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bookViews>
    <workbookView xWindow="120" yWindow="120" windowWidth="19080" windowHeight="6795"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 name="6. Impfkampagne" sheetId="22" r:id="rId15"/>
  </sheets>
  <definedNames>
    <definedName name="_xlnm.Print_Area" localSheetId="8">'3. Ansteckungsorte'!$A$1:$AC$269</definedName>
  </definedNames>
  <calcPr calcId="162913"/>
</workbook>
</file>

<file path=xl/calcChain.xml><?xml version="1.0" encoding="utf-8"?>
<calcChain xmlns="http://schemas.openxmlformats.org/spreadsheetml/2006/main">
  <c r="V6" i="22" l="1"/>
  <c r="V7" i="22"/>
  <c r="V8" i="22"/>
  <c r="V9" i="22"/>
  <c r="V10" i="22"/>
  <c r="E10" i="22"/>
  <c r="K10" i="22"/>
  <c r="I10" i="22"/>
  <c r="M10" i="22"/>
  <c r="Q10" i="22"/>
  <c r="S10" i="22"/>
  <c r="U10" i="22"/>
  <c r="L10" i="22"/>
  <c r="N10" i="22"/>
  <c r="F10" i="22"/>
  <c r="C33" i="17"/>
  <c r="D33" i="17" s="1"/>
  <c r="K261" i="10" l="1"/>
  <c r="I261" i="10"/>
  <c r="G261" i="10"/>
  <c r="E261" i="10"/>
  <c r="C261" i="10"/>
  <c r="AI260" i="11"/>
  <c r="AG260" i="11"/>
  <c r="AE260" i="11"/>
  <c r="AC260" i="11"/>
  <c r="AA260" i="11"/>
  <c r="Y260" i="11"/>
  <c r="W260" i="11"/>
  <c r="U260" i="11"/>
  <c r="S260" i="11"/>
  <c r="Q260" i="11"/>
  <c r="O260" i="11"/>
  <c r="M260" i="11"/>
  <c r="K260" i="11"/>
  <c r="I260" i="11"/>
  <c r="G260" i="11"/>
  <c r="E259" i="11"/>
  <c r="E260" i="11" s="1"/>
  <c r="C260" i="11"/>
  <c r="D261" i="9"/>
  <c r="C260" i="8" l="1"/>
  <c r="AB261" i="7"/>
  <c r="Z261" i="7"/>
  <c r="X261" i="7"/>
  <c r="V261" i="7"/>
  <c r="T261" i="7"/>
  <c r="R261" i="7"/>
  <c r="P261" i="7"/>
  <c r="N261" i="7"/>
  <c r="L261" i="7"/>
  <c r="J261" i="7"/>
  <c r="H261" i="7"/>
  <c r="F261" i="7"/>
  <c r="D261" i="7"/>
  <c r="B261" i="7"/>
  <c r="G261" i="6"/>
  <c r="D261" i="6"/>
  <c r="Y340" i="1" l="1"/>
  <c r="X340" i="1"/>
  <c r="W340" i="1"/>
  <c r="V340" i="1"/>
  <c r="U340" i="1"/>
  <c r="J340" i="1"/>
  <c r="I340" i="1"/>
  <c r="H340" i="1"/>
  <c r="F337" i="1"/>
  <c r="E340" i="1"/>
  <c r="C340" i="1"/>
  <c r="G340" i="1"/>
  <c r="N340" i="1" l="1"/>
  <c r="G4" i="22" l="1"/>
  <c r="O4" i="22" s="1"/>
  <c r="U9" i="22"/>
  <c r="S9" i="22"/>
  <c r="Q9" i="22"/>
  <c r="K9" i="22"/>
  <c r="L9" i="22"/>
  <c r="N9" i="22"/>
  <c r="E9" i="22"/>
  <c r="F9" i="22"/>
  <c r="K260" i="10" l="1"/>
  <c r="I260" i="10"/>
  <c r="G260" i="10"/>
  <c r="E260" i="10"/>
  <c r="C260" i="10"/>
  <c r="AI259" i="11"/>
  <c r="AG259" i="11"/>
  <c r="AE259" i="11"/>
  <c r="AC259" i="11"/>
  <c r="AA259" i="11"/>
  <c r="Y259" i="11"/>
  <c r="W259" i="11"/>
  <c r="U259" i="11"/>
  <c r="S259" i="11"/>
  <c r="Q259" i="11"/>
  <c r="O259" i="11"/>
  <c r="M259" i="11"/>
  <c r="K259" i="11"/>
  <c r="I259" i="11"/>
  <c r="G259" i="11"/>
  <c r="C259" i="11"/>
  <c r="D260" i="9" l="1"/>
  <c r="C259" i="8"/>
  <c r="AB260" i="7"/>
  <c r="Z260" i="7"/>
  <c r="X260" i="7"/>
  <c r="V260" i="7"/>
  <c r="T260" i="7"/>
  <c r="R260" i="7"/>
  <c r="P260" i="7"/>
  <c r="N260" i="7"/>
  <c r="L260" i="7"/>
  <c r="J260" i="7"/>
  <c r="H260" i="7"/>
  <c r="F260" i="7"/>
  <c r="D260" i="7"/>
  <c r="B260" i="7"/>
  <c r="G260" i="6"/>
  <c r="D260" i="6"/>
  <c r="V339" i="1" l="1"/>
  <c r="V338" i="1"/>
  <c r="J339" i="1"/>
  <c r="I339" i="1"/>
  <c r="H339" i="1"/>
  <c r="F336" i="1"/>
  <c r="C339" i="1"/>
  <c r="G339" i="1"/>
  <c r="N339" i="1" l="1"/>
  <c r="L8" i="22" l="1"/>
  <c r="K8" i="22"/>
  <c r="I8" i="22"/>
  <c r="I9" i="22" s="1"/>
  <c r="M9" i="22" s="1"/>
  <c r="F8" i="22"/>
  <c r="E8" i="22"/>
  <c r="U8" i="22"/>
  <c r="S8" i="22"/>
  <c r="Q8" i="22"/>
  <c r="M8" i="22" l="1"/>
  <c r="N8" i="22"/>
  <c r="K257" i="10"/>
  <c r="K258" i="10" s="1"/>
  <c r="K259" i="10" s="1"/>
  <c r="I257" i="10"/>
  <c r="I258" i="10" s="1"/>
  <c r="I259" i="10" s="1"/>
  <c r="G257" i="10"/>
  <c r="G258" i="10" s="1"/>
  <c r="G259" i="10" s="1"/>
  <c r="E257" i="10"/>
  <c r="E258" i="10" s="1"/>
  <c r="E259" i="10" s="1"/>
  <c r="C257" i="10"/>
  <c r="C258" i="10" s="1"/>
  <c r="C259" i="10" s="1"/>
  <c r="AI256" i="11"/>
  <c r="AI257" i="11" s="1"/>
  <c r="AI258" i="11" s="1"/>
  <c r="AG256" i="11"/>
  <c r="AG257" i="11" s="1"/>
  <c r="AG258" i="11" s="1"/>
  <c r="AE256" i="11"/>
  <c r="AE257" i="11"/>
  <c r="AE258" i="11" s="1"/>
  <c r="AC256" i="11"/>
  <c r="AC257" i="11" s="1"/>
  <c r="AC258" i="11" s="1"/>
  <c r="AA256" i="11"/>
  <c r="AA257" i="11"/>
  <c r="AA258" i="11" s="1"/>
  <c r="Y256" i="11"/>
  <c r="Y257" i="11" s="1"/>
  <c r="Y258" i="11" s="1"/>
  <c r="W256" i="11"/>
  <c r="W257" i="11" s="1"/>
  <c r="W258" i="11" s="1"/>
  <c r="U256" i="11"/>
  <c r="U257" i="11" s="1"/>
  <c r="U258" i="11" s="1"/>
  <c r="S256" i="11"/>
  <c r="S257" i="11" s="1"/>
  <c r="S258" i="11" s="1"/>
  <c r="Q256" i="11"/>
  <c r="Q257" i="11"/>
  <c r="Q258" i="11" s="1"/>
  <c r="O256" i="11"/>
  <c r="O257" i="11" s="1"/>
  <c r="O258" i="11" s="1"/>
  <c r="M256" i="11"/>
  <c r="M257" i="11" s="1"/>
  <c r="M258" i="11" s="1"/>
  <c r="K256" i="11"/>
  <c r="K257" i="11" s="1"/>
  <c r="K258" i="11" s="1"/>
  <c r="I256" i="11"/>
  <c r="I258" i="11" s="1"/>
  <c r="I257" i="11"/>
  <c r="G256" i="11"/>
  <c r="G257" i="11"/>
  <c r="G258" i="11" s="1"/>
  <c r="E256" i="11"/>
  <c r="E257" i="11" s="1"/>
  <c r="E258" i="11" s="1"/>
  <c r="C256" i="11"/>
  <c r="C258" i="11" s="1"/>
  <c r="C257" i="11"/>
  <c r="D257" i="9" l="1"/>
  <c r="D258" i="9"/>
  <c r="D259" i="9" s="1"/>
  <c r="C256" i="8"/>
  <c r="C257" i="8" s="1"/>
  <c r="C258" i="8" s="1"/>
  <c r="AB259" i="7"/>
  <c r="Z259" i="7"/>
  <c r="X259" i="7"/>
  <c r="V259" i="7"/>
  <c r="T259" i="7"/>
  <c r="R259" i="7"/>
  <c r="P259" i="7"/>
  <c r="N259" i="7"/>
  <c r="L259" i="7"/>
  <c r="J259" i="7"/>
  <c r="H259" i="7"/>
  <c r="F259" i="7"/>
  <c r="D259" i="7"/>
  <c r="B259" i="7"/>
  <c r="G257" i="6"/>
  <c r="G258" i="6" s="1"/>
  <c r="G259" i="6" s="1"/>
  <c r="D257" i="6"/>
  <c r="D258" i="6"/>
  <c r="D259" i="6" s="1"/>
  <c r="V335" i="1" l="1"/>
  <c r="I338" i="1"/>
  <c r="F335" i="1"/>
  <c r="C338" i="1"/>
  <c r="G338" i="1"/>
  <c r="J338" i="1" s="1"/>
  <c r="H338" i="1" l="1"/>
  <c r="N338" i="1"/>
  <c r="K5" i="22" l="1"/>
  <c r="K6" i="22" s="1"/>
  <c r="K7" i="22" s="1"/>
  <c r="E5" i="22"/>
  <c r="E6" i="22" s="1"/>
  <c r="E7" i="22" s="1"/>
  <c r="I5" i="22"/>
  <c r="C5" i="22"/>
  <c r="C6" i="22" s="1"/>
  <c r="L5" i="22"/>
  <c r="L6" i="22"/>
  <c r="L7" i="22"/>
  <c r="L4" i="22"/>
  <c r="F5" i="22"/>
  <c r="F6" i="22"/>
  <c r="F7" i="22"/>
  <c r="F4" i="22"/>
  <c r="V5" i="22"/>
  <c r="W5" i="22" s="1"/>
  <c r="V4" i="22"/>
  <c r="S5" i="22"/>
  <c r="S6" i="22" s="1"/>
  <c r="S7" i="22" s="1"/>
  <c r="U5" i="22"/>
  <c r="U6" i="22" s="1"/>
  <c r="U7" i="22" s="1"/>
  <c r="Q5" i="22"/>
  <c r="Q6" i="22" s="1"/>
  <c r="Q7" i="22" s="1"/>
  <c r="W6" i="22" l="1"/>
  <c r="W7" i="22" s="1"/>
  <c r="W8" i="22" s="1"/>
  <c r="W9" i="22" s="1"/>
  <c r="W10" i="22" s="1"/>
  <c r="M5" i="22"/>
  <c r="N4" i="22"/>
  <c r="N7" i="22"/>
  <c r="N5" i="22"/>
  <c r="N6" i="22"/>
  <c r="C7" i="22"/>
  <c r="G6" i="22"/>
  <c r="G5" i="22"/>
  <c r="I6" i="22"/>
  <c r="G7" i="22" l="1"/>
  <c r="C8" i="22"/>
  <c r="O5" i="22"/>
  <c r="I7" i="22"/>
  <c r="M7" i="22" s="1"/>
  <c r="M6" i="22"/>
  <c r="O6" i="22" s="1"/>
  <c r="O7" i="22" l="1"/>
  <c r="C9" i="22"/>
  <c r="G8" i="22"/>
  <c r="O8" i="22" s="1"/>
  <c r="K256" i="10"/>
  <c r="I256" i="10"/>
  <c r="G256" i="10"/>
  <c r="E256" i="10"/>
  <c r="C256" i="10"/>
  <c r="AI254" i="11"/>
  <c r="AI255" i="11"/>
  <c r="AG255" i="11"/>
  <c r="AE255" i="11"/>
  <c r="AC255" i="11"/>
  <c r="AA255" i="11"/>
  <c r="Y255" i="11"/>
  <c r="W255" i="11"/>
  <c r="U255" i="11"/>
  <c r="S255" i="11"/>
  <c r="Q255" i="11"/>
  <c r="O255" i="11"/>
  <c r="M255" i="11"/>
  <c r="K255" i="11"/>
  <c r="I255" i="11"/>
  <c r="G255" i="11"/>
  <c r="E255" i="11"/>
  <c r="C255" i="11"/>
  <c r="D256" i="9"/>
  <c r="G9" i="22" l="1"/>
  <c r="O9" i="22" s="1"/>
  <c r="C10" i="22"/>
  <c r="G10" i="22" s="1"/>
  <c r="O10" i="22" s="1"/>
  <c r="C255" i="8"/>
  <c r="AB256" i="7"/>
  <c r="Z256" i="7"/>
  <c r="X256" i="7"/>
  <c r="V256" i="7"/>
  <c r="T256" i="7"/>
  <c r="R256" i="7"/>
  <c r="P256" i="7"/>
  <c r="N256" i="7"/>
  <c r="L256" i="7"/>
  <c r="J256" i="7"/>
  <c r="H256" i="7"/>
  <c r="F256" i="7"/>
  <c r="D256" i="7"/>
  <c r="B256" i="7"/>
  <c r="G256" i="6"/>
  <c r="D256" i="6"/>
  <c r="F334" i="1" l="1"/>
  <c r="G336" i="1"/>
  <c r="G337" i="1"/>
  <c r="F332" i="1"/>
  <c r="F333" i="1"/>
  <c r="G335" i="1"/>
  <c r="S332" i="1" l="1"/>
  <c r="S333" i="1"/>
  <c r="S334" i="1"/>
  <c r="S335" i="1"/>
  <c r="N335" i="1"/>
  <c r="K255" i="10" l="1"/>
  <c r="I255" i="10"/>
  <c r="G255" i="10"/>
  <c r="E255" i="10"/>
  <c r="C255" i="10"/>
  <c r="FO254" i="11"/>
  <c r="AG254" i="11"/>
  <c r="AE254" i="11"/>
  <c r="AC254" i="11"/>
  <c r="AA254" i="11"/>
  <c r="Y254" i="11"/>
  <c r="W254" i="11"/>
  <c r="U254" i="11"/>
  <c r="S254" i="11"/>
  <c r="Q254" i="11"/>
  <c r="O254" i="11"/>
  <c r="M254" i="11"/>
  <c r="K254" i="11"/>
  <c r="I254" i="11"/>
  <c r="G254" i="11"/>
  <c r="E254" i="11"/>
  <c r="C254" i="11"/>
  <c r="D255" i="9"/>
  <c r="C254" i="8" l="1"/>
  <c r="AB255" i="7"/>
  <c r="Z255" i="7"/>
  <c r="X255" i="7"/>
  <c r="V255" i="7"/>
  <c r="T255" i="7"/>
  <c r="R255" i="7"/>
  <c r="P255" i="7"/>
  <c r="N255" i="7"/>
  <c r="L255" i="7"/>
  <c r="J255" i="7"/>
  <c r="H255" i="7"/>
  <c r="F255" i="7"/>
  <c r="D255" i="7"/>
  <c r="B255" i="7"/>
  <c r="G255" i="6"/>
  <c r="D255" i="6"/>
  <c r="V334" i="1" l="1"/>
  <c r="F331" i="1"/>
  <c r="G334" i="1"/>
  <c r="E310" i="1" l="1"/>
  <c r="E311" i="1" s="1"/>
  <c r="E312" i="1" s="1"/>
  <c r="E313" i="1" s="1"/>
  <c r="E314" i="1" s="1"/>
  <c r="E315" i="1" s="1"/>
  <c r="E316" i="1" s="1"/>
  <c r="E317" i="1" s="1"/>
  <c r="E318" i="1" s="1"/>
  <c r="E319" i="1" s="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09" i="1"/>
  <c r="D346" i="1" l="1"/>
  <c r="N334" i="1" l="1"/>
  <c r="C34" i="17" l="1"/>
  <c r="D34" i="17" s="1"/>
  <c r="K254" i="10" l="1"/>
  <c r="I254" i="10"/>
  <c r="G254" i="10"/>
  <c r="E254" i="10"/>
  <c r="C254" i="10"/>
  <c r="D254" i="9"/>
  <c r="C253" i="8" l="1"/>
  <c r="AB254" i="7"/>
  <c r="Z254" i="7"/>
  <c r="X254" i="7"/>
  <c r="V254" i="7"/>
  <c r="T254" i="7"/>
  <c r="R254" i="7"/>
  <c r="P254" i="7"/>
  <c r="N254" i="7"/>
  <c r="L254" i="7"/>
  <c r="J254" i="7"/>
  <c r="H254" i="7"/>
  <c r="F254" i="7"/>
  <c r="D254" i="7"/>
  <c r="B254" i="7"/>
  <c r="G254" i="6"/>
  <c r="D254" i="6"/>
  <c r="V333" i="1" l="1"/>
  <c r="F330" i="1"/>
  <c r="G333" i="1"/>
  <c r="N333" i="1" l="1"/>
  <c r="K253" i="10" l="1"/>
  <c r="I253" i="10"/>
  <c r="G253" i="10"/>
  <c r="E253" i="10"/>
  <c r="C253" i="10"/>
  <c r="D253" i="9"/>
  <c r="C252" i="8" l="1"/>
  <c r="AB253" i="7"/>
  <c r="Z253" i="7"/>
  <c r="X253" i="7"/>
  <c r="V253" i="7"/>
  <c r="T253" i="7"/>
  <c r="R253" i="7"/>
  <c r="P253" i="7"/>
  <c r="N253" i="7"/>
  <c r="L253" i="7"/>
  <c r="J253" i="7"/>
  <c r="H253" i="7"/>
  <c r="F253" i="7"/>
  <c r="D253" i="7"/>
  <c r="B253" i="7"/>
  <c r="B249" i="7"/>
  <c r="G253" i="6"/>
  <c r="D253" i="6"/>
  <c r="V332" i="1" l="1"/>
  <c r="F329" i="1"/>
  <c r="G332" i="1"/>
  <c r="N332" i="1" l="1"/>
  <c r="K250" i="10" l="1"/>
  <c r="K251" i="10" s="1"/>
  <c r="K252" i="10" s="1"/>
  <c r="I250" i="10"/>
  <c r="I251" i="10" s="1"/>
  <c r="I252" i="10" s="1"/>
  <c r="G250" i="10"/>
  <c r="G251" i="10" s="1"/>
  <c r="G252" i="10" s="1"/>
  <c r="E250" i="10"/>
  <c r="E251" i="10" s="1"/>
  <c r="E252" i="10" s="1"/>
  <c r="C250" i="10"/>
  <c r="C251" i="10"/>
  <c r="C252" i="10" s="1"/>
  <c r="D250" i="9" l="1"/>
  <c r="D251" i="9"/>
  <c r="D252" i="9" s="1"/>
  <c r="C249" i="8"/>
  <c r="C250" i="8" s="1"/>
  <c r="C251" i="8" s="1"/>
  <c r="AB252" i="7"/>
  <c r="Z252" i="7"/>
  <c r="X252" i="7"/>
  <c r="V252" i="7"/>
  <c r="T252" i="7"/>
  <c r="R252" i="7"/>
  <c r="P252" i="7"/>
  <c r="N252" i="7"/>
  <c r="L252" i="7"/>
  <c r="J252" i="7"/>
  <c r="H252" i="7"/>
  <c r="F252" i="7"/>
  <c r="D252" i="7"/>
  <c r="G250" i="6"/>
  <c r="G251" i="6" s="1"/>
  <c r="G252" i="6" s="1"/>
  <c r="D250" i="6"/>
  <c r="D251" i="6"/>
  <c r="D252" i="6" s="1"/>
  <c r="V331" i="1" l="1"/>
  <c r="F328" i="1"/>
  <c r="G331" i="1"/>
  <c r="J335" i="1" l="1"/>
  <c r="I336" i="1"/>
  <c r="I337" i="1"/>
  <c r="J336" i="1"/>
  <c r="H337" i="1"/>
  <c r="I335" i="1"/>
  <c r="H335" i="1"/>
  <c r="H336" i="1"/>
  <c r="J337" i="1"/>
  <c r="H334" i="1"/>
  <c r="I334" i="1"/>
  <c r="J334" i="1"/>
  <c r="S331" i="1"/>
  <c r="S327" i="1"/>
  <c r="S328" i="1"/>
  <c r="N331" i="1"/>
  <c r="G330" i="1"/>
  <c r="E267" i="6" l="1"/>
  <c r="G246" i="6"/>
  <c r="B18" i="19"/>
  <c r="K249" i="10" l="1"/>
  <c r="I249" i="10"/>
  <c r="G249" i="10"/>
  <c r="E249" i="10"/>
  <c r="C249" i="10"/>
  <c r="D249" i="9"/>
  <c r="C248" i="8" l="1"/>
  <c r="AB249" i="7"/>
  <c r="Z249" i="7"/>
  <c r="X249" i="7"/>
  <c r="V249" i="7"/>
  <c r="T249" i="7"/>
  <c r="R249" i="7"/>
  <c r="P249" i="7"/>
  <c r="N249" i="7"/>
  <c r="L249" i="7"/>
  <c r="J249" i="7"/>
  <c r="H249" i="7"/>
  <c r="F249" i="7"/>
  <c r="D249" i="7"/>
  <c r="G249" i="6"/>
  <c r="D249" i="6"/>
  <c r="G329" i="1" l="1"/>
  <c r="F325" i="1"/>
  <c r="F326" i="1"/>
  <c r="F327" i="1"/>
  <c r="G328" i="1"/>
  <c r="N328" i="1" l="1"/>
  <c r="V328" i="1"/>
  <c r="C247" i="8" l="1"/>
  <c r="K248" i="10" l="1"/>
  <c r="I248" i="10"/>
  <c r="G248" i="10"/>
  <c r="E248" i="10"/>
  <c r="C248" i="10"/>
  <c r="D248" i="9"/>
  <c r="AB248" i="7" l="1"/>
  <c r="Z248" i="7"/>
  <c r="X248" i="7"/>
  <c r="V248" i="7"/>
  <c r="T248" i="7"/>
  <c r="R248" i="7"/>
  <c r="P248" i="7"/>
  <c r="N248" i="7"/>
  <c r="L248" i="7"/>
  <c r="J248" i="7"/>
  <c r="H248" i="7"/>
  <c r="F248" i="7"/>
  <c r="D248" i="7"/>
  <c r="B248" i="7"/>
  <c r="G247" i="6"/>
  <c r="G248" i="6" s="1"/>
  <c r="D248" i="6"/>
  <c r="V327" i="1" l="1"/>
  <c r="F324" i="1"/>
  <c r="G327" i="1"/>
  <c r="H333" i="1" l="1"/>
  <c r="I333" i="1"/>
  <c r="N327" i="1"/>
  <c r="V326" i="1" l="1"/>
  <c r="V325" i="1"/>
  <c r="V324" i="1"/>
  <c r="C32" i="17" l="1"/>
  <c r="D32" i="17" s="1"/>
  <c r="K247" i="10" l="1"/>
  <c r="I247" i="10"/>
  <c r="G247" i="10"/>
  <c r="E247" i="10"/>
  <c r="C247" i="10"/>
  <c r="D247" i="9" l="1"/>
  <c r="C246" i="8"/>
  <c r="AB247" i="7"/>
  <c r="Z247" i="7"/>
  <c r="X247" i="7"/>
  <c r="V247" i="7"/>
  <c r="T247" i="7"/>
  <c r="R247" i="7"/>
  <c r="P247" i="7"/>
  <c r="N247" i="7"/>
  <c r="L247" i="7"/>
  <c r="J247" i="7"/>
  <c r="H247" i="7"/>
  <c r="F247" i="7"/>
  <c r="D247" i="7"/>
  <c r="B247" i="7"/>
  <c r="D247" i="6"/>
  <c r="F323" i="1" l="1"/>
  <c r="G326" i="1"/>
  <c r="I332" i="1" l="1"/>
  <c r="H332" i="1"/>
  <c r="S326" i="1"/>
  <c r="N326" i="1"/>
  <c r="K246" i="10" l="1"/>
  <c r="I246" i="10"/>
  <c r="G246" i="10"/>
  <c r="E246" i="10"/>
  <c r="C246" i="10"/>
  <c r="D246" i="9"/>
  <c r="C245" i="8" l="1"/>
  <c r="AB246" i="7"/>
  <c r="Z246" i="7"/>
  <c r="X246" i="7"/>
  <c r="V246" i="7"/>
  <c r="T246" i="7"/>
  <c r="R246" i="7"/>
  <c r="P246" i="7"/>
  <c r="N246" i="7"/>
  <c r="L246" i="7"/>
  <c r="J246" i="7"/>
  <c r="H246" i="7"/>
  <c r="F246" i="7"/>
  <c r="D246" i="7"/>
  <c r="B246" i="7"/>
  <c r="D246" i="6"/>
  <c r="F322" i="1" l="1"/>
  <c r="G325" i="1"/>
  <c r="I331" i="1" l="1"/>
  <c r="H331" i="1"/>
  <c r="S325" i="1"/>
  <c r="N325" i="1"/>
  <c r="AB245" i="7" l="1"/>
  <c r="Z245" i="7"/>
  <c r="X245" i="7"/>
  <c r="V245" i="7"/>
  <c r="T245" i="7"/>
  <c r="R245" i="7"/>
  <c r="P245" i="7"/>
  <c r="N245" i="7"/>
  <c r="L245" i="7"/>
  <c r="J245" i="7"/>
  <c r="H245" i="7"/>
  <c r="F245" i="7"/>
  <c r="D245" i="7"/>
  <c r="B245" i="7"/>
  <c r="D245" i="6" l="1"/>
  <c r="D244" i="6"/>
  <c r="D243" i="6"/>
  <c r="D242" i="6"/>
  <c r="D182" i="6"/>
  <c r="D181" i="6"/>
  <c r="D180" i="6"/>
  <c r="D179" i="6"/>
  <c r="D239" i="6"/>
  <c r="D240" i="6" s="1"/>
  <c r="D241" i="6" s="1"/>
  <c r="K243" i="10" l="1"/>
  <c r="K244" i="10"/>
  <c r="K245" i="10" s="1"/>
  <c r="I243" i="10"/>
  <c r="I244" i="10" s="1"/>
  <c r="I245" i="10" s="1"/>
  <c r="G243" i="10"/>
  <c r="G244" i="10" s="1"/>
  <c r="G245" i="10" s="1"/>
  <c r="E243" i="10"/>
  <c r="E244" i="10" s="1"/>
  <c r="E245" i="10" s="1"/>
  <c r="C243" i="10"/>
  <c r="C244" i="10" s="1"/>
  <c r="C245" i="10" s="1"/>
  <c r="D243" i="9"/>
  <c r="D244" i="9" s="1"/>
  <c r="D245" i="9" s="1"/>
  <c r="C242" i="8" l="1"/>
  <c r="C243" i="8" s="1"/>
  <c r="C244" i="8" s="1"/>
  <c r="F321" i="1" l="1"/>
  <c r="G324" i="1"/>
  <c r="H330" i="1" l="1"/>
  <c r="I330" i="1"/>
  <c r="S324" i="1"/>
  <c r="N324" i="1"/>
  <c r="K242" i="10" l="1"/>
  <c r="I241" i="10"/>
  <c r="I242" i="10" s="1"/>
  <c r="G242" i="10"/>
  <c r="E242" i="10"/>
  <c r="C242" i="10"/>
  <c r="D242" i="9"/>
  <c r="C241" i="8" l="1"/>
  <c r="AB242" i="7"/>
  <c r="Z242" i="7"/>
  <c r="X242" i="7"/>
  <c r="V242" i="7"/>
  <c r="V241" i="7"/>
  <c r="T242" i="7"/>
  <c r="R242" i="7"/>
  <c r="P242" i="7"/>
  <c r="N242" i="7"/>
  <c r="L242" i="7"/>
  <c r="J242" i="7"/>
  <c r="H242" i="7"/>
  <c r="F242" i="7"/>
  <c r="D242" i="7"/>
  <c r="B242" i="7"/>
  <c r="G322" i="1" l="1"/>
  <c r="G323" i="1"/>
  <c r="F318" i="1"/>
  <c r="F319" i="1"/>
  <c r="F320" i="1"/>
  <c r="G321" i="1"/>
  <c r="I327" i="1" l="1"/>
  <c r="H327" i="1"/>
  <c r="H329" i="1"/>
  <c r="I329" i="1"/>
  <c r="H328" i="1"/>
  <c r="I328" i="1"/>
  <c r="S321" i="1"/>
  <c r="N321" i="1"/>
  <c r="V321" i="1"/>
  <c r="K241" i="10" l="1"/>
  <c r="G241" i="10"/>
  <c r="E241" i="10"/>
  <c r="C241" i="10"/>
  <c r="D241" i="9"/>
  <c r="C240" i="8" l="1"/>
  <c r="AB241" i="7"/>
  <c r="Z241" i="7"/>
  <c r="X241" i="7"/>
  <c r="T241" i="7"/>
  <c r="R241" i="7"/>
  <c r="P241" i="7"/>
  <c r="N241" i="7"/>
  <c r="L241" i="7"/>
  <c r="J241" i="7"/>
  <c r="H241" i="7"/>
  <c r="F241" i="7"/>
  <c r="D241" i="7"/>
  <c r="B241" i="7"/>
  <c r="V320" i="1" l="1"/>
  <c r="F317" i="1"/>
  <c r="G320" i="1"/>
  <c r="J333" i="1" l="1"/>
  <c r="I326" i="1"/>
  <c r="H326" i="1"/>
  <c r="S320" i="1"/>
  <c r="N320" i="1"/>
  <c r="C30" i="17" l="1"/>
  <c r="D30" i="17" s="1"/>
  <c r="C31" i="17"/>
  <c r="D31" i="17" s="1"/>
  <c r="V319" i="1" l="1"/>
  <c r="F316" i="1" l="1"/>
  <c r="G319" i="1"/>
  <c r="J332" i="1" s="1"/>
  <c r="I325" i="1" l="1"/>
  <c r="H325" i="1"/>
  <c r="K240" i="10"/>
  <c r="I240" i="10"/>
  <c r="G240" i="10"/>
  <c r="E240" i="10"/>
  <c r="C240" i="10"/>
  <c r="D240" i="9"/>
  <c r="C239" i="8" l="1"/>
  <c r="AB240" i="7"/>
  <c r="Z240" i="7"/>
  <c r="X240" i="7"/>
  <c r="V240" i="7"/>
  <c r="T240" i="7"/>
  <c r="R240" i="7"/>
  <c r="P240" i="7"/>
  <c r="N240" i="7"/>
  <c r="L240" i="7"/>
  <c r="J240" i="7"/>
  <c r="H240" i="7"/>
  <c r="F240" i="7"/>
  <c r="D240" i="7"/>
  <c r="B240" i="7"/>
  <c r="S319" i="1" l="1"/>
  <c r="N319" i="1"/>
  <c r="K239" i="10" l="1"/>
  <c r="I239" i="10"/>
  <c r="G239" i="10"/>
  <c r="E239" i="10"/>
  <c r="C239" i="10"/>
  <c r="D239" i="9"/>
  <c r="C238" i="8" l="1"/>
  <c r="AB239" i="7"/>
  <c r="Z239" i="7"/>
  <c r="X239" i="7"/>
  <c r="V239" i="7"/>
  <c r="T239" i="7"/>
  <c r="R239" i="7"/>
  <c r="P239" i="7"/>
  <c r="N239" i="7"/>
  <c r="L239" i="7"/>
  <c r="J239" i="7"/>
  <c r="H239" i="7"/>
  <c r="F239" i="7"/>
  <c r="D239" i="7"/>
  <c r="B239" i="7"/>
  <c r="V318" i="1" l="1"/>
  <c r="F315" i="1"/>
  <c r="G318" i="1"/>
  <c r="J331" i="1" l="1"/>
  <c r="I324" i="1"/>
  <c r="H324" i="1"/>
  <c r="S318" i="1"/>
  <c r="N318" i="1"/>
  <c r="P238" i="7" l="1"/>
  <c r="K236" i="10" l="1"/>
  <c r="K237" i="10"/>
  <c r="K238" i="10" s="1"/>
  <c r="I236" i="10"/>
  <c r="I237" i="10"/>
  <c r="I238" i="10" s="1"/>
  <c r="G236" i="10"/>
  <c r="G237" i="10"/>
  <c r="G238" i="10" s="1"/>
  <c r="E236" i="10"/>
  <c r="E237" i="10"/>
  <c r="E238" i="10" s="1"/>
  <c r="C236" i="10"/>
  <c r="C237" i="10"/>
  <c r="C238" i="10" s="1"/>
  <c r="BC235" i="11"/>
  <c r="BC236" i="11"/>
  <c r="BC238" i="11" s="1"/>
  <c r="BC240" i="11" s="1"/>
  <c r="BC242" i="11" s="1"/>
  <c r="BC244" i="11" s="1"/>
  <c r="BC246" i="11" s="1"/>
  <c r="BC248" i="11" s="1"/>
  <c r="BC237" i="11"/>
  <c r="BC239" i="11" s="1"/>
  <c r="BC241" i="11" s="1"/>
  <c r="BC243" i="11" s="1"/>
  <c r="BC245" i="11" s="1"/>
  <c r="BC247" i="11" s="1"/>
  <c r="D236" i="9"/>
  <c r="D237" i="9"/>
  <c r="D238" i="9"/>
  <c r="AB238" i="7" l="1"/>
  <c r="Z238" i="7"/>
  <c r="X238" i="7"/>
  <c r="V238" i="7"/>
  <c r="T238" i="7"/>
  <c r="R238" i="7"/>
  <c r="N238" i="7"/>
  <c r="L238" i="7"/>
  <c r="J238" i="7"/>
  <c r="H238" i="7"/>
  <c r="F238" i="7"/>
  <c r="D238" i="7"/>
  <c r="B238" i="7"/>
  <c r="C235" i="8" l="1"/>
  <c r="C236" i="8" s="1"/>
  <c r="C237" i="8" s="1"/>
  <c r="D236" i="6"/>
  <c r="D237" i="6"/>
  <c r="D238" i="6" s="1"/>
  <c r="V317" i="1" l="1"/>
  <c r="F314" i="1"/>
  <c r="G317" i="1"/>
  <c r="J330" i="1" l="1"/>
  <c r="H323" i="1"/>
  <c r="I323" i="1"/>
  <c r="S317" i="1"/>
  <c r="S314" i="1"/>
  <c r="N317" i="1"/>
  <c r="G316" i="1"/>
  <c r="J329" i="1" l="1"/>
  <c r="H322" i="1"/>
  <c r="I322" i="1"/>
  <c r="D227" i="6"/>
  <c r="D228" i="6"/>
  <c r="D229" i="6" s="1"/>
  <c r="D230" i="6" s="1"/>
  <c r="D231" i="6" s="1"/>
  <c r="D232" i="6" s="1"/>
  <c r="D233" i="6" s="1"/>
  <c r="D234" i="6" s="1"/>
  <c r="D235" i="6" s="1"/>
  <c r="K235" i="10" l="1"/>
  <c r="I235" i="10"/>
  <c r="G235" i="10"/>
  <c r="E235" i="10"/>
  <c r="C235" i="10"/>
  <c r="BC234" i="11"/>
  <c r="D235" i="9"/>
  <c r="C234" i="8" l="1"/>
  <c r="AB235" i="7" l="1"/>
  <c r="Z235" i="7"/>
  <c r="X235" i="7"/>
  <c r="V235" i="7"/>
  <c r="T235" i="7"/>
  <c r="R235" i="7"/>
  <c r="P235" i="7"/>
  <c r="N235" i="7"/>
  <c r="L235" i="7"/>
  <c r="J235" i="7"/>
  <c r="H235" i="7"/>
  <c r="F235" i="7"/>
  <c r="D235" i="7"/>
  <c r="B235" i="7"/>
  <c r="B234" i="7"/>
  <c r="V311" i="1"/>
  <c r="V312" i="1"/>
  <c r="V313" i="1"/>
  <c r="V314" i="1"/>
  <c r="V310" i="1"/>
  <c r="V307" i="1"/>
  <c r="F311" i="1" l="1"/>
  <c r="F312" i="1"/>
  <c r="F313" i="1"/>
  <c r="G315" i="1"/>
  <c r="G314" i="1"/>
  <c r="J328" i="1" l="1"/>
  <c r="I321" i="1"/>
  <c r="H321" i="1"/>
  <c r="J327" i="1"/>
  <c r="H320" i="1"/>
  <c r="I320" i="1"/>
  <c r="N314" i="1"/>
  <c r="K234" i="10" l="1"/>
  <c r="I234" i="10"/>
  <c r="G234" i="10"/>
  <c r="E234" i="10"/>
  <c r="C234" i="10"/>
  <c r="BC233" i="11"/>
  <c r="D234" i="9"/>
  <c r="C233" i="8" l="1"/>
  <c r="AB234" i="7" l="1"/>
  <c r="Z234" i="7"/>
  <c r="X234" i="7"/>
  <c r="V234" i="7"/>
  <c r="T234" i="7"/>
  <c r="R234" i="7"/>
  <c r="P234" i="7"/>
  <c r="N234" i="7"/>
  <c r="L234" i="7"/>
  <c r="J234" i="7"/>
  <c r="H234" i="7"/>
  <c r="F234" i="7"/>
  <c r="D234" i="7"/>
  <c r="F310" i="1" l="1"/>
  <c r="G313" i="1"/>
  <c r="J326" i="1" s="1"/>
  <c r="I319" i="1" l="1"/>
  <c r="H319" i="1"/>
  <c r="K233" i="10"/>
  <c r="I233" i="10"/>
  <c r="G233" i="10"/>
  <c r="E233" i="10"/>
  <c r="C233" i="10"/>
  <c r="BC232" i="11"/>
  <c r="C232" i="8" l="1"/>
  <c r="AB233" i="7"/>
  <c r="Z233" i="7"/>
  <c r="X233" i="7"/>
  <c r="V233" i="7"/>
  <c r="T233" i="7"/>
  <c r="R233" i="7"/>
  <c r="P233" i="7"/>
  <c r="N233" i="7"/>
  <c r="L233" i="7"/>
  <c r="J233" i="7"/>
  <c r="H233" i="7"/>
  <c r="F233" i="7"/>
  <c r="D233" i="7"/>
  <c r="B233" i="7"/>
  <c r="S313" i="1" l="1"/>
  <c r="N313" i="1"/>
  <c r="S312" i="1"/>
  <c r="F309" i="1"/>
  <c r="G312" i="1"/>
  <c r="J325" i="1" s="1"/>
  <c r="N312" i="1"/>
  <c r="I318" i="1" l="1"/>
  <c r="H318" i="1"/>
  <c r="D233" i="9"/>
  <c r="AB232" i="7" l="1"/>
  <c r="AB231" i="7"/>
  <c r="Z232" i="7"/>
  <c r="Z231" i="7"/>
  <c r="X232" i="7"/>
  <c r="X231" i="7"/>
  <c r="V232" i="7"/>
  <c r="V231" i="7"/>
  <c r="T232" i="7"/>
  <c r="T231" i="7"/>
  <c r="R232" i="7"/>
  <c r="R231" i="7"/>
  <c r="P232" i="7"/>
  <c r="P231" i="7"/>
  <c r="N232" i="7"/>
  <c r="N231" i="7"/>
  <c r="L232" i="7"/>
  <c r="L231" i="7"/>
  <c r="J232" i="7"/>
  <c r="J231" i="7"/>
  <c r="H232" i="7"/>
  <c r="H231" i="7"/>
  <c r="F232" i="7"/>
  <c r="F231" i="7"/>
  <c r="D232" i="7"/>
  <c r="D231" i="7"/>
  <c r="B232" i="7"/>
  <c r="B231" i="7"/>
  <c r="B224" i="7"/>
  <c r="B227" i="7"/>
  <c r="B228" i="7"/>
  <c r="C230" i="8" l="1"/>
  <c r="C231" i="8" s="1"/>
  <c r="K232" i="10"/>
  <c r="I232" i="10"/>
  <c r="G232" i="10"/>
  <c r="E232" i="10"/>
  <c r="C232" i="10"/>
  <c r="BC231" i="11"/>
  <c r="D232" i="9"/>
  <c r="F308" i="1" l="1"/>
  <c r="G311" i="1"/>
  <c r="J324" i="1" l="1"/>
  <c r="I317" i="1"/>
  <c r="H317" i="1"/>
  <c r="S311" i="1"/>
  <c r="N311" i="1" l="1"/>
  <c r="K229" i="10" l="1"/>
  <c r="K230" i="10" s="1"/>
  <c r="K231" i="10" s="1"/>
  <c r="I229" i="10"/>
  <c r="I230" i="10" s="1"/>
  <c r="I231" i="10" s="1"/>
  <c r="G229" i="10"/>
  <c r="G230" i="10"/>
  <c r="G231" i="10" s="1"/>
  <c r="E229" i="10"/>
  <c r="E230" i="10"/>
  <c r="E231" i="10" s="1"/>
  <c r="C229" i="10"/>
  <c r="C230" i="10" s="1"/>
  <c r="C231" i="10" s="1"/>
  <c r="BC229" i="11"/>
  <c r="BC230" i="11"/>
  <c r="D229" i="9" l="1"/>
  <c r="D230" i="9" s="1"/>
  <c r="D231" i="9" s="1"/>
  <c r="C228" i="8" l="1"/>
  <c r="C229" i="8" s="1"/>
  <c r="F307" i="1" l="1"/>
  <c r="G310" i="1"/>
  <c r="J323" i="1" s="1"/>
  <c r="I316" i="1" l="1"/>
  <c r="H316" i="1"/>
  <c r="S33" i="1"/>
  <c r="S37" i="1"/>
  <c r="S38" i="1"/>
  <c r="S39" i="1"/>
  <c r="S40" i="1"/>
  <c r="S41" i="1"/>
  <c r="S45" i="1"/>
  <c r="S46" i="1"/>
  <c r="S47" i="1"/>
  <c r="S49" i="1"/>
  <c r="S52" i="1"/>
  <c r="S53" i="1"/>
  <c r="S54" i="1"/>
  <c r="S55" i="1"/>
  <c r="S58" i="1"/>
  <c r="S59" i="1"/>
  <c r="S60" i="1"/>
  <c r="S61" i="1"/>
  <c r="S62" i="1"/>
  <c r="S65" i="1"/>
  <c r="S66" i="1"/>
  <c r="S67" i="1"/>
  <c r="S68" i="1"/>
  <c r="S69" i="1"/>
  <c r="S72" i="1"/>
  <c r="S73" i="1"/>
  <c r="S74" i="1"/>
  <c r="S75" i="1"/>
  <c r="S76" i="1"/>
  <c r="S79" i="1"/>
  <c r="S80" i="1"/>
  <c r="S81" i="1"/>
  <c r="S82" i="1"/>
  <c r="S83" i="1"/>
  <c r="S86" i="1"/>
  <c r="S87" i="1"/>
  <c r="S88" i="1"/>
  <c r="S90" i="1"/>
  <c r="S93" i="1"/>
  <c r="S94" i="1"/>
  <c r="S95" i="1"/>
  <c r="S96" i="1"/>
  <c r="S97" i="1"/>
  <c r="S101" i="1"/>
  <c r="S102" i="1"/>
  <c r="S103" i="1"/>
  <c r="S104" i="1"/>
  <c r="S107" i="1"/>
  <c r="S108" i="1"/>
  <c r="S109" i="1"/>
  <c r="S110" i="1"/>
  <c r="S111" i="1"/>
  <c r="S114" i="1"/>
  <c r="S115" i="1"/>
  <c r="S116" i="1"/>
  <c r="S117" i="1"/>
  <c r="S118" i="1"/>
  <c r="S121" i="1"/>
  <c r="S122" i="1"/>
  <c r="S123" i="1"/>
  <c r="S124" i="1"/>
  <c r="S125" i="1"/>
  <c r="S128" i="1"/>
  <c r="S129" i="1"/>
  <c r="S130" i="1"/>
  <c r="S131" i="1"/>
  <c r="S132" i="1"/>
  <c r="S135" i="1"/>
  <c r="S136" i="1"/>
  <c r="S137" i="1"/>
  <c r="S138" i="1"/>
  <c r="S139" i="1"/>
  <c r="S142" i="1"/>
  <c r="S143" i="1"/>
  <c r="S144" i="1"/>
  <c r="S145" i="1"/>
  <c r="S146" i="1"/>
  <c r="S149" i="1"/>
  <c r="S150" i="1"/>
  <c r="S151" i="1"/>
  <c r="S152" i="1"/>
  <c r="S153" i="1"/>
  <c r="S156" i="1"/>
  <c r="S157" i="1"/>
  <c r="S158" i="1"/>
  <c r="S159" i="1"/>
  <c r="S160" i="1"/>
  <c r="S163" i="1"/>
  <c r="S164" i="1"/>
  <c r="S165" i="1"/>
  <c r="S166" i="1"/>
  <c r="S167" i="1"/>
  <c r="S170" i="1"/>
  <c r="S171" i="1"/>
  <c r="S172" i="1"/>
  <c r="S173" i="1"/>
  <c r="S174" i="1"/>
  <c r="S177" i="1"/>
  <c r="S178" i="1"/>
  <c r="S179" i="1"/>
  <c r="S180" i="1"/>
  <c r="S181" i="1"/>
  <c r="S184" i="1"/>
  <c r="S185" i="1"/>
  <c r="S186" i="1"/>
  <c r="S187" i="1"/>
  <c r="S188" i="1"/>
  <c r="S191" i="1"/>
  <c r="S192" i="1"/>
  <c r="S193" i="1"/>
  <c r="S194" i="1"/>
  <c r="S195" i="1"/>
  <c r="S198" i="1"/>
  <c r="S199" i="1"/>
  <c r="S200" i="1"/>
  <c r="S201" i="1"/>
  <c r="S202" i="1"/>
  <c r="S205" i="1"/>
  <c r="S206" i="1"/>
  <c r="S207" i="1"/>
  <c r="S208" i="1"/>
  <c r="S209" i="1"/>
  <c r="S212" i="1"/>
  <c r="S213" i="1"/>
  <c r="S214" i="1"/>
  <c r="S215" i="1"/>
  <c r="S216" i="1"/>
  <c r="S219" i="1"/>
  <c r="S220" i="1"/>
  <c r="S221" i="1"/>
  <c r="S222" i="1"/>
  <c r="S223" i="1"/>
  <c r="S226" i="1"/>
  <c r="S227" i="1"/>
  <c r="S228" i="1"/>
  <c r="S229" i="1"/>
  <c r="S230" i="1"/>
  <c r="S233" i="1"/>
  <c r="S234" i="1"/>
  <c r="S235" i="1"/>
  <c r="S236" i="1"/>
  <c r="S237" i="1"/>
  <c r="S240" i="1"/>
  <c r="S241" i="1"/>
  <c r="S242" i="1"/>
  <c r="S243" i="1"/>
  <c r="S244" i="1"/>
  <c r="S247" i="1"/>
  <c r="S248" i="1"/>
  <c r="S249" i="1"/>
  <c r="S250" i="1"/>
  <c r="S251" i="1"/>
  <c r="S254" i="1"/>
  <c r="S255" i="1"/>
  <c r="S256" i="1"/>
  <c r="S257" i="1"/>
  <c r="S258" i="1"/>
  <c r="S261" i="1"/>
  <c r="S262" i="1"/>
  <c r="S263" i="1"/>
  <c r="S264" i="1"/>
  <c r="S265" i="1"/>
  <c r="S268" i="1"/>
  <c r="S269" i="1"/>
  <c r="S270" i="1"/>
  <c r="S271" i="1"/>
  <c r="S272" i="1"/>
  <c r="S275" i="1"/>
  <c r="S276" i="1"/>
  <c r="S277" i="1"/>
  <c r="S278" i="1"/>
  <c r="S279" i="1"/>
  <c r="S282" i="1"/>
  <c r="S283" i="1"/>
  <c r="S284" i="1"/>
  <c r="S285" i="1"/>
  <c r="S286" i="1"/>
  <c r="S289" i="1"/>
  <c r="S290" i="1"/>
  <c r="S291" i="1"/>
  <c r="S292" i="1"/>
  <c r="S293" i="1"/>
  <c r="S296" i="1"/>
  <c r="S297" i="1"/>
  <c r="S298" i="1"/>
  <c r="S299" i="1"/>
  <c r="S300" i="1"/>
  <c r="S303" i="1"/>
  <c r="S304" i="1"/>
  <c r="S305" i="1"/>
  <c r="S306" i="1"/>
  <c r="S307" i="1"/>
  <c r="S310" i="1"/>
  <c r="S32" i="1"/>
  <c r="N310" i="1" l="1"/>
  <c r="AG140" i="11" l="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224" i="11" s="1"/>
  <c r="K228" i="10" l="1"/>
  <c r="I228" i="10"/>
  <c r="G228" i="10"/>
  <c r="E228" i="10"/>
  <c r="C228" i="10"/>
  <c r="C227" i="8" l="1"/>
  <c r="AB228" i="7"/>
  <c r="Z228" i="7"/>
  <c r="X228" i="7"/>
  <c r="V228" i="7"/>
  <c r="T228" i="7"/>
  <c r="R228" i="7"/>
  <c r="P228" i="7"/>
  <c r="N228" i="7"/>
  <c r="L228" i="7"/>
  <c r="J228" i="7"/>
  <c r="H228" i="7"/>
  <c r="F228" i="7"/>
  <c r="D228" i="7"/>
  <c r="N307" i="1" l="1"/>
  <c r="F306" i="1"/>
  <c r="F304" i="1"/>
  <c r="F305" i="1"/>
  <c r="G309" i="1"/>
  <c r="J322" i="1" s="1"/>
  <c r="G308" i="1"/>
  <c r="J321" i="1" s="1"/>
  <c r="G307" i="1"/>
  <c r="I315" i="1" l="1"/>
  <c r="H315" i="1"/>
  <c r="J320" i="1"/>
  <c r="I313" i="1"/>
  <c r="H313" i="1"/>
  <c r="H314" i="1"/>
  <c r="I314" i="1"/>
  <c r="K227" i="10"/>
  <c r="I227" i="10"/>
  <c r="G227" i="10"/>
  <c r="E227" i="10"/>
  <c r="C227" i="10"/>
  <c r="C226" i="8" l="1"/>
  <c r="AB227" i="7"/>
  <c r="Z227" i="7"/>
  <c r="X227" i="7"/>
  <c r="V227" i="7"/>
  <c r="T227" i="7"/>
  <c r="R227" i="7"/>
  <c r="P227" i="7"/>
  <c r="N227" i="7"/>
  <c r="L227" i="7"/>
  <c r="J227" i="7"/>
  <c r="H227" i="7"/>
  <c r="F227" i="7"/>
  <c r="D227" i="7"/>
  <c r="V306" i="1" l="1"/>
  <c r="F303" i="1"/>
  <c r="G306" i="1"/>
  <c r="J319" i="1" s="1"/>
  <c r="I312" i="1" l="1"/>
  <c r="H312" i="1"/>
  <c r="N306" i="1"/>
  <c r="C29" i="17" l="1"/>
  <c r="D29" i="17" s="1"/>
  <c r="K226" i="10" l="1"/>
  <c r="I226" i="10"/>
  <c r="G226" i="10"/>
  <c r="E226" i="10"/>
  <c r="C226" i="10"/>
  <c r="K225" i="10"/>
  <c r="I225" i="10"/>
  <c r="G225" i="10"/>
  <c r="E225" i="10"/>
  <c r="C225" i="10"/>
  <c r="AG225" i="11"/>
  <c r="AG226" i="11" s="1"/>
  <c r="AG227" i="11" s="1"/>
  <c r="AG228" i="11" s="1"/>
  <c r="AG229" i="11" s="1"/>
  <c r="AG230" i="11" s="1"/>
  <c r="AG231" i="11" s="1"/>
  <c r="AG232" i="11" s="1"/>
  <c r="AG233" i="11" s="1"/>
  <c r="AG234" i="11" s="1"/>
  <c r="AG235" i="11" s="1"/>
  <c r="AG236" i="11" s="1"/>
  <c r="AG237" i="11" s="1"/>
  <c r="AG238" i="11" s="1"/>
  <c r="AG239" i="11" s="1"/>
  <c r="AG240" i="11" s="1"/>
  <c r="AG241" i="11" s="1"/>
  <c r="AG242" i="11" s="1"/>
  <c r="AG243" i="11" s="1"/>
  <c r="AG244" i="11" s="1"/>
  <c r="AG245" i="11" s="1"/>
  <c r="AG246" i="11" s="1"/>
  <c r="AG247" i="11" s="1"/>
  <c r="AG248" i="11" s="1"/>
  <c r="AG249" i="11" s="1"/>
  <c r="AG250" i="11" s="1"/>
  <c r="AG251" i="11" s="1"/>
  <c r="AG252" i="11" s="1"/>
  <c r="AG253" i="11" s="1"/>
  <c r="C225" i="8" l="1"/>
  <c r="AB226" i="7"/>
  <c r="Z226" i="7"/>
  <c r="X226" i="7"/>
  <c r="V226" i="7"/>
  <c r="T226" i="7"/>
  <c r="R226" i="7"/>
  <c r="P226" i="7"/>
  <c r="N226" i="7"/>
  <c r="L226" i="7"/>
  <c r="J226" i="7"/>
  <c r="H226" i="7"/>
  <c r="F226" i="7"/>
  <c r="D226" i="7"/>
  <c r="B226" i="7"/>
  <c r="D226" i="6" l="1"/>
  <c r="V305" i="1" l="1"/>
  <c r="F302" i="1"/>
  <c r="G305" i="1"/>
  <c r="J318" i="1" l="1"/>
  <c r="I311" i="1"/>
  <c r="H311" i="1"/>
  <c r="N305" i="1"/>
  <c r="AF266" i="11" l="1"/>
  <c r="C224" i="8" l="1"/>
  <c r="AB225" i="7"/>
  <c r="Z225" i="7"/>
  <c r="X225" i="7"/>
  <c r="V225" i="7"/>
  <c r="T225" i="7"/>
  <c r="R225" i="7"/>
  <c r="P225" i="7"/>
  <c r="N225" i="7"/>
  <c r="L225" i="7"/>
  <c r="J225" i="7"/>
  <c r="H225" i="7"/>
  <c r="F225" i="7"/>
  <c r="D225" i="7"/>
  <c r="B225" i="7"/>
  <c r="D225" i="6"/>
  <c r="V304" i="1" l="1"/>
  <c r="F301" i="1"/>
  <c r="G304" i="1"/>
  <c r="J317" i="1" l="1"/>
  <c r="I310" i="1"/>
  <c r="H310" i="1"/>
  <c r="N304" i="1"/>
  <c r="V303" i="1" l="1"/>
  <c r="K222" i="10" l="1"/>
  <c r="K223" i="10" s="1"/>
  <c r="K224" i="10" s="1"/>
  <c r="I222" i="10"/>
  <c r="I223" i="10" s="1"/>
  <c r="I224" i="10" s="1"/>
  <c r="G222" i="10"/>
  <c r="G223" i="10" s="1"/>
  <c r="G224" i="10" s="1"/>
  <c r="E222" i="10"/>
  <c r="E223" i="10" s="1"/>
  <c r="E224" i="10" s="1"/>
  <c r="C222" i="10"/>
  <c r="C223" i="10" s="1"/>
  <c r="C224" i="10" s="1"/>
  <c r="C221" i="8" l="1"/>
  <c r="C222" i="8"/>
  <c r="C223" i="8" s="1"/>
  <c r="AB224" i="7"/>
  <c r="Z224" i="7"/>
  <c r="X224" i="7"/>
  <c r="V224" i="7"/>
  <c r="T224" i="7"/>
  <c r="R224" i="7"/>
  <c r="P224" i="7"/>
  <c r="N224" i="7"/>
  <c r="L224" i="7"/>
  <c r="J224" i="7"/>
  <c r="H224" i="7"/>
  <c r="F224" i="7"/>
  <c r="D224" i="7"/>
  <c r="D222" i="6"/>
  <c r="D223" i="6"/>
  <c r="D224" i="6" s="1"/>
  <c r="F300" i="1" l="1"/>
  <c r="G303" i="1"/>
  <c r="J316" i="1" s="1"/>
  <c r="H309" i="1" l="1"/>
  <c r="I309" i="1"/>
  <c r="N303" i="1"/>
  <c r="K221" i="10" l="1"/>
  <c r="I221" i="10"/>
  <c r="G221" i="10"/>
  <c r="E221" i="10"/>
  <c r="C221" i="10"/>
  <c r="C220" i="8" l="1"/>
  <c r="AB221" i="7"/>
  <c r="Z221" i="7"/>
  <c r="X221" i="7"/>
  <c r="V221" i="7"/>
  <c r="T221" i="7"/>
  <c r="R221" i="7"/>
  <c r="P221" i="7"/>
  <c r="N221" i="7"/>
  <c r="L221" i="7"/>
  <c r="J221" i="7"/>
  <c r="H221" i="7"/>
  <c r="F221" i="7"/>
  <c r="D221" i="7"/>
  <c r="B221" i="7"/>
  <c r="D221" i="6"/>
  <c r="G301" i="1" l="1"/>
  <c r="G302" i="1"/>
  <c r="F299" i="1"/>
  <c r="F297" i="1"/>
  <c r="F298" i="1"/>
  <c r="G300" i="1"/>
  <c r="I306" i="1" l="1"/>
  <c r="J313" i="1"/>
  <c r="J315" i="1"/>
  <c r="J314" i="1"/>
  <c r="H306" i="1"/>
  <c r="H308" i="1"/>
  <c r="I308" i="1"/>
  <c r="H307" i="1"/>
  <c r="I307" i="1"/>
  <c r="N300" i="1"/>
  <c r="V300" i="1"/>
  <c r="K220" i="10" l="1"/>
  <c r="C219" i="8" l="1"/>
  <c r="AB220" i="7"/>
  <c r="Z220" i="7"/>
  <c r="X220" i="7"/>
  <c r="V220" i="7"/>
  <c r="T220" i="7"/>
  <c r="R220" i="7"/>
  <c r="P220" i="7"/>
  <c r="N220" i="7"/>
  <c r="L220" i="7"/>
  <c r="J220" i="7"/>
  <c r="H220" i="7"/>
  <c r="F220" i="7"/>
  <c r="D220" i="7"/>
  <c r="B220" i="7"/>
  <c r="D220" i="6"/>
  <c r="V299" i="1" l="1"/>
  <c r="F296" i="1"/>
  <c r="G299" i="1"/>
  <c r="J312" i="1" s="1"/>
  <c r="H305" i="1" l="1"/>
  <c r="I305" i="1"/>
  <c r="N299" i="1"/>
  <c r="C28" i="17" l="1"/>
  <c r="D28" i="17" s="1"/>
  <c r="C218" i="8" l="1"/>
  <c r="AB219" i="7"/>
  <c r="Z219" i="7"/>
  <c r="X219" i="7"/>
  <c r="V219" i="7"/>
  <c r="T219" i="7"/>
  <c r="R219" i="7"/>
  <c r="P219" i="7"/>
  <c r="N219" i="7"/>
  <c r="L219" i="7"/>
  <c r="J219" i="7"/>
  <c r="H219" i="7"/>
  <c r="F219" i="7"/>
  <c r="D219" i="7"/>
  <c r="B219" i="7"/>
  <c r="D219" i="6"/>
  <c r="V298" i="1" l="1"/>
  <c r="F295" i="1"/>
  <c r="G298" i="1"/>
  <c r="J311" i="1" s="1"/>
  <c r="I304" i="1" l="1"/>
  <c r="H304" i="1"/>
  <c r="N298" i="1"/>
  <c r="U217" i="11" l="1"/>
  <c r="U218" i="11" s="1"/>
  <c r="U219" i="11" s="1"/>
  <c r="U220" i="11" s="1"/>
  <c r="U221" i="11" s="1"/>
  <c r="U222" i="11" s="1"/>
  <c r="U223" i="11" s="1"/>
  <c r="U224" i="11" s="1"/>
  <c r="U225" i="11" s="1"/>
  <c r="U226" i="11" s="1"/>
  <c r="U227" i="11" s="1"/>
  <c r="U228" i="11" s="1"/>
  <c r="U229" i="11" s="1"/>
  <c r="U230" i="11" s="1"/>
  <c r="U231" i="11" s="1"/>
  <c r="U232" i="11" s="1"/>
  <c r="U233" i="11" s="1"/>
  <c r="U234" i="11" s="1"/>
  <c r="U235" i="11" s="1"/>
  <c r="U236" i="11" s="1"/>
  <c r="U237" i="11" s="1"/>
  <c r="U238" i="11" s="1"/>
  <c r="U239" i="11" s="1"/>
  <c r="U240" i="11" s="1"/>
  <c r="U241" i="11" s="1"/>
  <c r="U242" i="11" s="1"/>
  <c r="U243" i="11" s="1"/>
  <c r="U244" i="11" s="1"/>
  <c r="U245" i="11" s="1"/>
  <c r="U246" i="11" s="1"/>
  <c r="U247" i="11" s="1"/>
  <c r="U248" i="11" s="1"/>
  <c r="U249" i="11" s="1"/>
  <c r="U250" i="11" s="1"/>
  <c r="U251" i="11" s="1"/>
  <c r="U252" i="11" s="1"/>
  <c r="U253" i="11" s="1"/>
  <c r="FC217" i="11"/>
  <c r="FC218" i="11" s="1"/>
  <c r="FC219" i="11" s="1"/>
  <c r="M217" i="11"/>
  <c r="M218" i="11" s="1"/>
  <c r="M219" i="11" s="1"/>
  <c r="M220" i="11" s="1"/>
  <c r="M221" i="11" s="1"/>
  <c r="M222" i="11" s="1"/>
  <c r="M223" i="11" s="1"/>
  <c r="M224" i="11" s="1"/>
  <c r="M225" i="11" s="1"/>
  <c r="M226" i="11" s="1"/>
  <c r="M227" i="11" s="1"/>
  <c r="M228" i="11" s="1"/>
  <c r="M229" i="11" s="1"/>
  <c r="M230" i="11" s="1"/>
  <c r="M231" i="11" s="1"/>
  <c r="M232" i="11" s="1"/>
  <c r="M233" i="11" s="1"/>
  <c r="M234" i="11" s="1"/>
  <c r="M235" i="11" s="1"/>
  <c r="M236" i="11" s="1"/>
  <c r="M237" i="11" s="1"/>
  <c r="M238" i="11" s="1"/>
  <c r="M239" i="11" s="1"/>
  <c r="M240" i="11" s="1"/>
  <c r="M241" i="11" s="1"/>
  <c r="M242" i="11" s="1"/>
  <c r="M243" i="11" s="1"/>
  <c r="M244" i="11" s="1"/>
  <c r="M245" i="11" s="1"/>
  <c r="M246" i="11" s="1"/>
  <c r="M247" i="11" s="1"/>
  <c r="M248" i="11" s="1"/>
  <c r="M249" i="11" s="1"/>
  <c r="M250" i="11" s="1"/>
  <c r="M251" i="11" s="1"/>
  <c r="M252" i="11" s="1"/>
  <c r="M253" i="11" s="1"/>
  <c r="DE217" i="11"/>
  <c r="DE218" i="11" s="1"/>
  <c r="DE219" i="11" s="1"/>
  <c r="C217" i="8" l="1"/>
  <c r="AB218" i="7"/>
  <c r="Z218" i="7"/>
  <c r="X218" i="7"/>
  <c r="V218" i="7"/>
  <c r="T218" i="7"/>
  <c r="R218" i="7"/>
  <c r="P218" i="7"/>
  <c r="N218" i="7"/>
  <c r="L218" i="7"/>
  <c r="J218" i="7"/>
  <c r="H218" i="7"/>
  <c r="F218" i="7"/>
  <c r="D218" i="7"/>
  <c r="B218" i="7"/>
  <c r="D218" i="6"/>
  <c r="V297" i="1" l="1"/>
  <c r="F294" i="1" l="1"/>
  <c r="G297" i="1"/>
  <c r="J310" i="1" s="1"/>
  <c r="H303" i="1" l="1"/>
  <c r="I303" i="1"/>
  <c r="N297" i="1"/>
  <c r="CE153" i="11" l="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CE172" i="11" s="1"/>
  <c r="CE173" i="11" s="1"/>
  <c r="CE174" i="11" s="1"/>
  <c r="CE175" i="11" s="1"/>
  <c r="CE176" i="11" s="1"/>
  <c r="CE177" i="11" s="1"/>
  <c r="CE178" i="11" s="1"/>
  <c r="CE179" i="11" s="1"/>
  <c r="CE180" i="11" s="1"/>
  <c r="CE181" i="11" s="1"/>
  <c r="CE182" i="11" s="1"/>
  <c r="CE183" i="11" s="1"/>
  <c r="CE184" i="11" s="1"/>
  <c r="CE185" i="11" s="1"/>
  <c r="CE186" i="11" s="1"/>
  <c r="CE187" i="11" s="1"/>
  <c r="CE188" i="11" s="1"/>
  <c r="CE189" i="11" s="1"/>
  <c r="CE190" i="11" s="1"/>
  <c r="CE191" i="11" s="1"/>
  <c r="CE192" i="11" s="1"/>
  <c r="CE193" i="11" s="1"/>
  <c r="CE194" i="11" s="1"/>
  <c r="CE195" i="11" s="1"/>
  <c r="CE196" i="11" s="1"/>
  <c r="CE197" i="11" s="1"/>
  <c r="CE198" i="11" s="1"/>
  <c r="CE199" i="11" s="1"/>
  <c r="CE200" i="11" s="1"/>
  <c r="CE201" i="11" s="1"/>
  <c r="CE202" i="11" s="1"/>
  <c r="CE203" i="11" s="1"/>
  <c r="CE204" i="11" s="1"/>
  <c r="CE205" i="11" s="1"/>
  <c r="CE206" i="11" s="1"/>
  <c r="CE207" i="11" s="1"/>
  <c r="CE208" i="11" s="1"/>
  <c r="CE209" i="11" s="1"/>
  <c r="CE210" i="11" s="1"/>
  <c r="CE211" i="11" s="1"/>
  <c r="CE212" i="11" s="1"/>
  <c r="CE213" i="11" s="1"/>
  <c r="CE214" i="11" s="1"/>
  <c r="CE215" i="11" s="1"/>
  <c r="CE216" i="11" s="1"/>
  <c r="CE217" i="11" s="1"/>
  <c r="CE218" i="11" s="1"/>
  <c r="CE219" i="11" s="1"/>
  <c r="CE220" i="11" s="1"/>
  <c r="CE221" i="11" s="1"/>
  <c r="CE222" i="11" s="1"/>
  <c r="CE223" i="11" s="1"/>
  <c r="CE224" i="11" s="1"/>
  <c r="CE225" i="11" s="1"/>
  <c r="CE226" i="11" s="1"/>
  <c r="CE227" i="11" s="1"/>
  <c r="CE228" i="11" s="1"/>
  <c r="CE229" i="11" s="1"/>
  <c r="CE230" i="11" s="1"/>
  <c r="CE231" i="11" s="1"/>
  <c r="CE232" i="11" s="1"/>
  <c r="CE233" i="11" s="1"/>
  <c r="CE234" i="11" s="1"/>
  <c r="CE235" i="11" s="1"/>
  <c r="CE236" i="11" s="1"/>
  <c r="CE237" i="11" s="1"/>
  <c r="CE238" i="11" s="1"/>
  <c r="CE239" i="11" s="1"/>
  <c r="CE240" i="11" s="1"/>
  <c r="CE241" i="11" s="1"/>
  <c r="CE242" i="11" s="1"/>
  <c r="CE243" i="11" s="1"/>
  <c r="CE244" i="11" s="1"/>
  <c r="CE245" i="11" s="1"/>
  <c r="CE246" i="11" s="1"/>
  <c r="CE247" i="11" s="1"/>
  <c r="CE248" i="11" s="1"/>
  <c r="CE249" i="11" s="1"/>
  <c r="CE250" i="11" s="1"/>
  <c r="CE251" i="11" s="1"/>
  <c r="CE252" i="11" s="1"/>
  <c r="CE253" i="11" s="1"/>
  <c r="FJ266" i="11" l="1"/>
  <c r="FP266" i="11"/>
  <c r="CD266" i="11"/>
  <c r="L266" i="11"/>
  <c r="FB266" i="11"/>
  <c r="C214" i="8" l="1"/>
  <c r="C215" i="8"/>
  <c r="C216" i="8" s="1"/>
  <c r="AB217" i="7" l="1"/>
  <c r="Z217" i="7"/>
  <c r="X217" i="7"/>
  <c r="V217" i="7"/>
  <c r="T217" i="7"/>
  <c r="R217" i="7"/>
  <c r="P217" i="7"/>
  <c r="N217" i="7"/>
  <c r="L217" i="7"/>
  <c r="J217" i="7"/>
  <c r="H217" i="7"/>
  <c r="F217" i="7"/>
  <c r="D217" i="7"/>
  <c r="B217" i="7"/>
  <c r="D215" i="6"/>
  <c r="D216" i="6"/>
  <c r="D217" i="6" s="1"/>
  <c r="V296" i="1" l="1"/>
  <c r="F293" i="1"/>
  <c r="G296" i="1"/>
  <c r="J309" i="1" s="1"/>
  <c r="H302" i="1" l="1"/>
  <c r="I302" i="1"/>
  <c r="N296" i="1"/>
  <c r="C213" i="8" l="1"/>
  <c r="AB214" i="7"/>
  <c r="Z214" i="7"/>
  <c r="X214" i="7"/>
  <c r="V214" i="7"/>
  <c r="T214" i="7"/>
  <c r="R214" i="7"/>
  <c r="P214" i="7"/>
  <c r="N214" i="7"/>
  <c r="L214" i="7"/>
  <c r="J214" i="7"/>
  <c r="H214" i="7"/>
  <c r="F214" i="7"/>
  <c r="D214" i="7"/>
  <c r="B214" i="7"/>
  <c r="D214" i="6"/>
  <c r="G294" i="1" l="1"/>
  <c r="G295" i="1"/>
  <c r="J308" i="1" s="1"/>
  <c r="F290" i="1"/>
  <c r="F291" i="1"/>
  <c r="F292" i="1"/>
  <c r="G293" i="1"/>
  <c r="J306" i="1" s="1"/>
  <c r="J307" i="1" l="1"/>
  <c r="I299" i="1"/>
  <c r="H299" i="1"/>
  <c r="I301" i="1"/>
  <c r="H301" i="1"/>
  <c r="H300" i="1"/>
  <c r="I300" i="1"/>
  <c r="N293" i="1"/>
  <c r="V293" i="1"/>
  <c r="D212" i="6" l="1"/>
  <c r="D213" i="6" s="1"/>
  <c r="AB213" i="7"/>
  <c r="Z213" i="7"/>
  <c r="C212" i="8" l="1"/>
  <c r="X213" i="7"/>
  <c r="V213" i="7"/>
  <c r="T213" i="7"/>
  <c r="R213" i="7"/>
  <c r="P213" i="7"/>
  <c r="N213" i="7"/>
  <c r="L213" i="7"/>
  <c r="J213" i="7"/>
  <c r="H213" i="7"/>
  <c r="F213" i="7"/>
  <c r="D213" i="7"/>
  <c r="B213" i="7"/>
  <c r="V292" i="1" l="1"/>
  <c r="F289" i="1"/>
  <c r="G292" i="1" l="1"/>
  <c r="J305" i="1" s="1"/>
  <c r="I298" i="1" l="1"/>
  <c r="H298" i="1"/>
  <c r="N292" i="1"/>
  <c r="C27" i="17" l="1"/>
  <c r="D27" i="17" s="1"/>
  <c r="C211" i="8" l="1"/>
  <c r="AB212" i="7" l="1"/>
  <c r="Z212" i="7"/>
  <c r="X212" i="7"/>
  <c r="V212" i="7"/>
  <c r="T212" i="7"/>
  <c r="R212" i="7"/>
  <c r="P212" i="7"/>
  <c r="N212" i="7"/>
  <c r="L212" i="7"/>
  <c r="J212" i="7"/>
  <c r="H212" i="7"/>
  <c r="F212" i="7"/>
  <c r="D212" i="7"/>
  <c r="B212" i="7"/>
  <c r="V291" i="1" l="1"/>
  <c r="F288" i="1"/>
  <c r="G291" i="1"/>
  <c r="J304" i="1" l="1"/>
  <c r="H297" i="1"/>
  <c r="I297" i="1"/>
  <c r="N291" i="1"/>
  <c r="C210" i="8" l="1"/>
  <c r="AB211" i="7"/>
  <c r="Z211" i="7"/>
  <c r="X211" i="7"/>
  <c r="V211" i="7"/>
  <c r="T211" i="7"/>
  <c r="R211" i="7"/>
  <c r="P211" i="7"/>
  <c r="N211" i="7"/>
  <c r="L211" i="7"/>
  <c r="J211" i="7"/>
  <c r="H211" i="7"/>
  <c r="F211" i="7"/>
  <c r="D211" i="7"/>
  <c r="B211" i="7"/>
  <c r="D211" i="6"/>
  <c r="V290" i="1" l="1"/>
  <c r="F287" i="1"/>
  <c r="G290" i="1"/>
  <c r="J303" i="1" l="1"/>
  <c r="I296" i="1"/>
  <c r="H296" i="1"/>
  <c r="N290" i="1"/>
  <c r="C207" i="8" l="1"/>
  <c r="C208" i="8" s="1"/>
  <c r="C209" i="8" s="1"/>
  <c r="AB210" i="7"/>
  <c r="Z210" i="7"/>
  <c r="X210" i="7"/>
  <c r="V210" i="7"/>
  <c r="T210" i="7"/>
  <c r="R210" i="7"/>
  <c r="P210" i="7"/>
  <c r="N210" i="7"/>
  <c r="L210" i="7"/>
  <c r="J210" i="7"/>
  <c r="H210" i="7"/>
  <c r="F210" i="7"/>
  <c r="D210" i="7"/>
  <c r="B210" i="7"/>
  <c r="D208" i="6"/>
  <c r="D209" i="6" s="1"/>
  <c r="D210" i="6" s="1"/>
  <c r="V289" i="1" l="1"/>
  <c r="F286" i="1" l="1"/>
  <c r="G289" i="1"/>
  <c r="J302" i="1" l="1"/>
  <c r="I295" i="1"/>
  <c r="H295" i="1"/>
  <c r="N289" i="1"/>
  <c r="C206" i="8" l="1"/>
  <c r="B207" i="7" l="1"/>
  <c r="D207" i="7"/>
  <c r="F207" i="7"/>
  <c r="H207" i="7"/>
  <c r="J207" i="7"/>
  <c r="L207" i="7"/>
  <c r="N207" i="7"/>
  <c r="P207" i="7"/>
  <c r="R207" i="7"/>
  <c r="T207" i="7"/>
  <c r="V207" i="7"/>
  <c r="X207" i="7"/>
  <c r="Z207" i="7"/>
  <c r="AB207" i="7"/>
  <c r="D207" i="6"/>
  <c r="G287" i="1" l="1"/>
  <c r="G288" i="1"/>
  <c r="F283" i="1"/>
  <c r="F284" i="1"/>
  <c r="F285" i="1"/>
  <c r="G286" i="1"/>
  <c r="J301" i="1" l="1"/>
  <c r="H294" i="1"/>
  <c r="I294" i="1"/>
  <c r="J299" i="1"/>
  <c r="I292" i="1"/>
  <c r="H292" i="1"/>
  <c r="J300" i="1"/>
  <c r="H293" i="1"/>
  <c r="I293" i="1"/>
  <c r="N286" i="1"/>
  <c r="V286" i="1"/>
  <c r="C205" i="8" l="1"/>
  <c r="B206" i="7"/>
  <c r="D206" i="7"/>
  <c r="F206" i="7"/>
  <c r="H206" i="7"/>
  <c r="J206" i="7"/>
  <c r="L206" i="7"/>
  <c r="N206" i="7"/>
  <c r="P206" i="7"/>
  <c r="R206" i="7"/>
  <c r="T206" i="7"/>
  <c r="V206" i="7"/>
  <c r="X206" i="7"/>
  <c r="Z206" i="7"/>
  <c r="AB206" i="7"/>
  <c r="D206" i="6"/>
  <c r="V285" i="1" l="1"/>
  <c r="F282" i="1"/>
  <c r="G285" i="1"/>
  <c r="J298" i="1" s="1"/>
  <c r="H291" i="1" l="1"/>
  <c r="I291" i="1"/>
  <c r="N285" i="1"/>
  <c r="C26" i="17" l="1"/>
  <c r="D26" i="17" s="1"/>
  <c r="C204" i="8" l="1"/>
  <c r="B205" i="7"/>
  <c r="D205" i="7"/>
  <c r="F205" i="7"/>
  <c r="H205" i="7"/>
  <c r="J205" i="7"/>
  <c r="L205" i="7"/>
  <c r="N205" i="7"/>
  <c r="P205" i="7"/>
  <c r="R205" i="7"/>
  <c r="T205" i="7"/>
  <c r="V205" i="7"/>
  <c r="X205" i="7"/>
  <c r="Z205" i="7"/>
  <c r="AB205" i="7"/>
  <c r="V284" i="1" l="1"/>
  <c r="F281" i="1"/>
  <c r="G284" i="1"/>
  <c r="J297" i="1" l="1"/>
  <c r="I290" i="1"/>
  <c r="H290" i="1"/>
  <c r="N284" i="1"/>
  <c r="B204" i="7" l="1"/>
  <c r="D204" i="7"/>
  <c r="H204" i="7"/>
  <c r="J204" i="7"/>
  <c r="L204" i="7"/>
  <c r="N204" i="7"/>
  <c r="P204" i="7"/>
  <c r="R204" i="7"/>
  <c r="T204" i="7"/>
  <c r="V204" i="7"/>
  <c r="X204" i="7"/>
  <c r="Z204" i="7"/>
  <c r="AB204" i="7"/>
  <c r="C203" i="8"/>
  <c r="B185" i="7"/>
  <c r="F204" i="7"/>
  <c r="V283" i="1" l="1"/>
  <c r="F280" i="1"/>
  <c r="G283" i="1"/>
  <c r="J296" i="1" l="1"/>
  <c r="H289" i="1"/>
  <c r="I289" i="1"/>
  <c r="N283" i="1"/>
  <c r="C200" i="8" l="1"/>
  <c r="C201" i="8"/>
  <c r="C202" i="8"/>
  <c r="AB203" i="7"/>
  <c r="Z203" i="7"/>
  <c r="X203" i="7"/>
  <c r="V203" i="7"/>
  <c r="T203" i="7"/>
  <c r="R203" i="7"/>
  <c r="P203" i="7"/>
  <c r="N203" i="7"/>
  <c r="L203" i="7"/>
  <c r="J203" i="7"/>
  <c r="H203" i="7"/>
  <c r="F203" i="7"/>
  <c r="D203" i="7"/>
  <c r="B203" i="7"/>
  <c r="V282" i="1" l="1"/>
  <c r="F279" i="1"/>
  <c r="G282" i="1"/>
  <c r="J295" i="1" l="1"/>
  <c r="I288" i="1"/>
  <c r="H288" i="1"/>
  <c r="X200" i="7"/>
  <c r="N282" i="1" l="1"/>
  <c r="AB200" i="7" l="1"/>
  <c r="Z200" i="7"/>
  <c r="V200" i="7"/>
  <c r="T200" i="7"/>
  <c r="R200" i="7"/>
  <c r="P200" i="7"/>
  <c r="N200" i="7"/>
  <c r="L200" i="7"/>
  <c r="J200" i="7"/>
  <c r="H200" i="7"/>
  <c r="F200" i="7"/>
  <c r="D200" i="7"/>
  <c r="B200" i="7"/>
  <c r="C199" i="8" l="1"/>
  <c r="F278" i="1" l="1"/>
  <c r="G280" i="1"/>
  <c r="G281" i="1"/>
  <c r="F276" i="1"/>
  <c r="F277" i="1"/>
  <c r="G279" i="1"/>
  <c r="J294" i="1" l="1"/>
  <c r="I287" i="1"/>
  <c r="H287" i="1"/>
  <c r="J292" i="1"/>
  <c r="I285" i="1"/>
  <c r="H285" i="1"/>
  <c r="J293" i="1"/>
  <c r="I286" i="1"/>
  <c r="H286" i="1"/>
  <c r="N279" i="1"/>
  <c r="V279" i="1"/>
  <c r="C198" i="8" l="1"/>
  <c r="AB199" i="7"/>
  <c r="Z199" i="7"/>
  <c r="X199" i="7"/>
  <c r="V199" i="7"/>
  <c r="T199" i="7"/>
  <c r="R199" i="7"/>
  <c r="P199" i="7"/>
  <c r="N199" i="7"/>
  <c r="L199" i="7"/>
  <c r="J199" i="7"/>
  <c r="H199" i="7"/>
  <c r="F199" i="7"/>
  <c r="D199" i="7"/>
  <c r="B199" i="7"/>
  <c r="V278" i="1" l="1"/>
  <c r="F275" i="1"/>
  <c r="G278" i="1"/>
  <c r="J291" i="1" l="1"/>
  <c r="I284" i="1"/>
  <c r="H284" i="1"/>
  <c r="N278" i="1"/>
  <c r="C25" i="17" l="1"/>
  <c r="D25" i="17" s="1"/>
  <c r="AB198" i="7" l="1"/>
  <c r="Z198" i="7"/>
  <c r="X198" i="7"/>
  <c r="V198" i="7"/>
  <c r="T198" i="7"/>
  <c r="R198" i="7"/>
  <c r="P198" i="7"/>
  <c r="N198" i="7"/>
  <c r="L198" i="7"/>
  <c r="J198" i="7"/>
  <c r="H198" i="7"/>
  <c r="F198" i="7"/>
  <c r="D198" i="7"/>
  <c r="B198" i="7"/>
  <c r="V277" i="1" l="1"/>
  <c r="F274" i="1"/>
  <c r="G277" i="1"/>
  <c r="J290" i="1" s="1"/>
  <c r="I283" i="1" l="1"/>
  <c r="H283" i="1"/>
  <c r="N277" i="1"/>
  <c r="AB197" i="7" l="1"/>
  <c r="Z197" i="7"/>
  <c r="X197" i="7"/>
  <c r="V197" i="7"/>
  <c r="T197" i="7"/>
  <c r="R197" i="7"/>
  <c r="P197" i="7"/>
  <c r="N197" i="7"/>
  <c r="L197" i="7"/>
  <c r="J197" i="7"/>
  <c r="H197" i="7"/>
  <c r="F197" i="7"/>
  <c r="D197" i="7"/>
  <c r="B197" i="7"/>
  <c r="V276" i="1" l="1"/>
  <c r="F273" i="1"/>
  <c r="G276" i="1"/>
  <c r="J289" i="1" s="1"/>
  <c r="I282" i="1" l="1"/>
  <c r="H282" i="1"/>
  <c r="N276" i="1"/>
  <c r="AB196" i="7" l="1"/>
  <c r="Z196" i="7"/>
  <c r="X196" i="7"/>
  <c r="V196" i="7"/>
  <c r="T196" i="7"/>
  <c r="R196" i="7"/>
  <c r="P196" i="7"/>
  <c r="N196" i="7"/>
  <c r="L196" i="7"/>
  <c r="J196" i="7"/>
  <c r="H196" i="7"/>
  <c r="F196" i="7"/>
  <c r="D196" i="7"/>
  <c r="B196" i="7"/>
  <c r="V275" i="1" l="1"/>
  <c r="F272" i="1"/>
  <c r="G275" i="1"/>
  <c r="H281" i="1" l="1"/>
  <c r="J288" i="1"/>
  <c r="I281" i="1"/>
  <c r="N275" i="1"/>
  <c r="C192" i="8" l="1"/>
  <c r="C193" i="8" s="1"/>
  <c r="C194" i="8" s="1"/>
  <c r="C195" i="8" s="1"/>
  <c r="C196" i="8" s="1"/>
  <c r="C197" i="8" s="1"/>
  <c r="AB193" i="7"/>
  <c r="Z193" i="7"/>
  <c r="X193" i="7"/>
  <c r="V193" i="7"/>
  <c r="T193" i="7"/>
  <c r="R193" i="7"/>
  <c r="P193" i="7"/>
  <c r="N193" i="7"/>
  <c r="L193" i="7"/>
  <c r="J193" i="7"/>
  <c r="H193" i="7"/>
  <c r="F193" i="7"/>
  <c r="D193" i="7"/>
  <c r="B193" i="7"/>
  <c r="G273" i="1" l="1"/>
  <c r="G274" i="1"/>
  <c r="F269" i="1"/>
  <c r="F270" i="1"/>
  <c r="F271" i="1"/>
  <c r="G272" i="1"/>
  <c r="J287" i="1" l="1"/>
  <c r="H280" i="1"/>
  <c r="I280" i="1"/>
  <c r="H279" i="1"/>
  <c r="I279" i="1"/>
  <c r="J286" i="1"/>
  <c r="H278" i="1"/>
  <c r="J285" i="1"/>
  <c r="I278" i="1"/>
  <c r="N272" i="1"/>
  <c r="V272" i="1"/>
  <c r="C191" i="8" l="1"/>
  <c r="AB192" i="7"/>
  <c r="Z192" i="7"/>
  <c r="X192" i="7"/>
  <c r="V192" i="7"/>
  <c r="T192" i="7"/>
  <c r="R192" i="7"/>
  <c r="P192" i="7"/>
  <c r="N192" i="7"/>
  <c r="L192" i="7"/>
  <c r="J192" i="7"/>
  <c r="H192" i="7"/>
  <c r="F192" i="7"/>
  <c r="D192" i="7"/>
  <c r="B192" i="7"/>
  <c r="V271" i="1" l="1"/>
  <c r="F268" i="1" l="1"/>
  <c r="G271" i="1"/>
  <c r="I277" i="1" l="1"/>
  <c r="H277" i="1"/>
  <c r="J284" i="1"/>
  <c r="N271" i="1"/>
  <c r="C23" i="17" l="1"/>
  <c r="D23" i="17" s="1"/>
  <c r="I18" i="19"/>
  <c r="E18" i="19"/>
  <c r="C18" i="19"/>
  <c r="C190" i="8" l="1"/>
  <c r="AB191" i="7"/>
  <c r="Z191" i="7"/>
  <c r="X191" i="7"/>
  <c r="V191" i="7"/>
  <c r="T191" i="7"/>
  <c r="R191" i="7"/>
  <c r="P191" i="7"/>
  <c r="N191" i="7"/>
  <c r="L191" i="7"/>
  <c r="J191" i="7"/>
  <c r="H191" i="7"/>
  <c r="F191" i="7"/>
  <c r="D191" i="7"/>
  <c r="B191" i="7"/>
  <c r="V270" i="1" l="1"/>
  <c r="F267" i="1"/>
  <c r="G270" i="1"/>
  <c r="J283" i="1" l="1"/>
  <c r="I276" i="1"/>
  <c r="H276" i="1"/>
  <c r="N270" i="1"/>
  <c r="C186" i="8" l="1"/>
  <c r="C187" i="8"/>
  <c r="C188" i="8" s="1"/>
  <c r="C189" i="8" s="1"/>
  <c r="AB190" i="7"/>
  <c r="Z190" i="7"/>
  <c r="X190" i="7"/>
  <c r="V190" i="7"/>
  <c r="V189" i="7"/>
  <c r="T190" i="7"/>
  <c r="R190" i="7"/>
  <c r="P190" i="7"/>
  <c r="N190" i="7"/>
  <c r="L190" i="7"/>
  <c r="J190" i="7"/>
  <c r="H190" i="7"/>
  <c r="F190" i="7"/>
  <c r="D190" i="7"/>
  <c r="V269" i="1" l="1"/>
  <c r="F266" i="1"/>
  <c r="G269" i="1"/>
  <c r="J282" i="1" l="1"/>
  <c r="I275" i="1"/>
  <c r="H275" i="1"/>
  <c r="N269" i="1"/>
  <c r="AB189" i="7" l="1"/>
  <c r="Z189" i="7"/>
  <c r="X189" i="7"/>
  <c r="T189" i="7"/>
  <c r="R189" i="7"/>
  <c r="P189" i="7"/>
  <c r="N189" i="7"/>
  <c r="L189" i="7"/>
  <c r="J189" i="7"/>
  <c r="H189" i="7"/>
  <c r="F189" i="7"/>
  <c r="D189" i="7"/>
  <c r="F265" i="1" l="1"/>
  <c r="G268" i="1"/>
  <c r="J281" i="1" s="1"/>
  <c r="I274" i="1" l="1"/>
  <c r="H274" i="1"/>
  <c r="N268" i="1"/>
  <c r="D186" i="7" l="1"/>
  <c r="V268" i="1" l="1"/>
  <c r="F262" i="1"/>
  <c r="F263" i="1"/>
  <c r="F264" i="1"/>
  <c r="G267" i="1" l="1"/>
  <c r="G266" i="1"/>
  <c r="G265" i="1"/>
  <c r="J278" i="1" l="1"/>
  <c r="I271" i="1"/>
  <c r="H271" i="1"/>
  <c r="J279" i="1"/>
  <c r="H272" i="1"/>
  <c r="I272" i="1"/>
  <c r="J280" i="1"/>
  <c r="I273" i="1"/>
  <c r="H273" i="1"/>
  <c r="N265" i="1"/>
  <c r="V265" i="1"/>
  <c r="L185" i="7" l="1"/>
  <c r="M185" i="7" s="1"/>
  <c r="L186" i="7" s="1"/>
  <c r="AC185" i="7"/>
  <c r="AB186" i="7" s="1"/>
  <c r="AA185" i="7"/>
  <c r="Z186" i="7" s="1"/>
  <c r="Y185" i="7"/>
  <c r="X186" i="7" s="1"/>
  <c r="W185" i="7"/>
  <c r="V186" i="7" s="1"/>
  <c r="U185" i="7"/>
  <c r="T186" i="7" s="1"/>
  <c r="S185" i="7"/>
  <c r="R186" i="7" s="1"/>
  <c r="Q185" i="7"/>
  <c r="P186" i="7" s="1"/>
  <c r="O185" i="7"/>
  <c r="N186" i="7" s="1"/>
  <c r="K185" i="7"/>
  <c r="J186" i="7" s="1"/>
  <c r="I185" i="7"/>
  <c r="H186" i="7" s="1"/>
  <c r="G185" i="7"/>
  <c r="F186" i="7" s="1"/>
  <c r="D185" i="7"/>
  <c r="V264" i="1" l="1"/>
  <c r="F261" i="1" l="1"/>
  <c r="G264" i="1"/>
  <c r="J277" i="1" l="1"/>
  <c r="H270" i="1"/>
  <c r="I270" i="1"/>
  <c r="N264" i="1"/>
  <c r="C22" i="17" l="1"/>
  <c r="D22" i="17" s="1"/>
  <c r="D183" i="7" l="1"/>
  <c r="D184" i="7"/>
  <c r="V263" i="1" l="1"/>
  <c r="F260" i="1"/>
  <c r="N263" i="1" l="1"/>
  <c r="B183" i="7" l="1"/>
  <c r="V262" i="1" l="1"/>
  <c r="G263" i="1"/>
  <c r="F259" i="1"/>
  <c r="G262" i="1"/>
  <c r="J275" i="1" l="1"/>
  <c r="I268" i="1"/>
  <c r="H268" i="1"/>
  <c r="J276" i="1"/>
  <c r="H269" i="1"/>
  <c r="I269" i="1"/>
  <c r="N262" i="1"/>
  <c r="F258" i="1" l="1"/>
  <c r="V261" i="1" l="1"/>
  <c r="V257" i="1"/>
  <c r="G261" i="1"/>
  <c r="J274" i="1" s="1"/>
  <c r="I267" i="1" l="1"/>
  <c r="H267" i="1"/>
  <c r="N261" i="1"/>
  <c r="C24" i="17" l="1"/>
  <c r="D24" i="17" s="1"/>
  <c r="C21" i="17"/>
  <c r="D21" i="17" s="1"/>
  <c r="V258" i="1"/>
  <c r="N258" i="1"/>
  <c r="N257" i="1"/>
  <c r="F254" i="1"/>
  <c r="F255" i="1"/>
  <c r="F256" i="1"/>
  <c r="F257" i="1"/>
  <c r="G260" i="1"/>
  <c r="G259" i="1"/>
  <c r="G258" i="1"/>
  <c r="G257" i="1"/>
  <c r="J273" i="1" l="1"/>
  <c r="J270" i="1"/>
  <c r="J272" i="1"/>
  <c r="J271" i="1"/>
  <c r="I264" i="1"/>
  <c r="H264" i="1"/>
  <c r="I263" i="1"/>
  <c r="H263" i="1"/>
  <c r="I265" i="1"/>
  <c r="H265" i="1"/>
  <c r="I266" i="1"/>
  <c r="H266" i="1"/>
  <c r="V256" i="1" l="1"/>
  <c r="F253" i="1"/>
  <c r="G256" i="1"/>
  <c r="J269" i="1" s="1"/>
  <c r="H262" i="1" l="1"/>
  <c r="I262" i="1"/>
  <c r="N256" i="1"/>
  <c r="V255" i="1" l="1"/>
  <c r="F252" i="1" l="1"/>
  <c r="G255" i="1"/>
  <c r="J268" i="1" s="1"/>
  <c r="I261" i="1" l="1"/>
  <c r="H261" i="1"/>
  <c r="N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68" i="7" s="1"/>
  <c r="V254" i="1" l="1"/>
  <c r="V251" i="1"/>
  <c r="N254" i="1" l="1"/>
  <c r="F251" i="1"/>
  <c r="G254" i="1"/>
  <c r="J267" i="1" l="1"/>
  <c r="I260" i="1"/>
  <c r="H260" i="1"/>
  <c r="G153" i="11"/>
  <c r="BS140" i="11"/>
  <c r="BK122" i="11"/>
  <c r="BM110" i="11"/>
  <c r="BM111" i="11" s="1"/>
  <c r="BM112" i="11" s="1"/>
  <c r="BM113" i="11" s="1"/>
  <c r="BM114" i="11" s="1"/>
  <c r="BM115" i="11" s="1"/>
  <c r="BM116" i="11" s="1"/>
  <c r="BM117" i="11" s="1"/>
  <c r="BM118" i="11" s="1"/>
  <c r="BM119" i="11" s="1"/>
  <c r="BM120" i="11" s="1"/>
  <c r="BM121" i="11" s="1"/>
  <c r="BM122" i="11" s="1"/>
  <c r="BM123" i="11" s="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M84" i="11"/>
  <c r="BO83" i="11"/>
  <c r="E83" i="11"/>
  <c r="BI75" i="11"/>
  <c r="BQ74" i="11"/>
  <c r="E84" i="11" l="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E159" i="11" s="1"/>
  <c r="E160" i="11" s="1"/>
  <c r="E161" i="11" s="1"/>
  <c r="E162" i="11" s="1"/>
  <c r="E163" i="11" s="1"/>
  <c r="E164" i="11" s="1"/>
  <c r="E165" i="11" s="1"/>
  <c r="E166" i="11" s="1"/>
  <c r="E167" i="11" s="1"/>
  <c r="E168" i="11" s="1"/>
  <c r="E169" i="11" s="1"/>
  <c r="E170" i="11" s="1"/>
  <c r="BK123" i="1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S141" i="1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BS251" i="11" s="1"/>
  <c r="BS252" i="11" s="1"/>
  <c r="BS253" i="11" s="1"/>
  <c r="BI76" i="11"/>
  <c r="BI77" i="11" s="1"/>
  <c r="BI78" i="11" s="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M85" i="11"/>
  <c r="BM86" i="11" s="1"/>
  <c r="BM87" i="11" s="1"/>
  <c r="BM88" i="11" s="1"/>
  <c r="BM89" i="11" s="1"/>
  <c r="BM90" i="11" s="1"/>
  <c r="BM91" i="11" s="1"/>
  <c r="BM92" i="11" s="1"/>
  <c r="BM93" i="11" s="1"/>
  <c r="BM94" i="11" s="1"/>
  <c r="BM95" i="11" s="1"/>
  <c r="BM96" i="11" s="1"/>
  <c r="BM97" i="11" s="1"/>
  <c r="BM98" i="11" s="1"/>
  <c r="BO84" i="1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Q75" i="11"/>
  <c r="BQ76" i="11" s="1"/>
  <c r="BQ77" i="11" s="1"/>
  <c r="BQ78" i="11" s="1"/>
  <c r="BQ79" i="11" s="1"/>
  <c r="BQ80" i="11" s="1"/>
  <c r="BQ81" i="11" s="1"/>
  <c r="BQ82" i="11" s="1"/>
  <c r="BQ83" i="11" s="1"/>
  <c r="BQ84" i="11" s="1"/>
  <c r="BQ85" i="11" s="1"/>
  <c r="BQ86" i="11" s="1"/>
  <c r="BQ87" i="11" s="1"/>
  <c r="BQ88" i="11" s="1"/>
  <c r="BQ89" i="11" s="1"/>
  <c r="BQ90" i="11" s="1"/>
  <c r="BQ91" i="11" s="1"/>
  <c r="BQ92" i="11" s="1"/>
  <c r="BQ93" i="11" s="1"/>
  <c r="BQ94" i="11" s="1"/>
  <c r="BQ95" i="11" s="1"/>
  <c r="BQ96" i="11" s="1"/>
  <c r="BQ97" i="11" s="1"/>
  <c r="BQ98" i="11" s="1"/>
  <c r="BQ99" i="11" s="1"/>
  <c r="BQ100" i="11" s="1"/>
  <c r="BQ101" i="11" s="1"/>
  <c r="BQ102" i="11" s="1"/>
  <c r="BQ103" i="11" s="1"/>
  <c r="BQ104" i="11" s="1"/>
  <c r="BQ105" i="11" s="1"/>
  <c r="BQ106" i="11" s="1"/>
  <c r="BQ107" i="11" s="1"/>
  <c r="BQ108" i="11" s="1"/>
  <c r="BQ109" i="11" s="1"/>
  <c r="BQ110" i="11" s="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G154" i="11"/>
  <c r="G155" i="11" s="1"/>
  <c r="G156" i="11" s="1"/>
  <c r="G157" i="11" s="1"/>
  <c r="G158" i="11" s="1"/>
  <c r="G159" i="11" s="1"/>
  <c r="G160" i="11" s="1"/>
  <c r="G161" i="11" s="1"/>
  <c r="G162" i="11" s="1"/>
  <c r="G163" i="11" s="1"/>
  <c r="G164" i="11" s="1"/>
  <c r="G165" i="11" s="1"/>
  <c r="G166" i="11" s="1"/>
  <c r="G167" i="11" s="1"/>
  <c r="G168" i="11" s="1"/>
  <c r="G169" i="11" s="1"/>
  <c r="G170" i="11" s="1"/>
  <c r="G228" i="11" s="1"/>
  <c r="G229" i="11" s="1"/>
  <c r="G230" i="11" s="1"/>
  <c r="G231" i="11" s="1"/>
  <c r="G232" i="11" s="1"/>
  <c r="G233" i="11" s="1"/>
  <c r="G234" i="11" s="1"/>
  <c r="G235" i="11" s="1"/>
  <c r="G236" i="11" s="1"/>
  <c r="G237" i="11" s="1"/>
  <c r="G238" i="11" s="1"/>
  <c r="G239" i="11" s="1"/>
  <c r="G240" i="11" s="1"/>
  <c r="G241" i="11" s="1"/>
  <c r="G242" i="11" s="1"/>
  <c r="G243" i="11" s="1"/>
  <c r="G244" i="11" s="1"/>
  <c r="G245" i="11" s="1"/>
  <c r="G246" i="11" s="1"/>
  <c r="G247" i="11" s="1"/>
  <c r="G248" i="11" s="1"/>
  <c r="G249" i="11" s="1"/>
  <c r="G250" i="11" s="1"/>
  <c r="G251" i="11" s="1"/>
  <c r="G252" i="11" s="1"/>
  <c r="G253" i="11" s="1"/>
  <c r="BR266" i="11" l="1"/>
  <c r="BJ266" i="11"/>
  <c r="BH266" i="11"/>
  <c r="BP266" i="11"/>
  <c r="BL266" i="11"/>
  <c r="BN266" i="11"/>
  <c r="D266" i="11"/>
  <c r="F266" i="11"/>
  <c r="N251" i="1"/>
  <c r="F248" i="1"/>
  <c r="F249" i="1"/>
  <c r="F250" i="1"/>
  <c r="G253" i="1"/>
  <c r="G252" i="1"/>
  <c r="G251" i="1"/>
  <c r="J265" i="1" l="1"/>
  <c r="I258" i="1"/>
  <c r="H258" i="1"/>
  <c r="J266" i="1"/>
  <c r="I259" i="1"/>
  <c r="H259" i="1"/>
  <c r="J264" i="1"/>
  <c r="I257" i="1"/>
  <c r="H257" i="1"/>
  <c r="V250" i="1" l="1"/>
  <c r="N250" i="1"/>
  <c r="F247" i="1"/>
  <c r="G250" i="1"/>
  <c r="J263" i="1" l="1"/>
  <c r="I256" i="1"/>
  <c r="H256" i="1"/>
  <c r="B170" i="7"/>
  <c r="V249" i="1" l="1"/>
  <c r="N249" i="1"/>
  <c r="F246" i="1"/>
  <c r="G249" i="1"/>
  <c r="J262" i="1" l="1"/>
  <c r="I255" i="1"/>
  <c r="H255" i="1"/>
  <c r="B169" i="7" l="1"/>
  <c r="V248" i="1"/>
  <c r="N248" i="1"/>
  <c r="F245" i="1"/>
  <c r="G248" i="1"/>
  <c r="J261" i="1" l="1"/>
  <c r="I254" i="1"/>
  <c r="H254" i="1"/>
  <c r="N247" i="1" l="1"/>
  <c r="V247" i="1"/>
  <c r="F244" i="1"/>
  <c r="G247" i="1"/>
  <c r="J260" i="1" s="1"/>
  <c r="I253" i="1" l="1"/>
  <c r="H253" i="1"/>
  <c r="V243" i="1"/>
  <c r="V244" i="1"/>
  <c r="N244" i="1" l="1"/>
  <c r="G246" i="1"/>
  <c r="F241" i="1"/>
  <c r="F242" i="1"/>
  <c r="F243" i="1"/>
  <c r="G245" i="1"/>
  <c r="G244" i="1"/>
  <c r="J259" i="1" l="1"/>
  <c r="H252" i="1"/>
  <c r="I252" i="1"/>
  <c r="J258" i="1"/>
  <c r="J257" i="1"/>
  <c r="H251" i="1"/>
  <c r="I251" i="1"/>
  <c r="I250" i="1"/>
  <c r="H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N243" i="1" l="1"/>
  <c r="F239" i="1"/>
  <c r="F240" i="1"/>
  <c r="G243" i="1"/>
  <c r="J256" i="1" l="1"/>
  <c r="H249" i="1"/>
  <c r="I249" i="1"/>
  <c r="V242" i="1" l="1"/>
  <c r="N242" i="1"/>
  <c r="G242" i="1"/>
  <c r="J255" i="1" s="1"/>
  <c r="I248" i="1" l="1"/>
  <c r="H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V241" i="1"/>
  <c r="N241" i="1"/>
  <c r="B266" i="8" l="1"/>
  <c r="F238" i="1"/>
  <c r="G241" i="1"/>
  <c r="J254" i="1" l="1"/>
  <c r="I247" i="1"/>
  <c r="H247" i="1"/>
  <c r="V240" i="1"/>
  <c r="V235" i="1"/>
  <c r="N240" i="1"/>
  <c r="F237" i="1"/>
  <c r="G240" i="1" l="1"/>
  <c r="J253" i="1" s="1"/>
  <c r="I246" i="1" l="1"/>
  <c r="H246" i="1"/>
  <c r="C157" i="8" l="1"/>
  <c r="N237" i="1" l="1"/>
  <c r="V237" i="1"/>
  <c r="G239" i="1"/>
  <c r="J252" i="1" s="1"/>
  <c r="G238" i="1"/>
  <c r="G237" i="1"/>
  <c r="F235" i="1"/>
  <c r="F236" i="1"/>
  <c r="F234" i="1"/>
  <c r="J251" i="1" l="1"/>
  <c r="J250" i="1"/>
  <c r="I245" i="1"/>
  <c r="H245" i="1"/>
  <c r="H244" i="1"/>
  <c r="I244" i="1"/>
  <c r="H243" i="1"/>
  <c r="I243" i="1"/>
  <c r="FI156" i="11"/>
  <c r="FS156" i="11"/>
  <c r="CI156" i="11"/>
  <c r="CG156" i="11"/>
  <c r="C156" i="8"/>
  <c r="V236" i="1"/>
  <c r="N236" i="1"/>
  <c r="F233" i="1"/>
  <c r="G236" i="1"/>
  <c r="J249" i="1" s="1"/>
  <c r="CI157" i="11" l="1"/>
  <c r="CI158" i="11" s="1"/>
  <c r="CI159" i="11" s="1"/>
  <c r="CI160" i="11" s="1"/>
  <c r="CI161" i="11" s="1"/>
  <c r="CI162" i="11" s="1"/>
  <c r="CI163" i="11" s="1"/>
  <c r="CI164" i="11" s="1"/>
  <c r="CI165" i="11" s="1"/>
  <c r="CI166" i="11" s="1"/>
  <c r="CI167" i="11" s="1"/>
  <c r="CI168" i="11" s="1"/>
  <c r="CI169" i="11" s="1"/>
  <c r="CI170" i="11" s="1"/>
  <c r="CG157" i="11"/>
  <c r="CG158" i="11" s="1"/>
  <c r="CG159" i="11" s="1"/>
  <c r="CG160" i="11" s="1"/>
  <c r="CG161" i="11" s="1"/>
  <c r="CG162" i="11" s="1"/>
  <c r="CG163" i="11" s="1"/>
  <c r="CG164" i="11" s="1"/>
  <c r="CG165" i="11" s="1"/>
  <c r="CG166" i="11" s="1"/>
  <c r="CG167" i="11" s="1"/>
  <c r="CG168" i="11" s="1"/>
  <c r="CG169" i="11" s="1"/>
  <c r="CG170" i="11" s="1"/>
  <c r="FS157" i="11"/>
  <c r="FS158" i="11" s="1"/>
  <c r="FS159" i="11" s="1"/>
  <c r="FS160" i="11" s="1"/>
  <c r="FS161" i="11" s="1"/>
  <c r="FS162" i="11" s="1"/>
  <c r="FS163" i="11" s="1"/>
  <c r="FS164" i="11" s="1"/>
  <c r="FS165" i="11" s="1"/>
  <c r="FS166" i="11" s="1"/>
  <c r="FS167" i="11" s="1"/>
  <c r="FS168" i="11" s="1"/>
  <c r="FS169" i="11" s="1"/>
  <c r="FS170" i="11" s="1"/>
  <c r="FI157" i="11"/>
  <c r="FI158" i="11" s="1"/>
  <c r="FI159" i="11" s="1"/>
  <c r="FI160" i="11" s="1"/>
  <c r="FI161" i="11" s="1"/>
  <c r="FI162" i="11" s="1"/>
  <c r="FI163" i="11" s="1"/>
  <c r="FI164" i="11" s="1"/>
  <c r="FI165" i="11" s="1"/>
  <c r="FI166" i="11" s="1"/>
  <c r="FI167" i="11" s="1"/>
  <c r="FI168" i="11" s="1"/>
  <c r="FI169" i="11" s="1"/>
  <c r="FI170" i="11" s="1"/>
  <c r="H242" i="1"/>
  <c r="I242" i="1"/>
  <c r="C155" i="8"/>
  <c r="CH266" i="11" l="1"/>
  <c r="FR266" i="11"/>
  <c r="CF266" i="11"/>
  <c r="FH266" i="11"/>
  <c r="V234" i="1"/>
  <c r="N235" i="1"/>
  <c r="F232" i="1"/>
  <c r="G235" i="1" l="1"/>
  <c r="J248" i="1" s="1"/>
  <c r="H241" i="1" l="1"/>
  <c r="I241" i="1"/>
  <c r="G221" i="1"/>
  <c r="F185" i="1"/>
  <c r="W67" i="11" l="1"/>
  <c r="W68" i="11" l="1"/>
  <c r="W69" i="11" s="1"/>
  <c r="W70" i="11" s="1"/>
  <c r="W71" i="11" s="1"/>
  <c r="W72" i="11" s="1"/>
  <c r="W73" i="11" s="1"/>
  <c r="W74" i="11" s="1"/>
  <c r="W75" i="11" s="1"/>
  <c r="W228" i="11" s="1"/>
  <c r="W229" i="11" s="1"/>
  <c r="W230" i="11" s="1"/>
  <c r="W231" i="11" s="1"/>
  <c r="W232" i="11" s="1"/>
  <c r="W233" i="11" s="1"/>
  <c r="W234" i="11" s="1"/>
  <c r="W235" i="11" s="1"/>
  <c r="W236" i="11" s="1"/>
  <c r="W237" i="11" s="1"/>
  <c r="W238" i="11" s="1"/>
  <c r="W239" i="11" s="1"/>
  <c r="W240" i="11" s="1"/>
  <c r="W241" i="11" s="1"/>
  <c r="W242" i="11" s="1"/>
  <c r="W243" i="11" s="1"/>
  <c r="W244" i="11" s="1"/>
  <c r="W245" i="11" s="1"/>
  <c r="W246" i="11" s="1"/>
  <c r="W247" i="11" s="1"/>
  <c r="W248" i="11" s="1"/>
  <c r="W249" i="11" s="1"/>
  <c r="W250" i="11" s="1"/>
  <c r="W251" i="11" s="1"/>
  <c r="W252" i="11" s="1"/>
  <c r="W253" i="11" s="1"/>
  <c r="AY67" i="11"/>
  <c r="V266" i="11" l="1"/>
  <c r="AY68" i="11"/>
  <c r="AY69" i="11" s="1"/>
  <c r="AY70" i="11" s="1"/>
  <c r="AY71" i="11" s="1"/>
  <c r="AX266" i="11" l="1"/>
  <c r="AS98" i="11"/>
  <c r="AS99" i="11" l="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FM84" i="11"/>
  <c r="AM97" i="11"/>
  <c r="FO67" i="11"/>
  <c r="FM85" i="11" l="1"/>
  <c r="FM86" i="11" s="1"/>
  <c r="FM87" i="11" s="1"/>
  <c r="FM88" i="11" s="1"/>
  <c r="FM89" i="11" s="1"/>
  <c r="FM90" i="11" s="1"/>
  <c r="FM91" i="11" s="1"/>
  <c r="FM92" i="11" s="1"/>
  <c r="FM93" i="11" s="1"/>
  <c r="FM94" i="11" s="1"/>
  <c r="FM95" i="11" s="1"/>
  <c r="FM96" i="11" s="1"/>
  <c r="FM97" i="11" s="1"/>
  <c r="FM98" i="11" s="1"/>
  <c r="FO68" i="11"/>
  <c r="FO69" i="11" s="1"/>
  <c r="FO70" i="11" s="1"/>
  <c r="FO71" i="11" s="1"/>
  <c r="FO72" i="11" s="1"/>
  <c r="FO73" i="11" s="1"/>
  <c r="FO74" i="11" s="1"/>
  <c r="FO75" i="11" s="1"/>
  <c r="FO76" i="11" s="1"/>
  <c r="FO77" i="11" s="1"/>
  <c r="FO78" i="11" s="1"/>
  <c r="FO79" i="11" s="1"/>
  <c r="FO80" i="11" s="1"/>
  <c r="FO81" i="11" s="1"/>
  <c r="FO82" i="11" s="1"/>
  <c r="FO83" i="11" s="1"/>
  <c r="FO84" i="11" s="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216" i="11" s="1"/>
  <c r="FO217" i="11" s="1"/>
  <c r="FO218" i="11" s="1"/>
  <c r="FO219" i="11" s="1"/>
  <c r="FO220" i="11" s="1"/>
  <c r="FO221" i="11" s="1"/>
  <c r="FO222" i="11" s="1"/>
  <c r="FO223" i="11" s="1"/>
  <c r="FO224" i="11" s="1"/>
  <c r="FO225" i="11" s="1"/>
  <c r="FO226" i="11" s="1"/>
  <c r="FO227" i="11" s="1"/>
  <c r="FO228" i="11" s="1"/>
  <c r="FO229" i="11" s="1"/>
  <c r="FO230" i="11" s="1"/>
  <c r="FO231" i="11" s="1"/>
  <c r="FO232" i="11" s="1"/>
  <c r="FO233" i="11" s="1"/>
  <c r="FO234" i="11" s="1"/>
  <c r="FO235" i="11" s="1"/>
  <c r="FO236" i="11" s="1"/>
  <c r="FO237" i="11" s="1"/>
  <c r="FO238" i="11" s="1"/>
  <c r="FO239" i="11" s="1"/>
  <c r="FO240" i="11" s="1"/>
  <c r="FO241" i="11" s="1"/>
  <c r="FO242" i="11" s="1"/>
  <c r="FO243" i="11" s="1"/>
  <c r="FO244" i="11" s="1"/>
  <c r="FO245" i="11" s="1"/>
  <c r="FO246" i="11" s="1"/>
  <c r="FO247" i="11" s="1"/>
  <c r="FO248" i="11" s="1"/>
  <c r="FO249" i="11" s="1"/>
  <c r="FO250" i="11" s="1"/>
  <c r="FO251" i="11" s="1"/>
  <c r="FO252" i="11" s="1"/>
  <c r="FO253" i="11" s="1"/>
  <c r="AR266" i="11"/>
  <c r="AM98" i="11"/>
  <c r="AL266" i="11" s="1"/>
  <c r="FL266" i="11" l="1"/>
  <c r="FN266" i="11"/>
  <c r="EI75" i="11"/>
  <c r="DM75" i="11"/>
  <c r="DI84" i="11"/>
  <c r="CA84" i="11"/>
  <c r="BY84" i="11"/>
  <c r="DI85" i="11" l="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M76" i="11"/>
  <c r="DM77" i="11" s="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BY85" i="1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EI76" i="11"/>
  <c r="EI77" i="11" s="1"/>
  <c r="EI78" i="11" s="1"/>
  <c r="EI79" i="11" s="1"/>
  <c r="EI80" i="11" s="1"/>
  <c r="EI81" i="11" s="1"/>
  <c r="EI82" i="11" s="1"/>
  <c r="EI83" i="11" s="1"/>
  <c r="EI84" i="11" s="1"/>
  <c r="EI85" i="11" s="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AA84" i="11"/>
  <c r="CK75" i="11"/>
  <c r="CC99" i="11"/>
  <c r="CK76" i="11" l="1"/>
  <c r="CK77" i="11" s="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AA85" i="1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224" i="11" s="1"/>
  <c r="AA225" i="11" s="1"/>
  <c r="AA226" i="11" s="1"/>
  <c r="AA227" i="11" s="1"/>
  <c r="AA228" i="11" s="1"/>
  <c r="AA229" i="11" s="1"/>
  <c r="AA230" i="11" s="1"/>
  <c r="AA231" i="11" s="1"/>
  <c r="AA232" i="11" s="1"/>
  <c r="AA233" i="11" s="1"/>
  <c r="AA234" i="11" s="1"/>
  <c r="AA235" i="11" s="1"/>
  <c r="AA236" i="11" s="1"/>
  <c r="AA237" i="11" s="1"/>
  <c r="AA238" i="11" s="1"/>
  <c r="AA239" i="11" s="1"/>
  <c r="AA240" i="11" s="1"/>
  <c r="AA241" i="11" s="1"/>
  <c r="AA242" i="11" s="1"/>
  <c r="AA243" i="11" s="1"/>
  <c r="AA244" i="11" s="1"/>
  <c r="AA245" i="11" s="1"/>
  <c r="AA246" i="11" s="1"/>
  <c r="AA247" i="11" s="1"/>
  <c r="AA248" i="11" s="1"/>
  <c r="AA249" i="11" s="1"/>
  <c r="AA250" i="11" s="1"/>
  <c r="AA251" i="11" s="1"/>
  <c r="AA252" i="11" s="1"/>
  <c r="AA253" i="11" s="1"/>
  <c r="BX266" i="11"/>
  <c r="DH266" i="11"/>
  <c r="CC100" i="11"/>
  <c r="EH266" i="11"/>
  <c r="DL266" i="11"/>
  <c r="BZ266" i="11"/>
  <c r="CC101" i="11" l="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Z266" i="11"/>
  <c r="CJ266" i="11"/>
  <c r="U114" i="11"/>
  <c r="DQ67" i="11"/>
  <c r="U115" i="11" l="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CB266" i="11"/>
  <c r="DQ68" i="11"/>
  <c r="DQ69" i="11" s="1"/>
  <c r="DQ70" i="11" s="1"/>
  <c r="DQ71" i="11" s="1"/>
  <c r="DQ72" i="11" s="1"/>
  <c r="DQ73" i="11" s="1"/>
  <c r="DQ74" i="11" s="1"/>
  <c r="DQ75" i="11" s="1"/>
  <c r="DQ76" i="11" s="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T266" i="11" l="1"/>
  <c r="DP266" i="11"/>
  <c r="GA114" i="11"/>
  <c r="FY84" i="11"/>
  <c r="EO98" i="11"/>
  <c r="BU67" i="11"/>
  <c r="BG83" i="11"/>
  <c r="BU68" i="11" l="1"/>
  <c r="BU69" i="11" s="1"/>
  <c r="BG84" i="1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GA115" i="11"/>
  <c r="FY85" i="1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Y107" i="11" s="1"/>
  <c r="FY108" i="11" s="1"/>
  <c r="FY109" i="11" s="1"/>
  <c r="FY110" i="11" s="1"/>
  <c r="FY111" i="11" s="1"/>
  <c r="FY112" i="11" s="1"/>
  <c r="FY113" i="11" s="1"/>
  <c r="FY114" i="11" s="1"/>
  <c r="FY115" i="11" s="1"/>
  <c r="FY116" i="11" s="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O99" i="1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BU70" i="11" l="1"/>
  <c r="BU71" i="11" s="1"/>
  <c r="BU72" i="11" s="1"/>
  <c r="BU73" i="11" s="1"/>
  <c r="BU74" i="11" s="1"/>
  <c r="BU75" i="11" s="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GA116" i="11"/>
  <c r="GA117" i="11" s="1"/>
  <c r="GA118" i="11" s="1"/>
  <c r="GA119" i="11" s="1"/>
  <c r="GA120" i="11" s="1"/>
  <c r="GA121" i="11" s="1"/>
  <c r="GA122" i="11" s="1"/>
  <c r="GA123" i="11" s="1"/>
  <c r="GA124" i="11" s="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GA154" i="11" s="1"/>
  <c r="EN266" i="11"/>
  <c r="FX266" i="11"/>
  <c r="BF266" i="11"/>
  <c r="C154" i="8"/>
  <c r="BT266" i="11" l="1"/>
  <c r="FZ266" i="11"/>
  <c r="N234" i="1"/>
  <c r="F231" i="1"/>
  <c r="G234" i="1"/>
  <c r="J247" i="1" s="1"/>
  <c r="I240" i="1" l="1"/>
  <c r="H240" i="1"/>
  <c r="GC153" i="11"/>
  <c r="FU153" i="11"/>
  <c r="DG153" i="11"/>
  <c r="DE153" i="11"/>
  <c r="CU153" i="11"/>
  <c r="DE154" i="11" l="1"/>
  <c r="DE155" i="11" s="1"/>
  <c r="DE156" i="11" s="1"/>
  <c r="DE157" i="11" s="1"/>
  <c r="DE158" i="11" s="1"/>
  <c r="DE159" i="11" s="1"/>
  <c r="DE160" i="11" s="1"/>
  <c r="DE161" i="11" s="1"/>
  <c r="DE162" i="11" s="1"/>
  <c r="DE163" i="11" s="1"/>
  <c r="DE164" i="11" s="1"/>
  <c r="DE165" i="11" s="1"/>
  <c r="DE166" i="11" s="1"/>
  <c r="DE167" i="11" s="1"/>
  <c r="DE168" i="11" s="1"/>
  <c r="DE169" i="11" s="1"/>
  <c r="DE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U154" i="11"/>
  <c r="DG154" i="11"/>
  <c r="DG155" i="11" s="1"/>
  <c r="DG156" i="11" s="1"/>
  <c r="DG157" i="11" s="1"/>
  <c r="DG158" i="11" s="1"/>
  <c r="DG159" i="11" s="1"/>
  <c r="DG160" i="11" s="1"/>
  <c r="DG161" i="11" s="1"/>
  <c r="DG162" i="11" s="1"/>
  <c r="DG163" i="11" s="1"/>
  <c r="DG164" i="11" s="1"/>
  <c r="DG165" i="11" s="1"/>
  <c r="DG166" i="11" s="1"/>
  <c r="DG167" i="11" s="1"/>
  <c r="DG168" i="11" s="1"/>
  <c r="DG169" i="11" s="1"/>
  <c r="DG170" i="11" s="1"/>
  <c r="FU154" i="11"/>
  <c r="C151" i="8"/>
  <c r="C152" i="8" s="1"/>
  <c r="C153" i="8" s="1"/>
  <c r="DD266" i="11" l="1"/>
  <c r="GB266" i="11"/>
  <c r="DF266" i="11"/>
  <c r="FU155" i="11"/>
  <c r="CU155" i="11"/>
  <c r="V230" i="1"/>
  <c r="V229" i="1"/>
  <c r="V233" i="1"/>
  <c r="N233" i="1"/>
  <c r="F230" i="1"/>
  <c r="G233" i="1"/>
  <c r="FU156" i="11" l="1"/>
  <c r="FU157" i="11" s="1"/>
  <c r="FU158" i="11" s="1"/>
  <c r="FU159" i="11" s="1"/>
  <c r="FU160" i="11" s="1"/>
  <c r="FU161" i="11" s="1"/>
  <c r="FU162" i="11" s="1"/>
  <c r="FU163" i="11" s="1"/>
  <c r="FU164" i="11" s="1"/>
  <c r="FU165" i="11" s="1"/>
  <c r="FU166" i="11" s="1"/>
  <c r="FU167" i="11" s="1"/>
  <c r="FU168" i="11" s="1"/>
  <c r="FU169" i="11" s="1"/>
  <c r="FU170" i="11" s="1"/>
  <c r="CU156" i="11"/>
  <c r="CU157" i="11" s="1"/>
  <c r="CU158" i="11" s="1"/>
  <c r="CU159" i="11" s="1"/>
  <c r="CU160" i="11" s="1"/>
  <c r="CU161" i="11" s="1"/>
  <c r="CU162" i="11" s="1"/>
  <c r="CU163" i="11" s="1"/>
  <c r="CU164" i="11" s="1"/>
  <c r="CU165" i="11" s="1"/>
  <c r="CU166" i="11" s="1"/>
  <c r="CU167" i="11" s="1"/>
  <c r="CU168" i="11" s="1"/>
  <c r="CU169" i="11" s="1"/>
  <c r="CU170" i="11" s="1"/>
  <c r="CU171" i="11" s="1"/>
  <c r="CT266" i="11" s="1"/>
  <c r="J246" i="1"/>
  <c r="H239" i="1"/>
  <c r="I239" i="1"/>
  <c r="FT266" i="11" l="1"/>
  <c r="F226" i="1"/>
  <c r="F227" i="1"/>
  <c r="F228" i="1"/>
  <c r="F229" i="1"/>
  <c r="N230" i="1"/>
  <c r="G232" i="1"/>
  <c r="G231" i="1"/>
  <c r="G230" i="1"/>
  <c r="J245" i="1" l="1"/>
  <c r="H238" i="1"/>
  <c r="I238" i="1"/>
  <c r="J243" i="1"/>
  <c r="H236" i="1"/>
  <c r="I236" i="1"/>
  <c r="J244" i="1"/>
  <c r="I237" i="1"/>
  <c r="H237" i="1"/>
  <c r="N229" i="1" l="1"/>
  <c r="F225" i="1"/>
  <c r="G229" i="1" l="1"/>
  <c r="I235" i="1" l="1"/>
  <c r="H235" i="1"/>
  <c r="J242" i="1"/>
  <c r="V228" i="1" l="1"/>
  <c r="N228" i="1"/>
  <c r="F224" i="1"/>
  <c r="G6" i="1" l="1"/>
  <c r="G7" i="1"/>
  <c r="G8" i="1"/>
  <c r="G9" i="1"/>
  <c r="G10" i="1"/>
  <c r="G11" i="1"/>
  <c r="G12" i="1"/>
  <c r="G13" i="1"/>
  <c r="G14" i="1"/>
  <c r="G15" i="1"/>
  <c r="G16" i="1"/>
  <c r="G17" i="1"/>
  <c r="G18" i="1"/>
  <c r="V227" i="1" l="1"/>
  <c r="N227" i="1"/>
  <c r="G228" i="1" l="1"/>
  <c r="F223" i="1"/>
  <c r="G227" i="1"/>
  <c r="J240" i="1" l="1"/>
  <c r="H233" i="1"/>
  <c r="I233" i="1"/>
  <c r="H234" i="1"/>
  <c r="J241" i="1"/>
  <c r="I234" i="1"/>
  <c r="V222" i="1"/>
  <c r="V223" i="1"/>
  <c r="V226" i="1"/>
  <c r="N226" i="1" l="1"/>
  <c r="F222" i="1"/>
  <c r="G226" i="1"/>
  <c r="J239" i="1" l="1"/>
  <c r="H232" i="1"/>
  <c r="I232" i="1"/>
  <c r="N223" i="1" l="1"/>
  <c r="F220" i="1"/>
  <c r="F221" i="1"/>
  <c r="G225" i="1"/>
  <c r="G224" i="1"/>
  <c r="G223" i="1"/>
  <c r="J236" i="1" l="1"/>
  <c r="I229" i="1"/>
  <c r="H229" i="1"/>
  <c r="J237" i="1"/>
  <c r="H230" i="1"/>
  <c r="I230" i="1"/>
  <c r="J238" i="1"/>
  <c r="H231" i="1"/>
  <c r="I231" i="1"/>
  <c r="N222" i="1" l="1"/>
  <c r="F219" i="1" l="1"/>
  <c r="G222" i="1"/>
  <c r="J235" i="1" l="1"/>
  <c r="J234" i="1"/>
  <c r="I228" i="1"/>
  <c r="H228" i="1"/>
  <c r="G4" i="1"/>
  <c r="G5" i="1"/>
  <c r="J18" i="1" s="1"/>
  <c r="H18" i="1"/>
  <c r="I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U5" i="1"/>
  <c r="U6" i="1" s="1"/>
  <c r="U7" i="1" s="1"/>
  <c r="U8" i="1" s="1"/>
  <c r="U9" i="1" s="1"/>
  <c r="U10" i="1" s="1"/>
  <c r="U11" i="1" s="1"/>
  <c r="U12" i="1" s="1"/>
  <c r="U13" i="1" s="1"/>
  <c r="U14" i="1" s="1"/>
  <c r="U15" i="1" s="1"/>
  <c r="U16" i="1" s="1"/>
  <c r="U17" i="1" s="1"/>
  <c r="U18" i="1" s="1"/>
  <c r="U19" i="1" s="1"/>
  <c r="U20" i="1" s="1"/>
  <c r="U21" i="1" s="1"/>
  <c r="U22" i="1" s="1"/>
  <c r="U23" i="1" s="1"/>
  <c r="U24" i="1" s="1"/>
  <c r="U25" i="1" s="1"/>
  <c r="U26" i="1" s="1"/>
  <c r="U27" i="1" s="1"/>
  <c r="U28" i="1" s="1"/>
  <c r="U29" i="1" s="1"/>
  <c r="U30" i="1" s="1"/>
  <c r="U31" i="1" s="1"/>
  <c r="U32" i="1" s="1"/>
  <c r="U33" i="1" s="1"/>
  <c r="U34" i="1" s="1"/>
  <c r="U35" i="1" s="1"/>
  <c r="U36" i="1" s="1"/>
  <c r="U37" i="1" s="1"/>
  <c r="U38" i="1" s="1"/>
  <c r="U39" i="1" s="1"/>
  <c r="U40" i="1" s="1"/>
  <c r="U41" i="1" s="1"/>
  <c r="U42" i="1" s="1"/>
  <c r="U43" i="1" s="1"/>
  <c r="U44" i="1" s="1"/>
  <c r="U45" i="1" s="1"/>
  <c r="U46" i="1" s="1"/>
  <c r="U47" i="1" s="1"/>
  <c r="U48" i="1" s="1"/>
  <c r="U49" i="1" s="1"/>
  <c r="U50" i="1" s="1"/>
  <c r="U51" i="1" s="1"/>
  <c r="U52" i="1" s="1"/>
  <c r="U53" i="1" s="1"/>
  <c r="U54" i="1" s="1"/>
  <c r="U55" i="1" s="1"/>
  <c r="U56" i="1" s="1"/>
  <c r="U57" i="1" s="1"/>
  <c r="U58" i="1" s="1"/>
  <c r="U59" i="1" s="1"/>
  <c r="U60" i="1" s="1"/>
  <c r="U61" i="1" s="1"/>
  <c r="U62" i="1" s="1"/>
  <c r="U63" i="1" s="1"/>
  <c r="U64" i="1" s="1"/>
  <c r="U65" i="1" s="1"/>
  <c r="U66" i="1" s="1"/>
  <c r="U67" i="1" s="1"/>
  <c r="U68" i="1" s="1"/>
  <c r="U69" i="1" s="1"/>
  <c r="U70" i="1" s="1"/>
  <c r="U71" i="1" s="1"/>
  <c r="U72" i="1" s="1"/>
  <c r="U73" i="1" s="1"/>
  <c r="U74" i="1" s="1"/>
  <c r="U75" i="1" s="1"/>
  <c r="U76" i="1" s="1"/>
  <c r="U77" i="1" s="1"/>
  <c r="U78" i="1" s="1"/>
  <c r="U79" i="1" s="1"/>
  <c r="U80" i="1" s="1"/>
  <c r="U81" i="1" s="1"/>
  <c r="U82" i="1" s="1"/>
  <c r="U83" i="1" s="1"/>
  <c r="U84" i="1" s="1"/>
  <c r="U85" i="1" s="1"/>
  <c r="U86" i="1" s="1"/>
  <c r="U87" i="1" s="1"/>
  <c r="U88" i="1" s="1"/>
  <c r="U89" i="1" s="1"/>
  <c r="U90" i="1" s="1"/>
  <c r="U91" i="1" s="1"/>
  <c r="U92" i="1" s="1"/>
  <c r="U93" i="1" s="1"/>
  <c r="U94" i="1" s="1"/>
  <c r="U95" i="1" s="1"/>
  <c r="U96" i="1" s="1"/>
  <c r="U97" i="1" s="1"/>
  <c r="U98" i="1" s="1"/>
  <c r="U99" i="1" s="1"/>
  <c r="U100" i="1" s="1"/>
  <c r="U101" i="1" s="1"/>
  <c r="U102" i="1" s="1"/>
  <c r="U103" i="1" s="1"/>
  <c r="U104" i="1" s="1"/>
  <c r="U105" i="1" s="1"/>
  <c r="U106" i="1" s="1"/>
  <c r="U107" i="1" s="1"/>
  <c r="U108" i="1" s="1"/>
  <c r="U109" i="1" s="1"/>
  <c r="U110" i="1" s="1"/>
  <c r="U111" i="1" s="1"/>
  <c r="U112" i="1" s="1"/>
  <c r="T346"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W334" i="1" l="1"/>
  <c r="X334" i="1" s="1"/>
  <c r="W336" i="1"/>
  <c r="W335" i="1"/>
  <c r="X335" i="1" s="1"/>
  <c r="I11" i="1"/>
  <c r="U113" i="1"/>
  <c r="U114" i="1" s="1"/>
  <c r="U115" i="1" s="1"/>
  <c r="U116" i="1" s="1"/>
  <c r="U117" i="1" s="1"/>
  <c r="U118" i="1" s="1"/>
  <c r="U119" i="1" s="1"/>
  <c r="U120" i="1" s="1"/>
  <c r="U121" i="1" s="1"/>
  <c r="U122" i="1" s="1"/>
  <c r="U123" i="1" s="1"/>
  <c r="U124" i="1" s="1"/>
  <c r="U125" i="1" s="1"/>
  <c r="U126" i="1" s="1"/>
  <c r="U127" i="1" s="1"/>
  <c r="U128" i="1" s="1"/>
  <c r="U129" i="1" s="1"/>
  <c r="U130" i="1" s="1"/>
  <c r="U131" i="1" s="1"/>
  <c r="U132" i="1" s="1"/>
  <c r="U133" i="1" s="1"/>
  <c r="U134" i="1" s="1"/>
  <c r="U135" i="1" s="1"/>
  <c r="U136" i="1" s="1"/>
  <c r="U137" i="1" s="1"/>
  <c r="U138" i="1" s="1"/>
  <c r="U139" i="1" s="1"/>
  <c r="U140" i="1" s="1"/>
  <c r="U141" i="1" s="1"/>
  <c r="U142" i="1" s="1"/>
  <c r="U143" i="1" s="1"/>
  <c r="U144" i="1" s="1"/>
  <c r="U145" i="1" s="1"/>
  <c r="U146" i="1" s="1"/>
  <c r="U147" i="1" s="1"/>
  <c r="U148" i="1" s="1"/>
  <c r="U149" i="1" s="1"/>
  <c r="U150" i="1" s="1"/>
  <c r="U151" i="1" s="1"/>
  <c r="U152" i="1" s="1"/>
  <c r="U153" i="1" s="1"/>
  <c r="U154" i="1" s="1"/>
  <c r="U155" i="1" s="1"/>
  <c r="U156" i="1" s="1"/>
  <c r="U157" i="1" s="1"/>
  <c r="U158" i="1" s="1"/>
  <c r="U159" i="1" s="1"/>
  <c r="U160" i="1" s="1"/>
  <c r="U161" i="1" s="1"/>
  <c r="U162" i="1" s="1"/>
  <c r="U163" i="1" s="1"/>
  <c r="U164" i="1" s="1"/>
  <c r="U165" i="1" s="1"/>
  <c r="U166" i="1" s="1"/>
  <c r="U167" i="1" s="1"/>
  <c r="U168" i="1" s="1"/>
  <c r="U169" i="1" s="1"/>
  <c r="U170" i="1" s="1"/>
  <c r="U171" i="1" s="1"/>
  <c r="U172" i="1" s="1"/>
  <c r="U173" i="1" s="1"/>
  <c r="U174" i="1" s="1"/>
  <c r="U175" i="1" s="1"/>
  <c r="U176" i="1" s="1"/>
  <c r="U177" i="1" s="1"/>
  <c r="U178" i="1" s="1"/>
  <c r="U179" i="1" s="1"/>
  <c r="U180" i="1" s="1"/>
  <c r="U181" i="1" s="1"/>
  <c r="U182" i="1" s="1"/>
  <c r="U183" i="1" s="1"/>
  <c r="U184" i="1" s="1"/>
  <c r="U185" i="1" s="1"/>
  <c r="U186" i="1" s="1"/>
  <c r="U187" i="1" s="1"/>
  <c r="U188" i="1" s="1"/>
  <c r="U189" i="1" s="1"/>
  <c r="U190" i="1" s="1"/>
  <c r="U191" i="1" s="1"/>
  <c r="U192" i="1" s="1"/>
  <c r="U193" i="1" s="1"/>
  <c r="U194" i="1" s="1"/>
  <c r="U195" i="1" s="1"/>
  <c r="U196" i="1" s="1"/>
  <c r="U197" i="1" s="1"/>
  <c r="U198" i="1" s="1"/>
  <c r="U199" i="1" s="1"/>
  <c r="U200" i="1" s="1"/>
  <c r="U201" i="1" s="1"/>
  <c r="U202" i="1" s="1"/>
  <c r="U203" i="1" s="1"/>
  <c r="U204" i="1" s="1"/>
  <c r="U205" i="1" s="1"/>
  <c r="U206" i="1" s="1"/>
  <c r="U207" i="1" s="1"/>
  <c r="U208" i="1" s="1"/>
  <c r="U209" i="1" s="1"/>
  <c r="U210" i="1" s="1"/>
  <c r="U211" i="1" s="1"/>
  <c r="U212" i="1" s="1"/>
  <c r="U213" i="1" s="1"/>
  <c r="U214" i="1" s="1"/>
  <c r="U215" i="1" s="1"/>
  <c r="U216" i="1" s="1"/>
  <c r="U217" i="1" s="1"/>
  <c r="U218" i="1" s="1"/>
  <c r="U219" i="1" s="1"/>
  <c r="U220" i="1" s="1"/>
  <c r="U221" i="1" s="1"/>
  <c r="U222" i="1" s="1"/>
  <c r="U223" i="1" s="1"/>
  <c r="U224" i="1" s="1"/>
  <c r="U225" i="1" s="1"/>
  <c r="U226" i="1" s="1"/>
  <c r="U227" i="1" s="1"/>
  <c r="U228" i="1" s="1"/>
  <c r="U229" i="1" s="1"/>
  <c r="U230" i="1" s="1"/>
  <c r="U231" i="1" s="1"/>
  <c r="U232" i="1" s="1"/>
  <c r="U233" i="1" s="1"/>
  <c r="U234" i="1" s="1"/>
  <c r="U235" i="1" s="1"/>
  <c r="U236" i="1" s="1"/>
  <c r="U237" i="1" s="1"/>
  <c r="U238" i="1" s="1"/>
  <c r="U239" i="1" s="1"/>
  <c r="U240" i="1" s="1"/>
  <c r="U241" i="1" s="1"/>
  <c r="U242" i="1" s="1"/>
  <c r="U243" i="1" s="1"/>
  <c r="U244" i="1" s="1"/>
  <c r="U245" i="1" s="1"/>
  <c r="U246" i="1" s="1"/>
  <c r="U247" i="1" s="1"/>
  <c r="U248" i="1" s="1"/>
  <c r="U249" i="1" s="1"/>
  <c r="U250" i="1" s="1"/>
  <c r="U251" i="1" s="1"/>
  <c r="U252" i="1" s="1"/>
  <c r="U253" i="1" s="1"/>
  <c r="U254" i="1" s="1"/>
  <c r="U255" i="1" s="1"/>
  <c r="U256" i="1" s="1"/>
  <c r="U257" i="1" s="1"/>
  <c r="U258" i="1" s="1"/>
  <c r="U259" i="1" s="1"/>
  <c r="U260" i="1" s="1"/>
  <c r="U261" i="1" s="1"/>
  <c r="U262" i="1" s="1"/>
  <c r="U263" i="1" s="1"/>
  <c r="U264" i="1" s="1"/>
  <c r="U265" i="1" s="1"/>
  <c r="U266" i="1" s="1"/>
  <c r="U267" i="1" s="1"/>
  <c r="U268" i="1" s="1"/>
  <c r="U269" i="1" s="1"/>
  <c r="U270" i="1" s="1"/>
  <c r="U271" i="1" s="1"/>
  <c r="U272" i="1" s="1"/>
  <c r="U273" i="1" s="1"/>
  <c r="U274" i="1" s="1"/>
  <c r="U275" i="1" s="1"/>
  <c r="U276" i="1" s="1"/>
  <c r="U277" i="1" s="1"/>
  <c r="U278" i="1" s="1"/>
  <c r="U279" i="1" s="1"/>
  <c r="U280" i="1" s="1"/>
  <c r="U281" i="1" s="1"/>
  <c r="U282" i="1" s="1"/>
  <c r="U283" i="1" s="1"/>
  <c r="U284" i="1" s="1"/>
  <c r="U285" i="1" s="1"/>
  <c r="U286" i="1" s="1"/>
  <c r="U287" i="1" s="1"/>
  <c r="U288" i="1" s="1"/>
  <c r="U289" i="1" s="1"/>
  <c r="U290" i="1" s="1"/>
  <c r="U291" i="1" s="1"/>
  <c r="U292" i="1" s="1"/>
  <c r="U293" i="1" s="1"/>
  <c r="U294" i="1" s="1"/>
  <c r="U295" i="1" s="1"/>
  <c r="U296" i="1" s="1"/>
  <c r="U297" i="1" s="1"/>
  <c r="U298" i="1" s="1"/>
  <c r="U299" i="1" s="1"/>
  <c r="U300" i="1" s="1"/>
  <c r="U301" i="1" s="1"/>
  <c r="U302" i="1" s="1"/>
  <c r="U303" i="1" s="1"/>
  <c r="U304" i="1" s="1"/>
  <c r="U305" i="1" s="1"/>
  <c r="U306" i="1" s="1"/>
  <c r="U307" i="1" s="1"/>
  <c r="U308" i="1" s="1"/>
  <c r="U309" i="1" s="1"/>
  <c r="U310" i="1" s="1"/>
  <c r="U311" i="1" s="1"/>
  <c r="U312" i="1" s="1"/>
  <c r="U313" i="1" s="1"/>
  <c r="U314" i="1" s="1"/>
  <c r="U315" i="1" s="1"/>
  <c r="U316" i="1" s="1"/>
  <c r="U317" i="1" s="1"/>
  <c r="U318" i="1" s="1"/>
  <c r="U319" i="1" s="1"/>
  <c r="U320" i="1" s="1"/>
  <c r="U321" i="1" s="1"/>
  <c r="U322" i="1" s="1"/>
  <c r="U323" i="1" s="1"/>
  <c r="U324" i="1" s="1"/>
  <c r="U325" i="1" s="1"/>
  <c r="U326" i="1" s="1"/>
  <c r="U327" i="1" s="1"/>
  <c r="U328" i="1" s="1"/>
  <c r="U329" i="1" s="1"/>
  <c r="U330" i="1" s="1"/>
  <c r="U331" i="1" s="1"/>
  <c r="U332" i="1" s="1"/>
  <c r="U333" i="1" s="1"/>
  <c r="U334" i="1" s="1"/>
  <c r="U335" i="1" s="1"/>
  <c r="U336" i="1" s="1"/>
  <c r="U337" i="1" s="1"/>
  <c r="U338" i="1" s="1"/>
  <c r="U339" i="1" s="1"/>
  <c r="J61" i="1"/>
  <c r="J45" i="1"/>
  <c r="C243" i="1"/>
  <c r="J62" i="1"/>
  <c r="J54" i="1"/>
  <c r="J46" i="1"/>
  <c r="J38" i="1"/>
  <c r="J67" i="1"/>
  <c r="J59" i="1"/>
  <c r="J51" i="1"/>
  <c r="J43" i="1"/>
  <c r="J35" i="1"/>
  <c r="H10" i="1"/>
  <c r="J17" i="1"/>
  <c r="J37" i="1"/>
  <c r="J60" i="1"/>
  <c r="J36" i="1"/>
  <c r="J66" i="1"/>
  <c r="J58" i="1"/>
  <c r="J50" i="1"/>
  <c r="J42" i="1"/>
  <c r="J34" i="1"/>
  <c r="J68" i="1"/>
  <c r="J44" i="1"/>
  <c r="J65" i="1"/>
  <c r="J57" i="1"/>
  <c r="J49" i="1"/>
  <c r="H34" i="1"/>
  <c r="J41" i="1"/>
  <c r="H26" i="1"/>
  <c r="J33" i="1"/>
  <c r="J64" i="1"/>
  <c r="J56" i="1"/>
  <c r="J48" i="1"/>
  <c r="J40" i="1"/>
  <c r="J32" i="1"/>
  <c r="J26" i="1"/>
  <c r="J31" i="1"/>
  <c r="J29" i="1"/>
  <c r="J27" i="1"/>
  <c r="J22" i="1"/>
  <c r="J20" i="1"/>
  <c r="J25" i="1"/>
  <c r="J23" i="1"/>
  <c r="J21" i="1"/>
  <c r="J19" i="1"/>
  <c r="J28" i="1"/>
  <c r="J24" i="1"/>
  <c r="J30" i="1"/>
  <c r="J53" i="1"/>
  <c r="J52" i="1"/>
  <c r="I66" i="1"/>
  <c r="I58" i="1"/>
  <c r="I51" i="1"/>
  <c r="J63" i="1"/>
  <c r="I43" i="1"/>
  <c r="J55" i="1"/>
  <c r="J47" i="1"/>
  <c r="J39" i="1"/>
  <c r="H66" i="1"/>
  <c r="I34" i="1"/>
  <c r="I27" i="1"/>
  <c r="H50" i="1"/>
  <c r="H42" i="1"/>
  <c r="I62" i="1"/>
  <c r="I54" i="1"/>
  <c r="I46" i="1"/>
  <c r="I38" i="1"/>
  <c r="I30" i="1"/>
  <c r="I22" i="1"/>
  <c r="I14" i="1"/>
  <c r="I61" i="1"/>
  <c r="H53" i="1"/>
  <c r="I45" i="1"/>
  <c r="H37" i="1"/>
  <c r="I29" i="1"/>
  <c r="H21" i="1"/>
  <c r="I13" i="1"/>
  <c r="I68" i="1"/>
  <c r="I60" i="1"/>
  <c r="I52" i="1"/>
  <c r="I44" i="1"/>
  <c r="I36" i="1"/>
  <c r="I28" i="1"/>
  <c r="I20" i="1"/>
  <c r="I12" i="1"/>
  <c r="H59" i="1"/>
  <c r="H43" i="1"/>
  <c r="H27" i="1"/>
  <c r="H11" i="1"/>
  <c r="H58" i="1"/>
  <c r="H67" i="1"/>
  <c r="H51" i="1"/>
  <c r="H35" i="1"/>
  <c r="H19" i="1"/>
  <c r="I65" i="1"/>
  <c r="H57" i="1"/>
  <c r="I49" i="1"/>
  <c r="H41" i="1"/>
  <c r="I33" i="1"/>
  <c r="H25" i="1"/>
  <c r="H17" i="1"/>
  <c r="H65" i="1"/>
  <c r="H49" i="1"/>
  <c r="H33" i="1"/>
  <c r="I50" i="1"/>
  <c r="I42" i="1"/>
  <c r="I26" i="1"/>
  <c r="I10" i="1"/>
  <c r="H64" i="1"/>
  <c r="H56" i="1"/>
  <c r="H48" i="1"/>
  <c r="H40" i="1"/>
  <c r="H32" i="1"/>
  <c r="H24" i="1"/>
  <c r="H16" i="1"/>
  <c r="I57" i="1"/>
  <c r="I41" i="1"/>
  <c r="I25" i="1"/>
  <c r="I17" i="1"/>
  <c r="H63" i="1"/>
  <c r="H55" i="1"/>
  <c r="H47" i="1"/>
  <c r="H39" i="1"/>
  <c r="H31" i="1"/>
  <c r="H23" i="1"/>
  <c r="H15" i="1"/>
  <c r="I64" i="1"/>
  <c r="I56" i="1"/>
  <c r="I48" i="1"/>
  <c r="I40" i="1"/>
  <c r="I32" i="1"/>
  <c r="I24" i="1"/>
  <c r="I16" i="1"/>
  <c r="H46" i="1"/>
  <c r="H54" i="1"/>
  <c r="H30" i="1"/>
  <c r="H14" i="1"/>
  <c r="I55" i="1"/>
  <c r="I39" i="1"/>
  <c r="I23" i="1"/>
  <c r="H61" i="1"/>
  <c r="H45" i="1"/>
  <c r="H29" i="1"/>
  <c r="H13" i="1"/>
  <c r="H68" i="1"/>
  <c r="H60" i="1"/>
  <c r="H52" i="1"/>
  <c r="H44" i="1"/>
  <c r="H36" i="1"/>
  <c r="H28" i="1"/>
  <c r="H20" i="1"/>
  <c r="H12" i="1"/>
  <c r="I53" i="1"/>
  <c r="I37" i="1"/>
  <c r="I21" i="1"/>
  <c r="H62" i="1"/>
  <c r="H38" i="1"/>
  <c r="H22" i="1"/>
  <c r="I63" i="1"/>
  <c r="I47" i="1"/>
  <c r="I31" i="1"/>
  <c r="I15" i="1"/>
  <c r="I67" i="1"/>
  <c r="I59" i="1"/>
  <c r="I35" i="1"/>
  <c r="I19" i="1"/>
  <c r="X336" i="1" l="1"/>
  <c r="Y336" i="1" s="1"/>
  <c r="W337" i="1"/>
  <c r="Y335" i="1"/>
  <c r="W236" i="1"/>
  <c r="W244" i="1"/>
  <c r="W252" i="1"/>
  <c r="W237" i="1"/>
  <c r="W245" i="1"/>
  <c r="W253" i="1"/>
  <c r="W238" i="1"/>
  <c r="W246" i="1"/>
  <c r="W254" i="1"/>
  <c r="W239" i="1"/>
  <c r="W247" i="1"/>
  <c r="W255" i="1"/>
  <c r="W240" i="1"/>
  <c r="W248" i="1"/>
  <c r="W256" i="1"/>
  <c r="W235" i="1"/>
  <c r="W241" i="1"/>
  <c r="W249" i="1"/>
  <c r="W257" i="1"/>
  <c r="W234" i="1"/>
  <c r="W242" i="1"/>
  <c r="W250" i="1"/>
  <c r="W243" i="1"/>
  <c r="W251" i="1"/>
  <c r="C244" i="1"/>
  <c r="W258" i="1" s="1"/>
  <c r="V220" i="1"/>
  <c r="V221" i="1"/>
  <c r="V219" i="1"/>
  <c r="N221" i="1"/>
  <c r="F218" i="1"/>
  <c r="X337" i="1" l="1"/>
  <c r="Y337" i="1" s="1"/>
  <c r="W338" i="1"/>
  <c r="C245" i="1"/>
  <c r="W259" i="1" s="1"/>
  <c r="I227" i="1"/>
  <c r="H227" i="1"/>
  <c r="X338" i="1" l="1"/>
  <c r="Y338" i="1" s="1"/>
  <c r="W339" i="1"/>
  <c r="X339" i="1" s="1"/>
  <c r="C246" i="1"/>
  <c r="W260" i="1" s="1"/>
  <c r="GI140" i="11"/>
  <c r="Y140" i="11"/>
  <c r="FE140" i="11"/>
  <c r="EU140" i="11"/>
  <c r="Q140" i="11"/>
  <c r="EQ140" i="11"/>
  <c r="EG140" i="11"/>
  <c r="DC140" i="11"/>
  <c r="DA140" i="11"/>
  <c r="CW140" i="11"/>
  <c r="K140" i="11"/>
  <c r="Y339" i="1" l="1"/>
  <c r="Q141" i="11"/>
  <c r="Q142" i="11" s="1"/>
  <c r="Q143" i="11" s="1"/>
  <c r="Q144" i="11" s="1"/>
  <c r="Q145" i="11" s="1"/>
  <c r="Q146" i="11" s="1"/>
  <c r="Q147" i="11" s="1"/>
  <c r="Q148" i="11" s="1"/>
  <c r="Q149" i="11" s="1"/>
  <c r="Q150" i="11" s="1"/>
  <c r="Q151" i="11" s="1"/>
  <c r="Q152" i="11" s="1"/>
  <c r="Q153" i="11" s="1"/>
  <c r="Q154" i="11" s="1"/>
  <c r="Y141" i="11"/>
  <c r="Y142" i="11" s="1"/>
  <c r="Y143" i="11" s="1"/>
  <c r="Y144" i="11" s="1"/>
  <c r="Y145" i="11" s="1"/>
  <c r="Y146" i="11" s="1"/>
  <c r="Y147" i="11" s="1"/>
  <c r="Y148" i="11" s="1"/>
  <c r="Y149" i="11" s="1"/>
  <c r="Y150" i="11" s="1"/>
  <c r="Y151" i="11" s="1"/>
  <c r="Y152" i="11" s="1"/>
  <c r="Y153" i="11" s="1"/>
  <c r="Y154" i="11" s="1"/>
  <c r="K141" i="11"/>
  <c r="K142" i="11" s="1"/>
  <c r="K143" i="11" s="1"/>
  <c r="K144" i="11" s="1"/>
  <c r="K145" i="11" s="1"/>
  <c r="K146" i="11" s="1"/>
  <c r="K147" i="11" s="1"/>
  <c r="K148" i="11" s="1"/>
  <c r="K149" i="11" s="1"/>
  <c r="K150" i="11" s="1"/>
  <c r="K151" i="11" s="1"/>
  <c r="K152" i="11" s="1"/>
  <c r="K153" i="11" s="1"/>
  <c r="K154" i="11" s="1"/>
  <c r="CW141" i="1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A141" i="1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A216" i="11" s="1"/>
  <c r="DA217" i="11" s="1"/>
  <c r="DA218" i="11" s="1"/>
  <c r="DA219" i="11" s="1"/>
  <c r="DA220" i="11" s="1"/>
  <c r="DA221" i="11" s="1"/>
  <c r="DA222" i="11" s="1"/>
  <c r="DA223" i="11" s="1"/>
  <c r="DA224" i="11" s="1"/>
  <c r="DA225" i="11" s="1"/>
  <c r="DA226" i="11" s="1"/>
  <c r="DA227" i="11" s="1"/>
  <c r="DA228" i="11" s="1"/>
  <c r="DA229" i="11" s="1"/>
  <c r="DA230" i="11" s="1"/>
  <c r="DA231" i="11" s="1"/>
  <c r="DA232" i="11" s="1"/>
  <c r="DA233" i="11" s="1"/>
  <c r="DA234" i="11" s="1"/>
  <c r="DA235" i="11" s="1"/>
  <c r="DA236" i="11" s="1"/>
  <c r="DA237" i="11" s="1"/>
  <c r="DA238" i="11" s="1"/>
  <c r="DA239" i="11" s="1"/>
  <c r="DA240" i="11" s="1"/>
  <c r="DA241" i="11" s="1"/>
  <c r="DA242" i="11" s="1"/>
  <c r="DA243" i="11" s="1"/>
  <c r="DA244" i="11" s="1"/>
  <c r="DA245" i="11" s="1"/>
  <c r="DA246" i="11" s="1"/>
  <c r="DA247" i="11" s="1"/>
  <c r="DA248" i="11" s="1"/>
  <c r="DA249" i="11" s="1"/>
  <c r="DA250" i="11" s="1"/>
  <c r="DA251" i="11" s="1"/>
  <c r="GI141" i="11"/>
  <c r="GI142" i="11" s="1"/>
  <c r="GI143" i="11" s="1"/>
  <c r="GI144" i="11" s="1"/>
  <c r="GI145" i="11" s="1"/>
  <c r="GI146" i="11" s="1"/>
  <c r="GI147" i="11" s="1"/>
  <c r="GI148" i="11" s="1"/>
  <c r="GI149" i="11" s="1"/>
  <c r="GI150" i="11" s="1"/>
  <c r="GI151" i="11" s="1"/>
  <c r="GI152" i="11" s="1"/>
  <c r="GI153" i="11" s="1"/>
  <c r="GI154" i="11" s="1"/>
  <c r="C247" i="1"/>
  <c r="W261" i="1" s="1"/>
  <c r="EU141" i="11"/>
  <c r="EU142" i="11" s="1"/>
  <c r="EU143" i="11" s="1"/>
  <c r="EU144" i="11" s="1"/>
  <c r="EU145" i="11" s="1"/>
  <c r="EU146" i="11" s="1"/>
  <c r="EU147" i="11" s="1"/>
  <c r="EU148" i="11" s="1"/>
  <c r="EU149" i="11" s="1"/>
  <c r="EU150" i="11" s="1"/>
  <c r="EU151" i="11" s="1"/>
  <c r="EU152" i="11" s="1"/>
  <c r="EU153" i="11" s="1"/>
  <c r="EU154" i="11" s="1"/>
  <c r="EU155" i="11" s="1"/>
  <c r="EU156" i="11" s="1"/>
  <c r="EU157" i="11" s="1"/>
  <c r="EU158" i="11" s="1"/>
  <c r="EU159" i="11" s="1"/>
  <c r="EU160" i="11" s="1"/>
  <c r="EU161" i="11" s="1"/>
  <c r="EU162" i="11" s="1"/>
  <c r="EU163" i="11" s="1"/>
  <c r="EU164" i="11" s="1"/>
  <c r="EU165" i="11" s="1"/>
  <c r="EU166" i="11" s="1"/>
  <c r="EU167" i="11" s="1"/>
  <c r="EU168" i="11" s="1"/>
  <c r="EU169" i="11" s="1"/>
  <c r="EU170" i="11" s="1"/>
  <c r="FE141" i="11"/>
  <c r="FE142" i="11" s="1"/>
  <c r="FE143" i="11" s="1"/>
  <c r="FE144" i="11" s="1"/>
  <c r="FE145" i="11" s="1"/>
  <c r="FE146" i="11" s="1"/>
  <c r="FE147" i="11" s="1"/>
  <c r="FE148" i="11" s="1"/>
  <c r="FE149" i="11" s="1"/>
  <c r="FE150" i="11" s="1"/>
  <c r="FE151" i="11" s="1"/>
  <c r="FE152" i="11" s="1"/>
  <c r="FE153" i="11" s="1"/>
  <c r="FE154" i="11" s="1"/>
  <c r="FE155" i="11" s="1"/>
  <c r="FE156" i="11" s="1"/>
  <c r="FE157" i="11" s="1"/>
  <c r="FE158" i="11" s="1"/>
  <c r="FE159" i="11" s="1"/>
  <c r="FE160" i="11" s="1"/>
  <c r="FE161" i="11" s="1"/>
  <c r="FE162" i="11" s="1"/>
  <c r="FE163" i="11" s="1"/>
  <c r="FE164" i="11" s="1"/>
  <c r="FE165" i="11" s="1"/>
  <c r="FE166" i="11" s="1"/>
  <c r="FE167" i="11" s="1"/>
  <c r="FE168" i="11" s="1"/>
  <c r="FE169" i="11" s="1"/>
  <c r="FE170" i="11" s="1"/>
  <c r="FE216" i="11" s="1"/>
  <c r="FE217" i="11" s="1"/>
  <c r="FE218" i="11" s="1"/>
  <c r="FE219" i="11" s="1"/>
  <c r="FE220" i="11" s="1"/>
  <c r="FE221" i="11" s="1"/>
  <c r="EQ141" i="11"/>
  <c r="EQ142" i="11" s="1"/>
  <c r="EQ143" i="11" s="1"/>
  <c r="EQ144" i="11" s="1"/>
  <c r="EQ145" i="11" s="1"/>
  <c r="EQ146" i="11" s="1"/>
  <c r="EQ147" i="11" s="1"/>
  <c r="EQ148" i="11" s="1"/>
  <c r="EQ149" i="11" s="1"/>
  <c r="EQ150" i="11" s="1"/>
  <c r="EQ151" i="11" s="1"/>
  <c r="EQ152" i="11" s="1"/>
  <c r="EQ153" i="11" s="1"/>
  <c r="EQ154" i="11" s="1"/>
  <c r="EQ155" i="11" s="1"/>
  <c r="EQ156" i="11" s="1"/>
  <c r="EQ157" i="11" s="1"/>
  <c r="EQ158" i="11" s="1"/>
  <c r="EQ159" i="11" s="1"/>
  <c r="EQ160" i="11" s="1"/>
  <c r="EQ161" i="11" s="1"/>
  <c r="EQ162" i="11" s="1"/>
  <c r="EQ163" i="11" s="1"/>
  <c r="EQ164" i="11" s="1"/>
  <c r="EQ165" i="11" s="1"/>
  <c r="EQ166" i="11" s="1"/>
  <c r="EQ167" i="11" s="1"/>
  <c r="EQ168" i="11" s="1"/>
  <c r="EQ169" i="11" s="1"/>
  <c r="EQ170" i="11" s="1"/>
  <c r="DC141" i="11"/>
  <c r="DC142" i="11" s="1"/>
  <c r="DC143" i="11" s="1"/>
  <c r="DC144" i="11" s="1"/>
  <c r="DC145" i="11" s="1"/>
  <c r="DC146" i="11" s="1"/>
  <c r="DC147" i="11" s="1"/>
  <c r="DC148" i="11" s="1"/>
  <c r="DC149" i="11" s="1"/>
  <c r="DC150" i="11" s="1"/>
  <c r="DC151" i="11" s="1"/>
  <c r="DC152" i="11" s="1"/>
  <c r="DC153" i="11" s="1"/>
  <c r="DC154" i="11" s="1"/>
  <c r="DC155" i="11" s="1"/>
  <c r="DC156" i="11" s="1"/>
  <c r="DC157" i="11" s="1"/>
  <c r="DC158" i="11" s="1"/>
  <c r="DC159" i="11" s="1"/>
  <c r="DC160" i="11" s="1"/>
  <c r="DC161" i="11" s="1"/>
  <c r="DC162" i="11" s="1"/>
  <c r="DC163" i="11" s="1"/>
  <c r="DC164" i="11" s="1"/>
  <c r="DC165" i="11" s="1"/>
  <c r="DC166" i="11" s="1"/>
  <c r="DC167" i="11" s="1"/>
  <c r="DC168" i="11" s="1"/>
  <c r="DC169" i="11" s="1"/>
  <c r="DC170" i="11" s="1"/>
  <c r="EG141" i="11"/>
  <c r="EG142" i="11" s="1"/>
  <c r="EG143" i="11" s="1"/>
  <c r="EG144" i="11" s="1"/>
  <c r="EG145" i="11" s="1"/>
  <c r="EG146" i="11" s="1"/>
  <c r="EG147" i="11" s="1"/>
  <c r="EG148" i="11" s="1"/>
  <c r="EG149" i="11" s="1"/>
  <c r="EG150" i="11" s="1"/>
  <c r="EG151" i="11" s="1"/>
  <c r="EG152" i="11" s="1"/>
  <c r="EG153" i="11" s="1"/>
  <c r="N220" i="1"/>
  <c r="G220" i="1"/>
  <c r="J233" i="1" s="1"/>
  <c r="F217" i="1"/>
  <c r="DB266" i="11" l="1"/>
  <c r="ET266" i="11"/>
  <c r="FD266" i="11"/>
  <c r="CZ266" i="11"/>
  <c r="CV266" i="11"/>
  <c r="EP266" i="11"/>
  <c r="C248" i="1"/>
  <c r="W262" i="1" s="1"/>
  <c r="Y155" i="11"/>
  <c r="Y156" i="11" s="1"/>
  <c r="Y157" i="11" s="1"/>
  <c r="Y158" i="11" s="1"/>
  <c r="Y159" i="11" s="1"/>
  <c r="Y160" i="11" s="1"/>
  <c r="Y161" i="11" s="1"/>
  <c r="Y162" i="11" s="1"/>
  <c r="Y163" i="11" s="1"/>
  <c r="Y164" i="11" s="1"/>
  <c r="Y165" i="11" s="1"/>
  <c r="Y166" i="11" s="1"/>
  <c r="Y167" i="11" s="1"/>
  <c r="Y168" i="11" s="1"/>
  <c r="Y169" i="11" s="1"/>
  <c r="Y170" i="11" s="1"/>
  <c r="Y216" i="11" s="1"/>
  <c r="Y217" i="11" s="1"/>
  <c r="Y218" i="11" s="1"/>
  <c r="Y219" i="11" s="1"/>
  <c r="Y220" i="11" s="1"/>
  <c r="Y221" i="11" s="1"/>
  <c r="Y222" i="11" s="1"/>
  <c r="Y223" i="11" s="1"/>
  <c r="Y224" i="11" s="1"/>
  <c r="Y225" i="11" s="1"/>
  <c r="Y226" i="11" s="1"/>
  <c r="Y227" i="11" s="1"/>
  <c r="Y228" i="11" s="1"/>
  <c r="Y229" i="11" s="1"/>
  <c r="Y230" i="11" s="1"/>
  <c r="Y231" i="11" s="1"/>
  <c r="Y232" i="11" s="1"/>
  <c r="Y233" i="11" s="1"/>
  <c r="Y234" i="11" s="1"/>
  <c r="Y235" i="11" s="1"/>
  <c r="Y236" i="11" s="1"/>
  <c r="Y237" i="11" s="1"/>
  <c r="Y238" i="11" s="1"/>
  <c r="Y239" i="11" s="1"/>
  <c r="Y240" i="11" s="1"/>
  <c r="Y241" i="11" s="1"/>
  <c r="Y242" i="11" s="1"/>
  <c r="Y243" i="11" s="1"/>
  <c r="Y244" i="11" s="1"/>
  <c r="Y245" i="11" s="1"/>
  <c r="Y246" i="11" s="1"/>
  <c r="Y247" i="11" s="1"/>
  <c r="Y248" i="11" s="1"/>
  <c r="Y249" i="11" s="1"/>
  <c r="Y250" i="11" s="1"/>
  <c r="Y251" i="11" s="1"/>
  <c r="Y252" i="11" s="1"/>
  <c r="Y253" i="11" s="1"/>
  <c r="K155" i="11"/>
  <c r="K156" i="11" s="1"/>
  <c r="K157" i="11" s="1"/>
  <c r="K158" i="11" s="1"/>
  <c r="K159" i="11" s="1"/>
  <c r="K160" i="11" s="1"/>
  <c r="K161" i="11" s="1"/>
  <c r="K162" i="11" s="1"/>
  <c r="K163" i="11" s="1"/>
  <c r="K164" i="11" s="1"/>
  <c r="K165" i="11" s="1"/>
  <c r="K166" i="11" s="1"/>
  <c r="K167" i="11" s="1"/>
  <c r="K168" i="11" s="1"/>
  <c r="K169" i="11" s="1"/>
  <c r="K170" i="11" s="1"/>
  <c r="K245" i="11" s="1"/>
  <c r="K246" i="11" s="1"/>
  <c r="K247" i="11" s="1"/>
  <c r="K248" i="11" s="1"/>
  <c r="K249" i="11" s="1"/>
  <c r="K250" i="11" s="1"/>
  <c r="K251" i="11" s="1"/>
  <c r="K252" i="11" s="1"/>
  <c r="K253"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Q155" i="11"/>
  <c r="Q156" i="11" s="1"/>
  <c r="Q157" i="11" s="1"/>
  <c r="Q158" i="11" s="1"/>
  <c r="Q159" i="11" s="1"/>
  <c r="Q160" i="11" s="1"/>
  <c r="Q161" i="11" s="1"/>
  <c r="Q162" i="11" s="1"/>
  <c r="Q163" i="11" s="1"/>
  <c r="Q164" i="11" s="1"/>
  <c r="Q165" i="11" s="1"/>
  <c r="Q166" i="11" s="1"/>
  <c r="Q167" i="11" s="1"/>
  <c r="Q168" i="11" s="1"/>
  <c r="Q169" i="11" s="1"/>
  <c r="Q170" i="11" s="1"/>
  <c r="Q251" i="11" s="1"/>
  <c r="Q252" i="11" s="1"/>
  <c r="Q253" i="11" s="1"/>
  <c r="EG154" i="11"/>
  <c r="EG155" i="11" s="1"/>
  <c r="EG156" i="11" s="1"/>
  <c r="EG157" i="11" s="1"/>
  <c r="EG158" i="11" s="1"/>
  <c r="EG159" i="11" s="1"/>
  <c r="EG160" i="11" s="1"/>
  <c r="EG161" i="11" s="1"/>
  <c r="EG162" i="11" s="1"/>
  <c r="EG163" i="11" s="1"/>
  <c r="EG164" i="11" s="1"/>
  <c r="EG165" i="11" s="1"/>
  <c r="EG166" i="11" s="1"/>
  <c r="EG167" i="11" s="1"/>
  <c r="EG168" i="11" s="1"/>
  <c r="EG169" i="11" s="1"/>
  <c r="EG170" i="11" s="1"/>
  <c r="H226" i="1"/>
  <c r="I226" i="1"/>
  <c r="F72" i="1"/>
  <c r="GH266" i="11" l="1"/>
  <c r="X266" i="11"/>
  <c r="P266" i="11"/>
  <c r="J266" i="11"/>
  <c r="EF266" i="11"/>
  <c r="C249" i="1"/>
  <c r="BW75" i="11"/>
  <c r="C250" i="1" l="1"/>
  <c r="W263" i="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251" i="1" l="1"/>
  <c r="W264" i="1"/>
  <c r="BW154" i="11"/>
  <c r="BW155" i="11" s="1"/>
  <c r="BW156" i="11" s="1"/>
  <c r="BW157" i="11" s="1"/>
  <c r="BW158" i="11" s="1"/>
  <c r="BW159" i="11" s="1"/>
  <c r="BW160" i="11" s="1"/>
  <c r="BW161" i="11" s="1"/>
  <c r="BW162" i="11" s="1"/>
  <c r="BW163" i="11" s="1"/>
  <c r="BW164" i="11" s="1"/>
  <c r="BW165" i="11" s="1"/>
  <c r="BW166" i="11" s="1"/>
  <c r="BW167" i="11" s="1"/>
  <c r="BW168" i="11" s="1"/>
  <c r="BW169" i="11" s="1"/>
  <c r="BW170" i="11" s="1"/>
  <c r="N219" i="1"/>
  <c r="N209" i="1"/>
  <c r="F216" i="1"/>
  <c r="G219" i="1"/>
  <c r="J232" i="1" s="1"/>
  <c r="BV266" i="11" l="1"/>
  <c r="C252" i="1"/>
  <c r="W265" i="1"/>
  <c r="X265" i="1" s="1"/>
  <c r="I225" i="1"/>
  <c r="H225" i="1"/>
  <c r="EA74" i="11"/>
  <c r="BA99" i="11"/>
  <c r="C253" i="1" l="1"/>
  <c r="W266" i="1"/>
  <c r="X266" i="1" s="1"/>
  <c r="Y266" i="1" s="1"/>
  <c r="BA100" i="11"/>
  <c r="EA75" i="1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C254" i="1" l="1"/>
  <c r="W267" i="1"/>
  <c r="X267" i="1" s="1"/>
  <c r="Y267" i="1" s="1"/>
  <c r="EA76" i="11"/>
  <c r="EA77" i="11" s="1"/>
  <c r="EA78" i="11" s="1"/>
  <c r="EA79" i="11" s="1"/>
  <c r="EA80" i="11" s="1"/>
  <c r="EA81" i="11" s="1"/>
  <c r="EA82" i="11" s="1"/>
  <c r="EA83" i="11" s="1"/>
  <c r="EA84" i="11" s="1"/>
  <c r="EA85" i="11" s="1"/>
  <c r="EA86" i="11" s="1"/>
  <c r="EA87" i="11" s="1"/>
  <c r="EA88" i="11" s="1"/>
  <c r="EA89" i="11" s="1"/>
  <c r="EA90" i="11" s="1"/>
  <c r="EA91" i="11" s="1"/>
  <c r="EA92" i="11" s="1"/>
  <c r="EA93" i="11" s="1"/>
  <c r="EA94" i="11" s="1"/>
  <c r="EA95" i="11" s="1"/>
  <c r="EA96" i="11" s="1"/>
  <c r="EA97" i="11" s="1"/>
  <c r="EA98" i="11" s="1"/>
  <c r="EA99" i="11" s="1"/>
  <c r="EA100" i="11" s="1"/>
  <c r="EA101" i="11" s="1"/>
  <c r="EA102" i="11" s="1"/>
  <c r="EA103" i="11" s="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EA195" i="11" s="1"/>
  <c r="EA196" i="11" s="1"/>
  <c r="EA197" i="11" s="1"/>
  <c r="EA198" i="11" s="1"/>
  <c r="EA199" i="11" s="1"/>
  <c r="EA200" i="11" s="1"/>
  <c r="EA201" i="11" s="1"/>
  <c r="EA202" i="11" s="1"/>
  <c r="EA203" i="11" s="1"/>
  <c r="EA204" i="11" s="1"/>
  <c r="EA205" i="11" s="1"/>
  <c r="EA206" i="11" s="1"/>
  <c r="EA207" i="11" s="1"/>
  <c r="EA208" i="11" s="1"/>
  <c r="EA209" i="11" s="1"/>
  <c r="EA210" i="11" s="1"/>
  <c r="EA211" i="11" s="1"/>
  <c r="EA212" i="11" s="1"/>
  <c r="EA213" i="11" s="1"/>
  <c r="EA214" i="11" s="1"/>
  <c r="EA215" i="11" s="1"/>
  <c r="EA216" i="11" s="1"/>
  <c r="EA217" i="11" s="1"/>
  <c r="EA218" i="11" s="1"/>
  <c r="EA219" i="11" s="1"/>
  <c r="EA220" i="11" s="1"/>
  <c r="EA221" i="11" s="1"/>
  <c r="EA222" i="11" s="1"/>
  <c r="EA223" i="11" s="1"/>
  <c r="EA224" i="11" s="1"/>
  <c r="EA225" i="11" s="1"/>
  <c r="EA226" i="11" s="1"/>
  <c r="EA227" i="11" s="1"/>
  <c r="EA228" i="11" s="1"/>
  <c r="EA229" i="11" s="1"/>
  <c r="EA230" i="11" s="1"/>
  <c r="EA231" i="11" s="1"/>
  <c r="EA232" i="11" s="1"/>
  <c r="EA233" i="11" s="1"/>
  <c r="EA234" i="11" s="1"/>
  <c r="EA235" i="11" s="1"/>
  <c r="EA236" i="11" s="1"/>
  <c r="EA237" i="11" s="1"/>
  <c r="EA238" i="11" s="1"/>
  <c r="EA239" i="11" s="1"/>
  <c r="EA240" i="11" s="1"/>
  <c r="EA241" i="11" s="1"/>
  <c r="EA242" i="11" s="1"/>
  <c r="EA243" i="11" s="1"/>
  <c r="EA244" i="11" s="1"/>
  <c r="EA245" i="11" s="1"/>
  <c r="EA246" i="11" s="1"/>
  <c r="EA247" i="11" s="1"/>
  <c r="EA248" i="11" s="1"/>
  <c r="EA249" i="11" s="1"/>
  <c r="EA250" i="11" s="1"/>
  <c r="EA251" i="11" s="1"/>
  <c r="EA252" i="11" s="1"/>
  <c r="EA253" i="11" s="1"/>
  <c r="BA101" i="1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N216" i="1"/>
  <c r="G218" i="1"/>
  <c r="J231" i="1" s="1"/>
  <c r="G217" i="1"/>
  <c r="J230" i="1" s="1"/>
  <c r="G216" i="1"/>
  <c r="DZ266" i="11" l="1"/>
  <c r="C255" i="1"/>
  <c r="W268" i="1"/>
  <c r="X268" i="1" s="1"/>
  <c r="J229" i="1"/>
  <c r="BA154" i="11"/>
  <c r="BA155" i="11" s="1"/>
  <c r="BA156" i="11" s="1"/>
  <c r="BA157" i="11" s="1"/>
  <c r="BA158" i="11" s="1"/>
  <c r="BA159" i="11" s="1"/>
  <c r="BA160" i="11" s="1"/>
  <c r="BA161" i="11" s="1"/>
  <c r="BA162" i="11" s="1"/>
  <c r="BA163" i="11" s="1"/>
  <c r="BA164" i="11" s="1"/>
  <c r="BA165" i="11" s="1"/>
  <c r="BA166" i="11" s="1"/>
  <c r="BA167" i="11" s="1"/>
  <c r="BA168" i="11" s="1"/>
  <c r="BA169" i="11" s="1"/>
  <c r="BA170" i="11" s="1"/>
  <c r="BA171" i="11" s="1"/>
  <c r="BA172" i="11" s="1"/>
  <c r="BA173" i="11" s="1"/>
  <c r="BA174" i="11" s="1"/>
  <c r="BA175" i="11" s="1"/>
  <c r="BA176" i="11" s="1"/>
  <c r="BA177" i="11" s="1"/>
  <c r="BA178" i="11" s="1"/>
  <c r="BA179" i="11" s="1"/>
  <c r="BA180" i="11" s="1"/>
  <c r="BA181" i="11" s="1"/>
  <c r="BA182" i="11" s="1"/>
  <c r="BA183" i="11" s="1"/>
  <c r="BA184" i="11" s="1"/>
  <c r="BA185" i="11" s="1"/>
  <c r="BA186" i="11" s="1"/>
  <c r="BA187" i="11" s="1"/>
  <c r="BA188" i="11" s="1"/>
  <c r="BA189" i="11" s="1"/>
  <c r="BA190" i="11" s="1"/>
  <c r="BA191" i="11" s="1"/>
  <c r="BA192" i="11" s="1"/>
  <c r="AZ266" i="11" s="1"/>
  <c r="I223" i="1"/>
  <c r="H223" i="1"/>
  <c r="H224" i="1"/>
  <c r="I224" i="1"/>
  <c r="I222" i="1"/>
  <c r="H222" i="1"/>
  <c r="V83" i="1"/>
  <c r="V215" i="1"/>
  <c r="V216" i="1"/>
  <c r="V214" i="1"/>
  <c r="C256" i="1" l="1"/>
  <c r="W269" i="1"/>
  <c r="X269" i="1" s="1"/>
  <c r="Y269" i="1" s="1"/>
  <c r="Y268" i="1"/>
  <c r="V213" i="1"/>
  <c r="V212" i="1"/>
  <c r="V209" i="1"/>
  <c r="V208" i="1"/>
  <c r="V207" i="1"/>
  <c r="V206" i="1"/>
  <c r="V205" i="1"/>
  <c r="V202" i="1"/>
  <c r="V201" i="1"/>
  <c r="V200" i="1"/>
  <c r="V199" i="1"/>
  <c r="V198" i="1"/>
  <c r="V195" i="1"/>
  <c r="V194" i="1"/>
  <c r="V193" i="1"/>
  <c r="V192" i="1"/>
  <c r="V191" i="1"/>
  <c r="V188" i="1"/>
  <c r="V187" i="1"/>
  <c r="V186" i="1"/>
  <c r="V185" i="1"/>
  <c r="V184" i="1"/>
  <c r="V181" i="1"/>
  <c r="V180" i="1"/>
  <c r="V179" i="1"/>
  <c r="V178" i="1"/>
  <c r="V177" i="1"/>
  <c r="V174" i="1"/>
  <c r="V173" i="1"/>
  <c r="V172" i="1"/>
  <c r="V171" i="1"/>
  <c r="V170" i="1"/>
  <c r="V164" i="1"/>
  <c r="V163" i="1"/>
  <c r="V160" i="1"/>
  <c r="V159" i="1"/>
  <c r="V158" i="1"/>
  <c r="V157" i="1"/>
  <c r="V156" i="1"/>
  <c r="V153" i="1"/>
  <c r="V152" i="1"/>
  <c r="V151" i="1"/>
  <c r="V150" i="1"/>
  <c r="V149" i="1"/>
  <c r="V146" i="1"/>
  <c r="V145" i="1"/>
  <c r="V144" i="1"/>
  <c r="V143" i="1"/>
  <c r="V142" i="1"/>
  <c r="V139" i="1"/>
  <c r="V138" i="1"/>
  <c r="V137" i="1"/>
  <c r="V136" i="1"/>
  <c r="V135" i="1"/>
  <c r="V132" i="1"/>
  <c r="V131" i="1"/>
  <c r="V130" i="1"/>
  <c r="V129" i="1"/>
  <c r="V128" i="1"/>
  <c r="V125" i="1"/>
  <c r="V124" i="1"/>
  <c r="V123" i="1"/>
  <c r="V122" i="1"/>
  <c r="V121" i="1"/>
  <c r="V118" i="1"/>
  <c r="V117" i="1"/>
  <c r="V116" i="1"/>
  <c r="V115" i="1"/>
  <c r="V114" i="1"/>
  <c r="V111" i="1"/>
  <c r="V110" i="1"/>
  <c r="V109" i="1"/>
  <c r="V108" i="1"/>
  <c r="V107" i="1"/>
  <c r="V104" i="1"/>
  <c r="V103" i="1"/>
  <c r="V102" i="1"/>
  <c r="V101" i="1"/>
  <c r="V97" i="1"/>
  <c r="V96" i="1"/>
  <c r="V95" i="1"/>
  <c r="V94" i="1"/>
  <c r="V93" i="1"/>
  <c r="V90" i="1"/>
  <c r="V87" i="1"/>
  <c r="V88" i="1"/>
  <c r="V86" i="1"/>
  <c r="V166" i="1"/>
  <c r="V167" i="1"/>
  <c r="V165" i="1"/>
  <c r="N215" i="1"/>
  <c r="N214" i="1"/>
  <c r="N213" i="1"/>
  <c r="N212" i="1"/>
  <c r="N208" i="1"/>
  <c r="N207" i="1"/>
  <c r="N206" i="1"/>
  <c r="N205" i="1"/>
  <c r="N202" i="1"/>
  <c r="N201" i="1"/>
  <c r="N200" i="1"/>
  <c r="N199" i="1"/>
  <c r="N198" i="1"/>
  <c r="N195" i="1"/>
  <c r="N194" i="1"/>
  <c r="N193" i="1"/>
  <c r="N192" i="1"/>
  <c r="N191" i="1"/>
  <c r="N188" i="1"/>
  <c r="N187" i="1"/>
  <c r="N186" i="1"/>
  <c r="N185" i="1"/>
  <c r="N184" i="1"/>
  <c r="N181" i="1"/>
  <c r="N180" i="1"/>
  <c r="N179" i="1"/>
  <c r="N178" i="1"/>
  <c r="N177" i="1"/>
  <c r="N174" i="1"/>
  <c r="N173" i="1"/>
  <c r="N172" i="1"/>
  <c r="N171" i="1"/>
  <c r="N170" i="1"/>
  <c r="N167" i="1"/>
  <c r="N166" i="1"/>
  <c r="N165" i="1"/>
  <c r="N164" i="1"/>
  <c r="N163" i="1"/>
  <c r="N160" i="1"/>
  <c r="N159" i="1"/>
  <c r="N158" i="1"/>
  <c r="N157" i="1"/>
  <c r="N156" i="1"/>
  <c r="N153" i="1"/>
  <c r="N152" i="1"/>
  <c r="N151" i="1"/>
  <c r="N150" i="1"/>
  <c r="N149" i="1"/>
  <c r="N146" i="1"/>
  <c r="N145" i="1"/>
  <c r="N144" i="1"/>
  <c r="N143" i="1"/>
  <c r="N142" i="1"/>
  <c r="N139" i="1"/>
  <c r="N138" i="1"/>
  <c r="N137" i="1"/>
  <c r="N136" i="1"/>
  <c r="N135" i="1"/>
  <c r="N132" i="1"/>
  <c r="N131" i="1"/>
  <c r="N130" i="1"/>
  <c r="N129" i="1"/>
  <c r="N128" i="1"/>
  <c r="N125" i="1"/>
  <c r="N124" i="1"/>
  <c r="N123" i="1"/>
  <c r="N122" i="1"/>
  <c r="N121" i="1"/>
  <c r="N118" i="1"/>
  <c r="N117" i="1"/>
  <c r="N116" i="1"/>
  <c r="N115" i="1"/>
  <c r="N114" i="1"/>
  <c r="N111" i="1"/>
  <c r="N110" i="1"/>
  <c r="N109" i="1"/>
  <c r="N108" i="1"/>
  <c r="N107" i="1"/>
  <c r="N104" i="1"/>
  <c r="N103" i="1"/>
  <c r="N102" i="1"/>
  <c r="N101" i="1"/>
  <c r="N97" i="1"/>
  <c r="N96" i="1"/>
  <c r="N95" i="1"/>
  <c r="N94" i="1"/>
  <c r="N93" i="1"/>
  <c r="N90" i="1"/>
  <c r="N88" i="1"/>
  <c r="N87" i="1"/>
  <c r="N86" i="1"/>
  <c r="N83" i="1"/>
  <c r="N82" i="1"/>
  <c r="N81" i="1"/>
  <c r="N80" i="1"/>
  <c r="N79" i="1"/>
  <c r="N76" i="1"/>
  <c r="N75" i="1"/>
  <c r="N74" i="1"/>
  <c r="N73" i="1"/>
  <c r="N72" i="1"/>
  <c r="N69" i="1"/>
  <c r="N68" i="1"/>
  <c r="N67" i="1"/>
  <c r="N66" i="1"/>
  <c r="N65" i="1"/>
  <c r="N62" i="1"/>
  <c r="N61" i="1"/>
  <c r="N60" i="1"/>
  <c r="N59" i="1"/>
  <c r="N58" i="1"/>
  <c r="N55" i="1"/>
  <c r="N54" i="1"/>
  <c r="N53" i="1"/>
  <c r="N52" i="1"/>
  <c r="N48" i="1"/>
  <c r="N47" i="1"/>
  <c r="N46" i="1"/>
  <c r="N45" i="1"/>
  <c r="N41" i="1"/>
  <c r="N40" i="1"/>
  <c r="N39" i="1"/>
  <c r="N38" i="1"/>
  <c r="N37" i="1"/>
  <c r="N33" i="1"/>
  <c r="N32" i="1"/>
  <c r="N31" i="1"/>
  <c r="N30" i="1"/>
  <c r="C257" i="1" l="1"/>
  <c r="W270" i="1"/>
  <c r="X270" i="1" s="1"/>
  <c r="Y270" i="1" s="1"/>
  <c r="C258" i="1" l="1"/>
  <c r="W271" i="1"/>
  <c r="X271" i="1" s="1"/>
  <c r="Y271" i="1" s="1"/>
  <c r="G215" i="1"/>
  <c r="C259" i="1" l="1"/>
  <c r="W272" i="1"/>
  <c r="X272" i="1" s="1"/>
  <c r="Y272" i="1" s="1"/>
  <c r="I221" i="1"/>
  <c r="J228" i="1"/>
  <c r="H221" i="1"/>
  <c r="C260" i="1" l="1"/>
  <c r="W273" i="1"/>
  <c r="X273" i="1" s="1"/>
  <c r="Y273" i="1" s="1"/>
  <c r="G214" i="1"/>
  <c r="J227" i="1" s="1"/>
  <c r="C261" i="1" l="1"/>
  <c r="W274" i="1"/>
  <c r="X274" i="1" s="1"/>
  <c r="I220" i="1"/>
  <c r="H220" i="1"/>
  <c r="C262" i="1" l="1"/>
  <c r="W275" i="1"/>
  <c r="X275" i="1" s="1"/>
  <c r="Y275" i="1" s="1"/>
  <c r="Y274" i="1"/>
  <c r="G213" i="1"/>
  <c r="J226" i="1" s="1"/>
  <c r="C263" i="1" l="1"/>
  <c r="W276" i="1"/>
  <c r="X276" i="1" s="1"/>
  <c r="Y276" i="1" s="1"/>
  <c r="I219" i="1"/>
  <c r="H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68"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68"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68"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68"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68" i="7" s="1"/>
  <c r="C264" i="1" l="1"/>
  <c r="W277" i="1"/>
  <c r="X277" i="1" s="1"/>
  <c r="Y277" i="1" s="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J225" i="1" s="1"/>
  <c r="G69" i="1"/>
  <c r="J69" i="1" s="1"/>
  <c r="C265" i="1" l="1"/>
  <c r="W278" i="1"/>
  <c r="X278" i="1" s="1"/>
  <c r="Y278" i="1" s="1"/>
  <c r="J218" i="1"/>
  <c r="J202" i="1"/>
  <c r="J194" i="1"/>
  <c r="J178" i="1"/>
  <c r="J170" i="1"/>
  <c r="Q183" i="7"/>
  <c r="P184" i="7" s="1"/>
  <c r="P268" i="7" s="1"/>
  <c r="J154" i="1"/>
  <c r="J146" i="1"/>
  <c r="J130" i="1"/>
  <c r="J122" i="1"/>
  <c r="J114" i="1"/>
  <c r="J106" i="1"/>
  <c r="J90" i="1"/>
  <c r="J210" i="1"/>
  <c r="J98" i="1"/>
  <c r="J185" i="1"/>
  <c r="J137" i="1"/>
  <c r="J129" i="1"/>
  <c r="J121" i="1"/>
  <c r="J113" i="1"/>
  <c r="J105" i="1"/>
  <c r="J97" i="1"/>
  <c r="J89" i="1"/>
  <c r="J224" i="1"/>
  <c r="J216" i="1"/>
  <c r="J208" i="1"/>
  <c r="J200" i="1"/>
  <c r="J192" i="1"/>
  <c r="J184" i="1"/>
  <c r="J176" i="1"/>
  <c r="J168" i="1"/>
  <c r="J160" i="1"/>
  <c r="J152" i="1"/>
  <c r="J144" i="1"/>
  <c r="J136" i="1"/>
  <c r="J128" i="1"/>
  <c r="J120" i="1"/>
  <c r="J112" i="1"/>
  <c r="J104" i="1"/>
  <c r="J96" i="1"/>
  <c r="J88" i="1"/>
  <c r="J162" i="1"/>
  <c r="J138" i="1"/>
  <c r="J169" i="1"/>
  <c r="J135" i="1"/>
  <c r="J209" i="1"/>
  <c r="J161" i="1"/>
  <c r="J215" i="1"/>
  <c r="J183" i="1"/>
  <c r="J151" i="1"/>
  <c r="J127" i="1"/>
  <c r="J111" i="1"/>
  <c r="J198" i="1"/>
  <c r="J174" i="1"/>
  <c r="J166" i="1"/>
  <c r="J158" i="1"/>
  <c r="J150" i="1"/>
  <c r="J142" i="1"/>
  <c r="J134" i="1"/>
  <c r="J126" i="1"/>
  <c r="J118" i="1"/>
  <c r="J110" i="1"/>
  <c r="J102" i="1"/>
  <c r="J94" i="1"/>
  <c r="J86" i="1"/>
  <c r="J186" i="1"/>
  <c r="J201" i="1"/>
  <c r="J145" i="1"/>
  <c r="J207" i="1"/>
  <c r="J175" i="1"/>
  <c r="J143" i="1"/>
  <c r="J103" i="1"/>
  <c r="J222" i="1"/>
  <c r="J206" i="1"/>
  <c r="J213" i="1"/>
  <c r="J197" i="1"/>
  <c r="J189" i="1"/>
  <c r="J181" i="1"/>
  <c r="J173" i="1"/>
  <c r="J165" i="1"/>
  <c r="J157" i="1"/>
  <c r="J149" i="1"/>
  <c r="J141" i="1"/>
  <c r="J133" i="1"/>
  <c r="J125" i="1"/>
  <c r="J117" i="1"/>
  <c r="J109" i="1"/>
  <c r="J101" i="1"/>
  <c r="J93" i="1"/>
  <c r="J85" i="1"/>
  <c r="J193" i="1"/>
  <c r="J153" i="1"/>
  <c r="J199" i="1"/>
  <c r="J167" i="1"/>
  <c r="J119" i="1"/>
  <c r="J87" i="1"/>
  <c r="J214" i="1"/>
  <c r="J182" i="1"/>
  <c r="J205" i="1"/>
  <c r="J220" i="1"/>
  <c r="J212" i="1"/>
  <c r="J204" i="1"/>
  <c r="J196" i="1"/>
  <c r="J188" i="1"/>
  <c r="J180" i="1"/>
  <c r="J172" i="1"/>
  <c r="J164" i="1"/>
  <c r="J156" i="1"/>
  <c r="J148" i="1"/>
  <c r="J140" i="1"/>
  <c r="J132" i="1"/>
  <c r="J124" i="1"/>
  <c r="J116" i="1"/>
  <c r="J108" i="1"/>
  <c r="J100" i="1"/>
  <c r="J92" i="1"/>
  <c r="J84" i="1"/>
  <c r="J217" i="1"/>
  <c r="J177" i="1"/>
  <c r="J223" i="1"/>
  <c r="J191" i="1"/>
  <c r="J159" i="1"/>
  <c r="J95" i="1"/>
  <c r="J190" i="1"/>
  <c r="J221" i="1"/>
  <c r="J219" i="1"/>
  <c r="J211" i="1"/>
  <c r="J203" i="1"/>
  <c r="J195" i="1"/>
  <c r="J187" i="1"/>
  <c r="J179" i="1"/>
  <c r="J171" i="1"/>
  <c r="J163" i="1"/>
  <c r="J155" i="1"/>
  <c r="J147" i="1"/>
  <c r="J139" i="1"/>
  <c r="J131" i="1"/>
  <c r="J123" i="1"/>
  <c r="J115" i="1"/>
  <c r="J107" i="1"/>
  <c r="J99" i="1"/>
  <c r="J91" i="1"/>
  <c r="J83" i="1"/>
  <c r="J82" i="1"/>
  <c r="J81" i="1"/>
  <c r="J78" i="1"/>
  <c r="J76" i="1"/>
  <c r="J70" i="1"/>
  <c r="J74" i="1"/>
  <c r="J73" i="1"/>
  <c r="J80" i="1"/>
  <c r="J72" i="1"/>
  <c r="J79" i="1"/>
  <c r="J71" i="1"/>
  <c r="J75" i="1"/>
  <c r="J77" i="1"/>
  <c r="H74" i="1"/>
  <c r="I74" i="1"/>
  <c r="H73" i="1"/>
  <c r="H71" i="1"/>
  <c r="I72" i="1"/>
  <c r="I73" i="1"/>
  <c r="H70" i="1"/>
  <c r="H72" i="1"/>
  <c r="I70" i="1"/>
  <c r="I71" i="1"/>
  <c r="I69" i="1"/>
  <c r="H69" i="1"/>
  <c r="H216" i="1"/>
  <c r="I216" i="1"/>
  <c r="I218" i="1"/>
  <c r="H218" i="1"/>
  <c r="I217" i="1"/>
  <c r="H217" i="1"/>
  <c r="I91" i="1"/>
  <c r="H214" i="1"/>
  <c r="I214" i="1"/>
  <c r="H213" i="1"/>
  <c r="I213" i="1"/>
  <c r="H177" i="1"/>
  <c r="I163" i="1"/>
  <c r="I146" i="1"/>
  <c r="I130" i="1"/>
  <c r="H123" i="1"/>
  <c r="I109" i="1"/>
  <c r="H195" i="1"/>
  <c r="I215" i="1"/>
  <c r="H215" i="1"/>
  <c r="I203" i="1"/>
  <c r="H193" i="1"/>
  <c r="H179" i="1"/>
  <c r="H161" i="1"/>
  <c r="I147" i="1"/>
  <c r="H145" i="1"/>
  <c r="H129" i="1"/>
  <c r="H113" i="1"/>
  <c r="H97" i="1"/>
  <c r="H83" i="1"/>
  <c r="H211" i="1"/>
  <c r="H203" i="1"/>
  <c r="I195" i="1"/>
  <c r="H187" i="1"/>
  <c r="I179" i="1"/>
  <c r="H171" i="1"/>
  <c r="H163" i="1"/>
  <c r="H155" i="1"/>
  <c r="H147" i="1"/>
  <c r="I141" i="1"/>
  <c r="H131" i="1"/>
  <c r="I123" i="1"/>
  <c r="H115" i="1"/>
  <c r="H99" i="1"/>
  <c r="H91" i="1"/>
  <c r="I87" i="1"/>
  <c r="I79" i="1"/>
  <c r="I107" i="1"/>
  <c r="I125" i="1"/>
  <c r="H139" i="1"/>
  <c r="I162" i="1"/>
  <c r="I212" i="1"/>
  <c r="I209" i="1"/>
  <c r="H197" i="1"/>
  <c r="I193" i="1"/>
  <c r="H181" i="1"/>
  <c r="I177" i="1"/>
  <c r="H165" i="1"/>
  <c r="I161" i="1"/>
  <c r="H149" i="1"/>
  <c r="I145" i="1"/>
  <c r="H133" i="1"/>
  <c r="I129" i="1"/>
  <c r="H117" i="1"/>
  <c r="I113" i="1"/>
  <c r="H101" i="1"/>
  <c r="I97" i="1"/>
  <c r="H85" i="1"/>
  <c r="I76" i="1"/>
  <c r="I114" i="1"/>
  <c r="I131" i="1"/>
  <c r="I187" i="1"/>
  <c r="I205" i="1"/>
  <c r="I75" i="1"/>
  <c r="I98" i="1"/>
  <c r="I115" i="1"/>
  <c r="I171" i="1"/>
  <c r="I189" i="1"/>
  <c r="H107" i="1"/>
  <c r="I99" i="1"/>
  <c r="I155" i="1"/>
  <c r="I173" i="1"/>
  <c r="I211" i="1"/>
  <c r="I93" i="1"/>
  <c r="I83" i="1"/>
  <c r="I139" i="1"/>
  <c r="I157" i="1"/>
  <c r="I194" i="1"/>
  <c r="I178" i="1"/>
  <c r="I78" i="1"/>
  <c r="I86" i="1"/>
  <c r="I92" i="1"/>
  <c r="I103" i="1"/>
  <c r="I108" i="1"/>
  <c r="I119" i="1"/>
  <c r="I124" i="1"/>
  <c r="I135" i="1"/>
  <c r="I140" i="1"/>
  <c r="I151" i="1"/>
  <c r="I156" i="1"/>
  <c r="I167" i="1"/>
  <c r="I172" i="1"/>
  <c r="I183" i="1"/>
  <c r="I188" i="1"/>
  <c r="I199" i="1"/>
  <c r="I204" i="1"/>
  <c r="I80" i="1"/>
  <c r="I88" i="1"/>
  <c r="H87" i="1"/>
  <c r="I104" i="1"/>
  <c r="H103" i="1"/>
  <c r="I120" i="1"/>
  <c r="H119" i="1"/>
  <c r="I136" i="1"/>
  <c r="H135" i="1"/>
  <c r="I152" i="1"/>
  <c r="H151" i="1"/>
  <c r="I168" i="1"/>
  <c r="H167" i="1"/>
  <c r="I184" i="1"/>
  <c r="H183" i="1"/>
  <c r="I200" i="1"/>
  <c r="H199" i="1"/>
  <c r="H79" i="1"/>
  <c r="I89" i="1"/>
  <c r="I94" i="1"/>
  <c r="H93" i="1"/>
  <c r="I105" i="1"/>
  <c r="I110" i="1"/>
  <c r="H109" i="1"/>
  <c r="I121" i="1"/>
  <c r="I126" i="1"/>
  <c r="H125" i="1"/>
  <c r="I137" i="1"/>
  <c r="I142" i="1"/>
  <c r="H141" i="1"/>
  <c r="I153" i="1"/>
  <c r="I158" i="1"/>
  <c r="H157" i="1"/>
  <c r="I169" i="1"/>
  <c r="I174" i="1"/>
  <c r="H173" i="1"/>
  <c r="I185" i="1"/>
  <c r="I190" i="1"/>
  <c r="H189" i="1"/>
  <c r="I201" i="1"/>
  <c r="I206" i="1"/>
  <c r="H205" i="1"/>
  <c r="I82" i="1"/>
  <c r="I95" i="1"/>
  <c r="I100" i="1"/>
  <c r="I111" i="1"/>
  <c r="I116" i="1"/>
  <c r="I127" i="1"/>
  <c r="I132" i="1"/>
  <c r="I143" i="1"/>
  <c r="I148" i="1"/>
  <c r="I159" i="1"/>
  <c r="I164" i="1"/>
  <c r="I175" i="1"/>
  <c r="I180" i="1"/>
  <c r="I191" i="1"/>
  <c r="I196" i="1"/>
  <c r="I207" i="1"/>
  <c r="I90" i="1"/>
  <c r="H89" i="1"/>
  <c r="I101" i="1"/>
  <c r="I106" i="1"/>
  <c r="H105" i="1"/>
  <c r="I117" i="1"/>
  <c r="I122" i="1"/>
  <c r="H121" i="1"/>
  <c r="I133" i="1"/>
  <c r="I138" i="1"/>
  <c r="H137" i="1"/>
  <c r="I149" i="1"/>
  <c r="I154" i="1"/>
  <c r="H153" i="1"/>
  <c r="I165" i="1"/>
  <c r="I170" i="1"/>
  <c r="H169" i="1"/>
  <c r="I181" i="1"/>
  <c r="I186" i="1"/>
  <c r="H185" i="1"/>
  <c r="I197" i="1"/>
  <c r="I202" i="1"/>
  <c r="H201" i="1"/>
  <c r="H207" i="1"/>
  <c r="I84" i="1"/>
  <c r="I96" i="1"/>
  <c r="H95" i="1"/>
  <c r="I112" i="1"/>
  <c r="H111" i="1"/>
  <c r="I128" i="1"/>
  <c r="H127" i="1"/>
  <c r="I144" i="1"/>
  <c r="H143" i="1"/>
  <c r="I160" i="1"/>
  <c r="H159" i="1"/>
  <c r="I176" i="1"/>
  <c r="H175" i="1"/>
  <c r="I192" i="1"/>
  <c r="H191" i="1"/>
  <c r="I208" i="1"/>
  <c r="H209" i="1"/>
  <c r="I210" i="1"/>
  <c r="I85" i="1"/>
  <c r="I102" i="1"/>
  <c r="I118" i="1"/>
  <c r="I134" i="1"/>
  <c r="I150" i="1"/>
  <c r="I166" i="1"/>
  <c r="I182" i="1"/>
  <c r="I198" i="1"/>
  <c r="H81" i="1"/>
  <c r="H75" i="1"/>
  <c r="I77" i="1"/>
  <c r="I81" i="1"/>
  <c r="H77" i="1"/>
  <c r="H76" i="1"/>
  <c r="H78" i="1"/>
  <c r="H80" i="1"/>
  <c r="H82" i="1"/>
  <c r="H84" i="1"/>
  <c r="H86" i="1"/>
  <c r="H88" i="1"/>
  <c r="H90" i="1"/>
  <c r="H92" i="1"/>
  <c r="H94" i="1"/>
  <c r="H96" i="1"/>
  <c r="H98" i="1"/>
  <c r="H100" i="1"/>
  <c r="H102" i="1"/>
  <c r="H104" i="1"/>
  <c r="H106" i="1"/>
  <c r="H108" i="1"/>
  <c r="H110" i="1"/>
  <c r="H112" i="1"/>
  <c r="H114" i="1"/>
  <c r="H116" i="1"/>
  <c r="H118" i="1"/>
  <c r="H120" i="1"/>
  <c r="H122" i="1"/>
  <c r="H124" i="1"/>
  <c r="H126" i="1"/>
  <c r="H128" i="1"/>
  <c r="H130" i="1"/>
  <c r="H132" i="1"/>
  <c r="H134" i="1"/>
  <c r="H136" i="1"/>
  <c r="H138" i="1"/>
  <c r="H140" i="1"/>
  <c r="H142" i="1"/>
  <c r="H144" i="1"/>
  <c r="H146" i="1"/>
  <c r="H148" i="1"/>
  <c r="H150" i="1"/>
  <c r="H152" i="1"/>
  <c r="H154" i="1"/>
  <c r="H156" i="1"/>
  <c r="H158" i="1"/>
  <c r="H160" i="1"/>
  <c r="H162" i="1"/>
  <c r="H164" i="1"/>
  <c r="H166" i="1"/>
  <c r="H168" i="1"/>
  <c r="H170" i="1"/>
  <c r="H172" i="1"/>
  <c r="H174" i="1"/>
  <c r="H176" i="1"/>
  <c r="H178" i="1"/>
  <c r="H180" i="1"/>
  <c r="H182" i="1"/>
  <c r="H184" i="1"/>
  <c r="H186" i="1"/>
  <c r="H188" i="1"/>
  <c r="H190" i="1"/>
  <c r="H192" i="1"/>
  <c r="H194" i="1"/>
  <c r="H196" i="1"/>
  <c r="H198" i="1"/>
  <c r="H200" i="1"/>
  <c r="H202" i="1"/>
  <c r="H204" i="1"/>
  <c r="H206" i="1"/>
  <c r="H208" i="1"/>
  <c r="H210" i="1"/>
  <c r="H212" i="1"/>
  <c r="C266" i="1" l="1"/>
  <c r="W279" i="1"/>
  <c r="X279" i="1" s="1"/>
  <c r="Y279" i="1" s="1"/>
  <c r="AC122" i="11"/>
  <c r="EW122" i="11"/>
  <c r="I122" i="11"/>
  <c r="DO120" i="1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DY114" i="11"/>
  <c r="EY114" i="11"/>
  <c r="CM114" i="11"/>
  <c r="GK114" i="11"/>
  <c r="DW114" i="11"/>
  <c r="GG114" i="11"/>
  <c r="DS114" i="11"/>
  <c r="EM99" i="11"/>
  <c r="CQ99" i="11"/>
  <c r="BC98" i="11"/>
  <c r="EE98" i="11"/>
  <c r="C98" i="11"/>
  <c r="AK98" i="11"/>
  <c r="DU92" i="1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91" i="11"/>
  <c r="DU90" i="11"/>
  <c r="DU89" i="11"/>
  <c r="DU88" i="11"/>
  <c r="AU87" i="11"/>
  <c r="DU87" i="11"/>
  <c r="FG87" i="11"/>
  <c r="FW87" i="11"/>
  <c r="DU86" i="11"/>
  <c r="DU85" i="11"/>
  <c r="AI84" i="11"/>
  <c r="FA84" i="11"/>
  <c r="DO84" i="11"/>
  <c r="AO84" i="11"/>
  <c r="GE84" i="11"/>
  <c r="CO84" i="11"/>
  <c r="DU84" i="11"/>
  <c r="S83" i="11"/>
  <c r="O76" i="11"/>
  <c r="EC75" i="11"/>
  <c r="DK75" i="11"/>
  <c r="CY75" i="11"/>
  <c r="BE75" i="11"/>
  <c r="AW75" i="11"/>
  <c r="GD74" i="11"/>
  <c r="AQ74" i="11"/>
  <c r="EK74" i="11"/>
  <c r="CS73" i="11"/>
  <c r="AE67" i="11"/>
  <c r="ES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68"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68"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68"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68"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68"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W280" i="1"/>
  <c r="X280" i="1" s="1"/>
  <c r="Y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D218" i="9" s="1"/>
  <c r="D219" i="9" s="1"/>
  <c r="D220" i="9" s="1"/>
  <c r="D221" i="9" s="1"/>
  <c r="D222" i="9" s="1"/>
  <c r="D223" i="9" s="1"/>
  <c r="D224" i="9" s="1"/>
  <c r="D225" i="9" s="1"/>
  <c r="D226" i="9" s="1"/>
  <c r="D227" i="9" s="1"/>
  <c r="D228" i="9" s="1"/>
  <c r="C173" i="7"/>
  <c r="C174" i="7" s="1"/>
  <c r="B175" i="7"/>
  <c r="E173" i="7"/>
  <c r="E174" i="7" s="1"/>
  <c r="W233" i="1"/>
  <c r="DU154" i="11"/>
  <c r="DU155" i="11" s="1"/>
  <c r="DU156" i="11" s="1"/>
  <c r="DU157" i="11" s="1"/>
  <c r="DU158" i="11" s="1"/>
  <c r="DU159" i="11" s="1"/>
  <c r="DU160" i="11" s="1"/>
  <c r="DU161" i="11" s="1"/>
  <c r="DU162" i="11" s="1"/>
  <c r="DU163" i="11" s="1"/>
  <c r="DU164" i="11" s="1"/>
  <c r="DU165" i="11" s="1"/>
  <c r="DU166" i="11" s="1"/>
  <c r="DU167" i="11" s="1"/>
  <c r="DU168" i="11" s="1"/>
  <c r="DU169" i="11" s="1"/>
  <c r="DU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W230" i="1"/>
  <c r="X230" i="1" s="1"/>
  <c r="W232" i="1"/>
  <c r="X232" i="1" s="1"/>
  <c r="W231" i="1"/>
  <c r="X231" i="1" s="1"/>
  <c r="W228" i="1"/>
  <c r="X228" i="1" s="1"/>
  <c r="W229" i="1"/>
  <c r="X229" i="1" s="1"/>
  <c r="W226" i="1"/>
  <c r="X226" i="1" s="1"/>
  <c r="W227" i="1"/>
  <c r="X227" i="1" s="1"/>
  <c r="W222" i="1"/>
  <c r="X222" i="1" s="1"/>
  <c r="W225" i="1"/>
  <c r="X225" i="1" s="1"/>
  <c r="W224" i="1"/>
  <c r="X224" i="1" s="1"/>
  <c r="W223" i="1"/>
  <c r="X223" i="1" s="1"/>
  <c r="AU88" i="11"/>
  <c r="AU89" i="11" s="1"/>
  <c r="AU90" i="11" s="1"/>
  <c r="AU91" i="11" s="1"/>
  <c r="AU92" i="11" s="1"/>
  <c r="AU93" i="11" s="1"/>
  <c r="AU94" i="11" s="1"/>
  <c r="AU95" i="11" s="1"/>
  <c r="AU96" i="11" s="1"/>
  <c r="AU97" i="11" s="1"/>
  <c r="AU98" i="11" s="1"/>
  <c r="AU99" i="11" s="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C99" i="11"/>
  <c r="C100" i="11" s="1"/>
  <c r="C101" i="11" s="1"/>
  <c r="C102" i="11" s="1"/>
  <c r="EM100" i="1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CM115" i="11"/>
  <c r="CM116" i="11" s="1"/>
  <c r="BE76" i="11"/>
  <c r="EY115" i="11"/>
  <c r="EY116" i="11" s="1"/>
  <c r="CY76" i="11"/>
  <c r="AI85" i="11"/>
  <c r="EE99" i="11"/>
  <c r="EE100" i="11" s="1"/>
  <c r="EE101" i="11" s="1"/>
  <c r="EE102" i="11" s="1"/>
  <c r="DS115" i="11"/>
  <c r="DS116" i="11" s="1"/>
  <c r="DY115" i="1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EK75" i="11"/>
  <c r="CO85" i="11"/>
  <c r="AQ75" i="11"/>
  <c r="AQ76" i="11" s="1"/>
  <c r="GE85" i="11"/>
  <c r="GG115" i="11"/>
  <c r="GG116" i="11" s="1"/>
  <c r="I123" i="11"/>
  <c r="O77" i="11"/>
  <c r="O78" i="11" s="1"/>
  <c r="O79" i="11" s="1"/>
  <c r="O80" i="11" s="1"/>
  <c r="O81" i="11" s="1"/>
  <c r="AO85" i="11"/>
  <c r="FW88" i="11"/>
  <c r="DW115" i="11"/>
  <c r="DW116" i="11" s="1"/>
  <c r="EW123" i="11"/>
  <c r="AW76" i="11"/>
  <c r="DK76" i="11"/>
  <c r="CQ100" i="11"/>
  <c r="CQ101" i="11" s="1"/>
  <c r="CQ102" i="11" s="1"/>
  <c r="GK115" i="11"/>
  <c r="GK116" i="11" s="1"/>
  <c r="AC123" i="11"/>
  <c r="EC76" i="11"/>
  <c r="BC99" i="11"/>
  <c r="BC100" i="11" s="1"/>
  <c r="BC101" i="11" s="1"/>
  <c r="BC102" i="11" s="1"/>
  <c r="S84" i="11"/>
  <c r="DO85" i="11"/>
  <c r="FG88" i="11"/>
  <c r="FA85" i="11"/>
  <c r="AK99" i="11"/>
  <c r="AK100" i="11" s="1"/>
  <c r="AK101" i="11" s="1"/>
  <c r="AK102" i="11" s="1"/>
  <c r="CS74" i="11"/>
  <c r="AE68" i="11"/>
  <c r="ES68" i="11"/>
  <c r="W83" i="1"/>
  <c r="X83" i="1" s="1"/>
  <c r="Y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W126" i="1"/>
  <c r="X126" i="1" s="1"/>
  <c r="DT266" i="11" l="1"/>
  <c r="E267" i="10"/>
  <c r="EL266" i="11"/>
  <c r="K267" i="10"/>
  <c r="I267" i="10"/>
  <c r="G267" i="10"/>
  <c r="C267" i="10"/>
  <c r="C268" i="1"/>
  <c r="W281" i="1"/>
  <c r="X281" i="1" s="1"/>
  <c r="Y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67" i="6"/>
  <c r="D267" i="9"/>
  <c r="E175" i="7"/>
  <c r="C175" i="7"/>
  <c r="X233" i="1"/>
  <c r="Y233" i="1" s="1"/>
  <c r="DY154" i="11"/>
  <c r="Y232" i="1"/>
  <c r="Y230" i="1"/>
  <c r="Y228" i="1"/>
  <c r="Y231" i="1"/>
  <c r="Y229" i="1"/>
  <c r="Y226" i="1"/>
  <c r="Y227" i="1"/>
  <c r="FW89" i="1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FW155" i="11" s="1"/>
  <c r="FW156" i="11" s="1"/>
  <c r="FW157" i="11" s="1"/>
  <c r="FW158" i="11" s="1"/>
  <c r="FW159" i="11" s="1"/>
  <c r="FW160" i="11" s="1"/>
  <c r="FW161" i="11" s="1"/>
  <c r="FW162" i="11" s="1"/>
  <c r="FW163" i="11" s="1"/>
  <c r="FW164" i="11" s="1"/>
  <c r="FW165" i="11" s="1"/>
  <c r="FW166" i="11" s="1"/>
  <c r="FW167" i="11" s="1"/>
  <c r="FW168" i="11" s="1"/>
  <c r="FW169" i="11" s="1"/>
  <c r="FW170" i="11" s="1"/>
  <c r="FW171" i="11" s="1"/>
  <c r="FW172" i="11" s="1"/>
  <c r="FW173" i="11" s="1"/>
  <c r="FW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O86" i="1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E69" i="11"/>
  <c r="AE70" i="11" s="1"/>
  <c r="AE71" i="11" s="1"/>
  <c r="AE72" i="11" s="1"/>
  <c r="AE73" i="11" s="1"/>
  <c r="AE74" i="11" s="1"/>
  <c r="AE75" i="11" s="1"/>
  <c r="AE76" i="11" s="1"/>
  <c r="AE77" i="11" s="1"/>
  <c r="AE78" i="11" s="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216" i="11" s="1"/>
  <c r="AE217" i="11" s="1"/>
  <c r="AE218" i="11" s="1"/>
  <c r="AE219" i="11" s="1"/>
  <c r="AE220" i="11" s="1"/>
  <c r="AE221" i="11" s="1"/>
  <c r="AE222" i="11" s="1"/>
  <c r="AE223" i="11" s="1"/>
  <c r="AE224" i="11" s="1"/>
  <c r="AE225" i="11" s="1"/>
  <c r="AE226" i="11" s="1"/>
  <c r="AE227" i="11" s="1"/>
  <c r="AE228" i="11" s="1"/>
  <c r="AE229" i="11" s="1"/>
  <c r="AE230" i="11" s="1"/>
  <c r="AE231" i="11" s="1"/>
  <c r="AE232" i="11" s="1"/>
  <c r="AE233" i="11" s="1"/>
  <c r="AE234" i="11" s="1"/>
  <c r="AE235" i="11" s="1"/>
  <c r="AE236" i="11" s="1"/>
  <c r="AE237" i="11" s="1"/>
  <c r="AE238" i="11" s="1"/>
  <c r="AE239" i="11" s="1"/>
  <c r="AE240" i="11" s="1"/>
  <c r="AE241" i="11" s="1"/>
  <c r="AE242" i="11" s="1"/>
  <c r="AE243" i="11" s="1"/>
  <c r="AE244" i="11" s="1"/>
  <c r="AE245" i="11" s="1"/>
  <c r="AE246" i="11" s="1"/>
  <c r="AE247" i="11" s="1"/>
  <c r="AE248" i="11" s="1"/>
  <c r="AE249" i="11" s="1"/>
  <c r="AE250" i="11" s="1"/>
  <c r="AE251" i="11" s="1"/>
  <c r="AE252" i="11" s="1"/>
  <c r="AE253" i="11" s="1"/>
  <c r="CQ103" i="1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O82" i="1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CO86" i="1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U143" i="11"/>
  <c r="AU144" i="11" s="1"/>
  <c r="AU145" i="11" s="1"/>
  <c r="AU146" i="11" s="1"/>
  <c r="AU147" i="11" s="1"/>
  <c r="AU148" i="11" s="1"/>
  <c r="AU149" i="11" s="1"/>
  <c r="AU150" i="11" s="1"/>
  <c r="AU151" i="11" s="1"/>
  <c r="AU152" i="11" s="1"/>
  <c r="AU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AC124" i="1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CY77" i="1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M117" i="1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S75" i="11"/>
  <c r="CS76" i="11" s="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CS155" i="11" s="1"/>
  <c r="CS156" i="11" s="1"/>
  <c r="CS157" i="11" s="1"/>
  <c r="CS158" i="11" s="1"/>
  <c r="CS159" i="11" s="1"/>
  <c r="CS160" i="11" s="1"/>
  <c r="CS161" i="11" s="1"/>
  <c r="CS162" i="11" s="1"/>
  <c r="CS163" i="11" s="1"/>
  <c r="CS164" i="11" s="1"/>
  <c r="CS165" i="11" s="1"/>
  <c r="CS166" i="11" s="1"/>
  <c r="CS167" i="11" s="1"/>
  <c r="CS168" i="11" s="1"/>
  <c r="CS169" i="11" s="1"/>
  <c r="CS170" i="11" s="1"/>
  <c r="FG89" i="1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G118" i="11" s="1"/>
  <c r="FG119" i="11" s="1"/>
  <c r="FG120" i="11" s="1"/>
  <c r="FG121" i="11" s="1"/>
  <c r="FG122" i="11" s="1"/>
  <c r="FG123" i="11" s="1"/>
  <c r="FG124" i="11" s="1"/>
  <c r="FG125" i="11" s="1"/>
  <c r="FG126" i="11" s="1"/>
  <c r="FG127" i="11" s="1"/>
  <c r="FG128" i="11" s="1"/>
  <c r="FG129" i="11" s="1"/>
  <c r="FG130" i="11" s="1"/>
  <c r="FG131" i="11" s="1"/>
  <c r="FG132" i="11" s="1"/>
  <c r="FG133" i="11" s="1"/>
  <c r="FG134" i="11" s="1"/>
  <c r="FG135" i="11" s="1"/>
  <c r="FG136" i="11" s="1"/>
  <c r="FG137" i="11" s="1"/>
  <c r="FG138" i="11" s="1"/>
  <c r="FG139" i="11" s="1"/>
  <c r="FG140" i="11" s="1"/>
  <c r="FG141" i="11" s="1"/>
  <c r="FG142" i="11" s="1"/>
  <c r="FG143" i="11" s="1"/>
  <c r="FG144" i="11" s="1"/>
  <c r="FG145" i="11" s="1"/>
  <c r="FG146" i="11" s="1"/>
  <c r="FG147" i="11" s="1"/>
  <c r="FG148" i="11" s="1"/>
  <c r="FG149" i="11" s="1"/>
  <c r="FG150" i="11" s="1"/>
  <c r="FG151" i="11" s="1"/>
  <c r="FG152" i="11" s="1"/>
  <c r="FG153" i="11" s="1"/>
  <c r="DK77" i="1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K155" i="11" s="1"/>
  <c r="DK156" i="11" s="1"/>
  <c r="DK157" i="11" s="1"/>
  <c r="DK158" i="11" s="1"/>
  <c r="DK159" i="11" s="1"/>
  <c r="DK160" i="11" s="1"/>
  <c r="DK161" i="11" s="1"/>
  <c r="DK162" i="11" s="1"/>
  <c r="DK163" i="11" s="1"/>
  <c r="DK164" i="11" s="1"/>
  <c r="DK165" i="11" s="1"/>
  <c r="DK166" i="11" s="1"/>
  <c r="DK167" i="11" s="1"/>
  <c r="DK168" i="11" s="1"/>
  <c r="DK169" i="11" s="1"/>
  <c r="DK170" i="11" s="1"/>
  <c r="EK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DS117" i="11"/>
  <c r="I124" i="1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EW124" i="11"/>
  <c r="BC103" i="1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E103" i="1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DO86" i="11"/>
  <c r="DO87" i="11" s="1"/>
  <c r="DO88" i="11" s="1"/>
  <c r="DO89" i="11" s="1"/>
  <c r="DO90" i="11" s="1"/>
  <c r="DO91" i="11" s="1"/>
  <c r="DO92" i="11" s="1"/>
  <c r="DO93" i="11" s="1"/>
  <c r="DO94" i="11" s="1"/>
  <c r="DO95" i="11" s="1"/>
  <c r="DO96" i="11" s="1"/>
  <c r="DO97" i="11" s="1"/>
  <c r="DO98" i="11" s="1"/>
  <c r="AW77" i="11"/>
  <c r="AW78" i="11" s="1"/>
  <c r="AW79" i="11" s="1"/>
  <c r="AW80" i="11" s="1"/>
  <c r="AW81" i="11" s="1"/>
  <c r="AW82" i="11" s="1"/>
  <c r="AW83" i="11" s="1"/>
  <c r="AW84" i="11" s="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S85" i="1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DW117" i="11"/>
  <c r="ES69" i="11"/>
  <c r="ES70" i="11" s="1"/>
  <c r="ES71" i="11" s="1"/>
  <c r="ES72" i="11" s="1"/>
  <c r="ES73" i="11" s="1"/>
  <c r="ES74" i="11" s="1"/>
  <c r="ES75" i="11" s="1"/>
  <c r="ES76" i="11" s="1"/>
  <c r="ES77" i="11" s="1"/>
  <c r="ES78" i="11" s="1"/>
  <c r="ES79" i="11" s="1"/>
  <c r="ES80" i="11" s="1"/>
  <c r="ES81" i="11" s="1"/>
  <c r="ES82" i="11" s="1"/>
  <c r="ES83" i="11" s="1"/>
  <c r="ES84" i="11" s="1"/>
  <c r="ES85" i="11" s="1"/>
  <c r="ES86" i="11" s="1"/>
  <c r="ES87" i="11" s="1"/>
  <c r="ES88" i="11" s="1"/>
  <c r="ES89" i="11" s="1"/>
  <c r="ES90" i="11" s="1"/>
  <c r="ES91" i="11" s="1"/>
  <c r="ES92" i="11" s="1"/>
  <c r="ES93" i="11" s="1"/>
  <c r="ES94" i="11" s="1"/>
  <c r="ES95" i="11" s="1"/>
  <c r="ES96" i="11" s="1"/>
  <c r="ES97" i="11" s="1"/>
  <c r="ES98" i="11" s="1"/>
  <c r="ES99" i="11" s="1"/>
  <c r="ES100" i="11" s="1"/>
  <c r="ES101" i="11" s="1"/>
  <c r="ES102" i="11" s="1"/>
  <c r="ES103" i="11" s="1"/>
  <c r="ES104" i="11" s="1"/>
  <c r="ES105" i="11" s="1"/>
  <c r="ES106" i="11" s="1"/>
  <c r="ES107" i="11" s="1"/>
  <c r="ES108" i="11" s="1"/>
  <c r="ES109" i="11" s="1"/>
  <c r="ES110" i="11" s="1"/>
  <c r="ES111" i="11" s="1"/>
  <c r="ES112" i="11" s="1"/>
  <c r="ES113" i="11" s="1"/>
  <c r="ES114" i="11" s="1"/>
  <c r="ES115" i="11" s="1"/>
  <c r="ES116" i="11" s="1"/>
  <c r="ES117" i="11" s="1"/>
  <c r="ES118" i="11" s="1"/>
  <c r="ES119" i="11" s="1"/>
  <c r="ES120" i="11" s="1"/>
  <c r="ES121" i="11" s="1"/>
  <c r="ES122" i="11" s="1"/>
  <c r="ES123" i="11" s="1"/>
  <c r="ES124" i="11" s="1"/>
  <c r="ES125" i="11" s="1"/>
  <c r="ES126" i="11" s="1"/>
  <c r="ES127" i="11" s="1"/>
  <c r="ES128" i="11" s="1"/>
  <c r="ES129" i="11" s="1"/>
  <c r="ES130" i="11" s="1"/>
  <c r="ES131" i="11" s="1"/>
  <c r="ES132" i="11" s="1"/>
  <c r="ES133" i="11" s="1"/>
  <c r="ES134" i="11" s="1"/>
  <c r="ES135" i="11" s="1"/>
  <c r="ES136" i="11" s="1"/>
  <c r="ES137" i="11" s="1"/>
  <c r="ES138" i="11" s="1"/>
  <c r="ES139" i="11" s="1"/>
  <c r="ES140" i="11" s="1"/>
  <c r="ES141" i="11" s="1"/>
  <c r="ES142" i="11" s="1"/>
  <c r="ES143" i="11" s="1"/>
  <c r="ES144" i="11" s="1"/>
  <c r="ES145" i="11" s="1"/>
  <c r="ES146" i="11" s="1"/>
  <c r="ES147" i="11" s="1"/>
  <c r="ES148" i="11" s="1"/>
  <c r="ES149" i="11" s="1"/>
  <c r="ES150" i="11" s="1"/>
  <c r="ES151" i="11" s="1"/>
  <c r="ES152" i="11" s="1"/>
  <c r="AK103" i="1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EC77" i="1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EC155" i="11" s="1"/>
  <c r="EC156" i="11" s="1"/>
  <c r="EC157" i="11" s="1"/>
  <c r="EC158" i="11" s="1"/>
  <c r="EC159" i="11" s="1"/>
  <c r="EC160" i="11" s="1"/>
  <c r="EC161" i="11" s="1"/>
  <c r="EC162" i="11" s="1"/>
  <c r="EC163" i="11" s="1"/>
  <c r="EC164" i="11" s="1"/>
  <c r="EC165" i="11" s="1"/>
  <c r="EC166" i="11" s="1"/>
  <c r="EC167" i="11" s="1"/>
  <c r="EC168" i="11" s="1"/>
  <c r="EC169" i="11" s="1"/>
  <c r="EC170" i="11" s="1"/>
  <c r="AQ77" i="11"/>
  <c r="AI86" i="11"/>
  <c r="BE77" i="1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Y224" i="1"/>
  <c r="Y223" i="1"/>
  <c r="Y225" i="1"/>
  <c r="W85" i="1"/>
  <c r="X85" i="1" s="1"/>
  <c r="W108" i="1"/>
  <c r="X108" i="1" s="1"/>
  <c r="W106" i="1"/>
  <c r="X106" i="1" s="1"/>
  <c r="W102" i="1"/>
  <c r="X102" i="1" s="1"/>
  <c r="W118" i="1"/>
  <c r="X118" i="1" s="1"/>
  <c r="W98" i="1"/>
  <c r="X98" i="1" s="1"/>
  <c r="W111" i="1"/>
  <c r="X111" i="1" s="1"/>
  <c r="W88" i="1"/>
  <c r="X88" i="1" s="1"/>
  <c r="W117" i="1"/>
  <c r="X117" i="1" s="1"/>
  <c r="W92" i="1"/>
  <c r="X92" i="1" s="1"/>
  <c r="W105" i="1"/>
  <c r="X105" i="1" s="1"/>
  <c r="W100" i="1"/>
  <c r="X100" i="1" s="1"/>
  <c r="W113" i="1"/>
  <c r="X113" i="1" s="1"/>
  <c r="W123" i="1"/>
  <c r="X123" i="1" s="1"/>
  <c r="W116" i="1"/>
  <c r="X116" i="1" s="1"/>
  <c r="W86" i="1"/>
  <c r="X86" i="1" s="1"/>
  <c r="W97" i="1"/>
  <c r="X97" i="1" s="1"/>
  <c r="W90" i="1"/>
  <c r="X90" i="1" s="1"/>
  <c r="W101" i="1"/>
  <c r="X101" i="1" s="1"/>
  <c r="W95" i="1"/>
  <c r="X95" i="1" s="1"/>
  <c r="W107" i="1"/>
  <c r="X107" i="1" s="1"/>
  <c r="W93" i="1"/>
  <c r="X93" i="1" s="1"/>
  <c r="W120" i="1"/>
  <c r="X120" i="1" s="1"/>
  <c r="W84" i="1"/>
  <c r="X84" i="1" s="1"/>
  <c r="Y84" i="1" s="1"/>
  <c r="W99" i="1"/>
  <c r="X99" i="1" s="1"/>
  <c r="W96" i="1"/>
  <c r="X96" i="1" s="1"/>
  <c r="B346" i="1"/>
  <c r="W94" i="1"/>
  <c r="X94" i="1" s="1"/>
  <c r="W109" i="1"/>
  <c r="X109" i="1" s="1"/>
  <c r="W112" i="1"/>
  <c r="X112" i="1" s="1"/>
  <c r="W89" i="1"/>
  <c r="X89" i="1" s="1"/>
  <c r="W121" i="1"/>
  <c r="X121" i="1" s="1"/>
  <c r="W91" i="1"/>
  <c r="X91" i="1" s="1"/>
  <c r="W103" i="1"/>
  <c r="X103" i="1" s="1"/>
  <c r="W124" i="1"/>
  <c r="X124" i="1" s="1"/>
  <c r="W114" i="1"/>
  <c r="X114" i="1" s="1"/>
  <c r="W115" i="1"/>
  <c r="X115" i="1" s="1"/>
  <c r="W125" i="1"/>
  <c r="X125" i="1" s="1"/>
  <c r="W122" i="1"/>
  <c r="X122" i="1" s="1"/>
  <c r="W119" i="1"/>
  <c r="X119" i="1" s="1"/>
  <c r="W104" i="1"/>
  <c r="X104" i="1" s="1"/>
  <c r="W110" i="1"/>
  <c r="X110" i="1" s="1"/>
  <c r="W87" i="1"/>
  <c r="X87" i="1" s="1"/>
  <c r="AD266" i="11" l="1"/>
  <c r="DN266" i="11"/>
  <c r="AJ266" i="11"/>
  <c r="AQ78" i="11"/>
  <c r="AQ79" i="11" s="1"/>
  <c r="AQ80" i="11" s="1"/>
  <c r="AQ81" i="11" s="1"/>
  <c r="AQ82" i="11" s="1"/>
  <c r="AQ83" i="11" s="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DW118" i="1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DS118" i="1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216" i="11" s="1"/>
  <c r="DS217" i="11" s="1"/>
  <c r="DS218" i="11" s="1"/>
  <c r="DS219" i="11" s="1"/>
  <c r="DS220" i="11" s="1"/>
  <c r="DS221" i="11" s="1"/>
  <c r="DS222" i="11" s="1"/>
  <c r="DS223" i="11" s="1"/>
  <c r="DS224" i="11" s="1"/>
  <c r="DS225" i="11" s="1"/>
  <c r="DS226" i="11" s="1"/>
  <c r="DS227" i="11" s="1"/>
  <c r="DS228" i="11" s="1"/>
  <c r="DS229" i="11" s="1"/>
  <c r="DS230" i="11" s="1"/>
  <c r="DS231" i="11" s="1"/>
  <c r="DS232" i="11" s="1"/>
  <c r="DS233" i="11" s="1"/>
  <c r="DS234" i="11" s="1"/>
  <c r="DS235" i="11" s="1"/>
  <c r="DS236" i="11" s="1"/>
  <c r="DS237" i="11" s="1"/>
  <c r="DS238" i="11" s="1"/>
  <c r="DS239" i="11" s="1"/>
  <c r="DS240" i="11" s="1"/>
  <c r="DS241" i="11" s="1"/>
  <c r="DS242" i="11" s="1"/>
  <c r="DS243" i="11" s="1"/>
  <c r="DS244" i="11" s="1"/>
  <c r="DS245" i="11" s="1"/>
  <c r="DS246" i="11" s="1"/>
  <c r="DS247" i="11" s="1"/>
  <c r="DS248" i="11" s="1"/>
  <c r="DS249" i="11" s="1"/>
  <c r="DS250" i="11" s="1"/>
  <c r="DS251" i="11" s="1"/>
  <c r="DS252" i="11" s="1"/>
  <c r="DS253" i="11" s="1"/>
  <c r="GJ266" i="11"/>
  <c r="EZ266" i="11"/>
  <c r="FV266" i="11"/>
  <c r="CR266"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D266" i="11"/>
  <c r="CX266" i="11"/>
  <c r="DJ266" i="11"/>
  <c r="AI87" i="1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EW125" i="1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K77" i="11"/>
  <c r="EK78" i="11" s="1"/>
  <c r="EK79" i="11" s="1"/>
  <c r="EK80" i="11" s="1"/>
  <c r="EK81" i="11" s="1"/>
  <c r="EK82" i="11" s="1"/>
  <c r="EK83" i="11" s="1"/>
  <c r="EK84" i="11" s="1"/>
  <c r="EK85" i="11" s="1"/>
  <c r="EK86" i="11" s="1"/>
  <c r="EK87" i="11" s="1"/>
  <c r="EK88" i="11" s="1"/>
  <c r="EK89" i="11" s="1"/>
  <c r="EK90" i="11" s="1"/>
  <c r="EK91" i="11" s="1"/>
  <c r="EK92" i="11" s="1"/>
  <c r="EK93" i="11" s="1"/>
  <c r="EK94" i="11" s="1"/>
  <c r="EK95" i="11" s="1"/>
  <c r="EK96" i="11" s="1"/>
  <c r="EK97" i="11" s="1"/>
  <c r="EK98" i="11" s="1"/>
  <c r="EK99" i="11" s="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X266" i="11"/>
  <c r="EB266" i="11"/>
  <c r="AN266" i="11"/>
  <c r="K269" i="10"/>
  <c r="C269" i="1"/>
  <c r="W282" i="1"/>
  <c r="X282" i="1" s="1"/>
  <c r="Y282" i="1" s="1"/>
  <c r="B176" i="7"/>
  <c r="C176" i="7" s="1"/>
  <c r="E176" i="7"/>
  <c r="DY155" i="11"/>
  <c r="X234" i="1"/>
  <c r="Y234" i="1" s="1"/>
  <c r="AU154" i="11"/>
  <c r="AU155" i="11" s="1"/>
  <c r="AU156" i="11" s="1"/>
  <c r="AU157" i="11" s="1"/>
  <c r="AU158" i="11" s="1"/>
  <c r="AU159" i="11" s="1"/>
  <c r="AU160" i="11" s="1"/>
  <c r="AU161" i="11" s="1"/>
  <c r="AU162" i="11" s="1"/>
  <c r="AU163" i="11" s="1"/>
  <c r="AU164" i="11" s="1"/>
  <c r="AU165" i="11" s="1"/>
  <c r="AU166" i="11" s="1"/>
  <c r="AU167" i="11" s="1"/>
  <c r="AU168" i="11" s="1"/>
  <c r="AU169" i="11" s="1"/>
  <c r="AU170" i="11" s="1"/>
  <c r="FG154" i="11"/>
  <c r="S154" i="11"/>
  <c r="I154" i="11"/>
  <c r="CO154" i="11"/>
  <c r="O154" i="11"/>
  <c r="AW154" i="11"/>
  <c r="GG154" i="11"/>
  <c r="CQ154" i="11"/>
  <c r="BC154" i="11"/>
  <c r="CM154" i="11"/>
  <c r="EE154" i="11"/>
  <c r="AC154" i="11"/>
  <c r="GE154" i="11"/>
  <c r="ES153" i="11"/>
  <c r="Y109" i="1"/>
  <c r="Y87" i="1"/>
  <c r="Y110" i="1"/>
  <c r="Y89" i="1"/>
  <c r="Y90" i="1"/>
  <c r="Y117" i="1"/>
  <c r="Y121" i="1"/>
  <c r="Y112" i="1"/>
  <c r="Y94" i="1"/>
  <c r="Y100" i="1"/>
  <c r="Y102" i="1"/>
  <c r="Y114" i="1"/>
  <c r="Y124" i="1"/>
  <c r="Y105" i="1"/>
  <c r="Y91" i="1"/>
  <c r="Y99" i="1"/>
  <c r="Y97" i="1"/>
  <c r="Y85" i="1"/>
  <c r="Y108" i="1"/>
  <c r="Y104" i="1"/>
  <c r="Y119" i="1"/>
  <c r="Y103" i="1"/>
  <c r="Y96" i="1"/>
  <c r="Y92" i="1"/>
  <c r="Y106" i="1"/>
  <c r="Y86" i="1"/>
  <c r="Y88" i="1"/>
  <c r="Y122" i="1"/>
  <c r="Y120" i="1"/>
  <c r="Y116" i="1"/>
  <c r="Y111" i="1"/>
  <c r="Y95" i="1"/>
  <c r="Y101" i="1"/>
  <c r="Y125" i="1"/>
  <c r="Y93" i="1"/>
  <c r="Y123" i="1"/>
  <c r="Y98" i="1"/>
  <c r="Y115" i="1"/>
  <c r="Y107" i="1"/>
  <c r="Y113" i="1"/>
  <c r="Y118" i="1"/>
  <c r="Y126" i="1"/>
  <c r="W127" i="1"/>
  <c r="X127" i="1" s="1"/>
  <c r="Y127" i="1" s="1"/>
  <c r="C217" i="11" l="1"/>
  <c r="C219" i="11" s="1"/>
  <c r="C221" i="11" s="1"/>
  <c r="C223" i="11" s="1"/>
  <c r="C225" i="11" s="1"/>
  <c r="C227" i="11" s="1"/>
  <c r="C229" i="11" s="1"/>
  <c r="C231" i="11" s="1"/>
  <c r="C233" i="11" s="1"/>
  <c r="C235" i="11" s="1"/>
  <c r="C237" i="11" s="1"/>
  <c r="C239" i="11" s="1"/>
  <c r="C241" i="11" s="1"/>
  <c r="C243" i="11" s="1"/>
  <c r="C245" i="11" s="1"/>
  <c r="C247" i="11" s="1"/>
  <c r="C249" i="11" s="1"/>
  <c r="C251" i="11" s="1"/>
  <c r="C253" i="11" s="1"/>
  <c r="C218" i="11"/>
  <c r="C220" i="11" s="1"/>
  <c r="C222" i="11" s="1"/>
  <c r="C224" i="11" s="1"/>
  <c r="C226" i="11" s="1"/>
  <c r="C228" i="11" s="1"/>
  <c r="C230" i="11" s="1"/>
  <c r="C232" i="11" s="1"/>
  <c r="C234" i="11" s="1"/>
  <c r="C236" i="11" s="1"/>
  <c r="C238" i="11" s="1"/>
  <c r="C240" i="11" s="1"/>
  <c r="C242" i="11" s="1"/>
  <c r="C244" i="11" s="1"/>
  <c r="C246" i="11" s="1"/>
  <c r="C248" i="11" s="1"/>
  <c r="C250" i="11" s="1"/>
  <c r="C252" i="11" s="1"/>
  <c r="DV266" i="11"/>
  <c r="AT266" i="11"/>
  <c r="DR266" i="11"/>
  <c r="C270" i="1"/>
  <c r="W283" i="1"/>
  <c r="X283" i="1" s="1"/>
  <c r="Y283" i="1" s="1"/>
  <c r="B177" i="7"/>
  <c r="C177" i="7" s="1"/>
  <c r="E177" i="7"/>
  <c r="E178" i="7" s="1"/>
  <c r="E179" i="7" s="1"/>
  <c r="DY156" i="11"/>
  <c r="DY157" i="11" s="1"/>
  <c r="DY158" i="11" s="1"/>
  <c r="DY159" i="11" s="1"/>
  <c r="DY160" i="11" s="1"/>
  <c r="DY161" i="11" s="1"/>
  <c r="DY162" i="11" s="1"/>
  <c r="DY163" i="11" s="1"/>
  <c r="DY164" i="11" s="1"/>
  <c r="DY165" i="11" s="1"/>
  <c r="DY166" i="11" s="1"/>
  <c r="DY167" i="11" s="1"/>
  <c r="DY168" i="11" s="1"/>
  <c r="DY169" i="11" s="1"/>
  <c r="DY170" i="11" s="1"/>
  <c r="DX266" i="11" s="1"/>
  <c r="CQ155" i="11"/>
  <c r="CQ156" i="11" s="1"/>
  <c r="CQ157" i="11" s="1"/>
  <c r="CQ158" i="11" s="1"/>
  <c r="CQ159" i="11" s="1"/>
  <c r="CQ160" i="11" s="1"/>
  <c r="CQ161" i="11" s="1"/>
  <c r="CQ162" i="11" s="1"/>
  <c r="CQ163" i="11" s="1"/>
  <c r="CQ164" i="11" s="1"/>
  <c r="CQ165" i="11" s="1"/>
  <c r="CQ166" i="11" s="1"/>
  <c r="CQ167" i="11" s="1"/>
  <c r="CQ168" i="11" s="1"/>
  <c r="CQ169" i="11" s="1"/>
  <c r="CQ170" i="11" s="1"/>
  <c r="CP266" i="11" s="1"/>
  <c r="EK155" i="11"/>
  <c r="EK156" i="11" s="1"/>
  <c r="EK157" i="11" s="1"/>
  <c r="EK158" i="11" s="1"/>
  <c r="EK159" i="11" s="1"/>
  <c r="EK160" i="11" s="1"/>
  <c r="EK161" i="11" s="1"/>
  <c r="EK162" i="11" s="1"/>
  <c r="EK163" i="11" s="1"/>
  <c r="EK164" i="11" s="1"/>
  <c r="EK165" i="11" s="1"/>
  <c r="EK166" i="11" s="1"/>
  <c r="EK167" i="11" s="1"/>
  <c r="EK168" i="11" s="1"/>
  <c r="EK169" i="11" s="1"/>
  <c r="EK170" i="11" s="1"/>
  <c r="S155" i="11"/>
  <c r="S156" i="11" s="1"/>
  <c r="S157" i="11" s="1"/>
  <c r="S158" i="11" s="1"/>
  <c r="S159" i="11" s="1"/>
  <c r="S160" i="11" s="1"/>
  <c r="S161" i="11" s="1"/>
  <c r="S162" i="11" s="1"/>
  <c r="S163" i="11" s="1"/>
  <c r="S164" i="11" s="1"/>
  <c r="S165" i="11" s="1"/>
  <c r="S166" i="11" s="1"/>
  <c r="S167" i="11" s="1"/>
  <c r="S168" i="11" s="1"/>
  <c r="S169" i="11" s="1"/>
  <c r="S170" i="11" s="1"/>
  <c r="I155" i="11"/>
  <c r="I156" i="11" s="1"/>
  <c r="I157" i="11" s="1"/>
  <c r="I158" i="11" s="1"/>
  <c r="I159" i="11" s="1"/>
  <c r="I160" i="11" s="1"/>
  <c r="I161" i="11" s="1"/>
  <c r="I162" i="11" s="1"/>
  <c r="I163" i="11" s="1"/>
  <c r="I164" i="11" s="1"/>
  <c r="I165" i="11" s="1"/>
  <c r="I166" i="11" s="1"/>
  <c r="I167" i="11" s="1"/>
  <c r="I168" i="11" s="1"/>
  <c r="I169" i="11" s="1"/>
  <c r="I170" i="11" s="1"/>
  <c r="I171" i="11" s="1"/>
  <c r="GE155" i="11"/>
  <c r="GE156" i="11" s="1"/>
  <c r="GE157" i="11" s="1"/>
  <c r="GE158" i="11" s="1"/>
  <c r="GE159" i="11" s="1"/>
  <c r="GE160" i="11" s="1"/>
  <c r="GE161" i="11" s="1"/>
  <c r="GE162" i="11" s="1"/>
  <c r="GE163" i="11" s="1"/>
  <c r="GE164" i="11" s="1"/>
  <c r="GE165" i="11" s="1"/>
  <c r="GE166" i="11" s="1"/>
  <c r="GE167" i="11" s="1"/>
  <c r="GE168" i="11" s="1"/>
  <c r="GE169" i="11" s="1"/>
  <c r="GE170" i="11" s="1"/>
  <c r="GD266" i="11" s="1"/>
  <c r="GG155" i="11"/>
  <c r="GG156" i="11" s="1"/>
  <c r="GG157" i="11" s="1"/>
  <c r="GG158" i="11" s="1"/>
  <c r="GG159" i="11" s="1"/>
  <c r="GG160" i="11" s="1"/>
  <c r="GG161" i="11" s="1"/>
  <c r="GG162" i="11" s="1"/>
  <c r="GG163" i="11" s="1"/>
  <c r="GG164" i="11" s="1"/>
  <c r="GG165" i="11" s="1"/>
  <c r="GG166" i="11" s="1"/>
  <c r="GG167" i="11" s="1"/>
  <c r="GG168" i="11" s="1"/>
  <c r="GG169" i="11" s="1"/>
  <c r="GG170" i="11" s="1"/>
  <c r="GF266" i="11" s="1"/>
  <c r="FG155" i="11"/>
  <c r="FG156" i="11" s="1"/>
  <c r="FG157" i="11" s="1"/>
  <c r="FG158" i="11" s="1"/>
  <c r="FG159" i="11" s="1"/>
  <c r="FG160" i="11" s="1"/>
  <c r="FG161" i="11" s="1"/>
  <c r="FG162" i="11" s="1"/>
  <c r="FG163" i="11" s="1"/>
  <c r="FG164" i="11" s="1"/>
  <c r="FG165" i="11" s="1"/>
  <c r="FG166" i="11" s="1"/>
  <c r="FG167" i="11" s="1"/>
  <c r="FG168" i="11" s="1"/>
  <c r="FG169" i="11" s="1"/>
  <c r="FG170" i="11" s="1"/>
  <c r="FF266" i="11" s="1"/>
  <c r="AI155" i="11"/>
  <c r="AI156" i="11" s="1"/>
  <c r="AI157" i="11" s="1"/>
  <c r="EW155" i="11"/>
  <c r="EW156" i="11" s="1"/>
  <c r="EW157" i="11" s="1"/>
  <c r="EW158" i="11" s="1"/>
  <c r="EW159" i="11" s="1"/>
  <c r="EW160" i="11" s="1"/>
  <c r="EW161" i="11" s="1"/>
  <c r="EW162" i="11" s="1"/>
  <c r="EW163" i="11" s="1"/>
  <c r="EW164" i="11" s="1"/>
  <c r="EW165" i="11" s="1"/>
  <c r="EW166" i="11" s="1"/>
  <c r="EW167" i="11" s="1"/>
  <c r="EW168" i="11" s="1"/>
  <c r="EW169" i="11" s="1"/>
  <c r="EW170" i="11" s="1"/>
  <c r="AC155" i="11"/>
  <c r="AC156" i="11" s="1"/>
  <c r="AC157" i="11" s="1"/>
  <c r="AC158" i="11" s="1"/>
  <c r="AC159" i="11" s="1"/>
  <c r="AC160" i="11" s="1"/>
  <c r="AC161" i="11" s="1"/>
  <c r="AC162" i="11" s="1"/>
  <c r="AC163" i="11" s="1"/>
  <c r="AC164" i="11" s="1"/>
  <c r="AC165" i="11" s="1"/>
  <c r="AC166" i="11" s="1"/>
  <c r="AC167" i="11" s="1"/>
  <c r="AC168" i="11" s="1"/>
  <c r="AC169" i="11" s="1"/>
  <c r="AC170" i="11" s="1"/>
  <c r="AC171" i="11" s="1"/>
  <c r="AW155" i="11"/>
  <c r="AW156" i="11" s="1"/>
  <c r="AW157" i="11" s="1"/>
  <c r="AW158" i="11" s="1"/>
  <c r="AW159" i="11" s="1"/>
  <c r="AW160" i="11" s="1"/>
  <c r="AW161" i="11" s="1"/>
  <c r="AW162" i="11" s="1"/>
  <c r="AW163" i="11" s="1"/>
  <c r="AW164" i="11" s="1"/>
  <c r="AW165" i="11" s="1"/>
  <c r="AW166" i="11" s="1"/>
  <c r="AW167" i="11" s="1"/>
  <c r="AW168" i="11" s="1"/>
  <c r="AW169" i="11" s="1"/>
  <c r="AW170" i="11" s="1"/>
  <c r="AV266" i="11" s="1"/>
  <c r="EE155" i="11"/>
  <c r="EE156" i="11" s="1"/>
  <c r="EE157" i="11" s="1"/>
  <c r="EE158" i="11" s="1"/>
  <c r="EE159" i="11" s="1"/>
  <c r="EE160" i="11" s="1"/>
  <c r="EE161" i="11" s="1"/>
  <c r="EE162" i="11" s="1"/>
  <c r="EE163" i="11" s="1"/>
  <c r="EE164" i="11" s="1"/>
  <c r="EE165" i="11" s="1"/>
  <c r="EE166" i="11" s="1"/>
  <c r="EE167" i="11" s="1"/>
  <c r="EE168" i="11" s="1"/>
  <c r="EE169" i="11" s="1"/>
  <c r="EE170" i="11" s="1"/>
  <c r="ED266" i="11" s="1"/>
  <c r="O155" i="11"/>
  <c r="CM155" i="11"/>
  <c r="CM156" i="11" s="1"/>
  <c r="CM157" i="11" s="1"/>
  <c r="CM158" i="11" s="1"/>
  <c r="CM159" i="11" s="1"/>
  <c r="CM160" i="11" s="1"/>
  <c r="CM161" i="11" s="1"/>
  <c r="CM162" i="11" s="1"/>
  <c r="CM163" i="11" s="1"/>
  <c r="CM164" i="11" s="1"/>
  <c r="CM165" i="11" s="1"/>
  <c r="CM166" i="11" s="1"/>
  <c r="CM167" i="11" s="1"/>
  <c r="CM168" i="11" s="1"/>
  <c r="CM169" i="11" s="1"/>
  <c r="CM170" i="11" s="1"/>
  <c r="CL266" i="11" s="1"/>
  <c r="AQ155" i="11"/>
  <c r="AQ156" i="11" s="1"/>
  <c r="AQ157" i="11" s="1"/>
  <c r="AQ158" i="11" s="1"/>
  <c r="AQ159" i="11" s="1"/>
  <c r="AQ160" i="11" s="1"/>
  <c r="AQ161" i="11" s="1"/>
  <c r="AQ162" i="11" s="1"/>
  <c r="AQ163" i="11" s="1"/>
  <c r="AQ164" i="11" s="1"/>
  <c r="AQ165" i="11" s="1"/>
  <c r="AQ166" i="11" s="1"/>
  <c r="AQ167" i="11" s="1"/>
  <c r="AQ168" i="11" s="1"/>
  <c r="AQ169" i="11" s="1"/>
  <c r="AQ170" i="11" s="1"/>
  <c r="AQ171" i="11" s="1"/>
  <c r="BC155" i="11"/>
  <c r="BC156" i="11" s="1"/>
  <c r="BC157" i="11" s="1"/>
  <c r="BC158" i="11" s="1"/>
  <c r="BC159" i="11" s="1"/>
  <c r="BC160" i="11" s="1"/>
  <c r="BC161" i="11" s="1"/>
  <c r="BC162" i="11" s="1"/>
  <c r="BC163" i="11" s="1"/>
  <c r="BC164" i="11" s="1"/>
  <c r="BC165" i="11" s="1"/>
  <c r="BC166" i="11" s="1"/>
  <c r="BC167" i="11" s="1"/>
  <c r="BC168" i="11" s="1"/>
  <c r="BC169" i="11" s="1"/>
  <c r="BC170" i="11" s="1"/>
  <c r="CO155" i="11"/>
  <c r="CO156" i="11" s="1"/>
  <c r="CO157" i="11" s="1"/>
  <c r="CO158" i="11" s="1"/>
  <c r="CO159" i="11" s="1"/>
  <c r="CO160" i="11" s="1"/>
  <c r="CO161" i="11" s="1"/>
  <c r="CO162" i="11" s="1"/>
  <c r="CO163" i="11" s="1"/>
  <c r="CO164" i="11" s="1"/>
  <c r="CO165" i="11" s="1"/>
  <c r="CO166" i="11" s="1"/>
  <c r="CO167" i="11" s="1"/>
  <c r="CO168" i="11" s="1"/>
  <c r="CO169" i="11" s="1"/>
  <c r="CO170" i="11" s="1"/>
  <c r="CN266" i="11" s="1"/>
  <c r="X235" i="1"/>
  <c r="Y235" i="1" s="1"/>
  <c r="ES154" i="11"/>
  <c r="W128" i="1"/>
  <c r="X128" i="1" s="1"/>
  <c r="Y128" i="1" s="1"/>
  <c r="R266" i="11" l="1"/>
  <c r="S251" i="11"/>
  <c r="S252" i="11" s="1"/>
  <c r="S253" i="11" s="1"/>
  <c r="BC228" i="11"/>
  <c r="BB266" i="11" s="1"/>
  <c r="B266" i="11"/>
  <c r="EJ266" i="11"/>
  <c r="O156" i="11"/>
  <c r="O157" i="11" s="1"/>
  <c r="O158" i="11" s="1"/>
  <c r="O159" i="11" s="1"/>
  <c r="O160" i="11" s="1"/>
  <c r="O161" i="11" s="1"/>
  <c r="O162" i="11" s="1"/>
  <c r="O163" i="11" s="1"/>
  <c r="O164" i="11" s="1"/>
  <c r="O165" i="11" s="1"/>
  <c r="O166" i="11" s="1"/>
  <c r="O167" i="11" s="1"/>
  <c r="O168" i="11" s="1"/>
  <c r="O169" i="11" s="1"/>
  <c r="O170" i="11" s="1"/>
  <c r="O195" i="11" s="1"/>
  <c r="O196" i="11" s="1"/>
  <c r="O197" i="11" s="1"/>
  <c r="O198" i="11" s="1"/>
  <c r="O199" i="11" s="1"/>
  <c r="O200" i="11" s="1"/>
  <c r="O201" i="11" s="1"/>
  <c r="O202" i="11" s="1"/>
  <c r="O203" i="11" s="1"/>
  <c r="O204" i="11" s="1"/>
  <c r="O205" i="11" s="1"/>
  <c r="O206" i="11" s="1"/>
  <c r="O207" i="11" s="1"/>
  <c r="O208" i="11" s="1"/>
  <c r="O209" i="11" s="1"/>
  <c r="O210" i="11" s="1"/>
  <c r="O211" i="11" s="1"/>
  <c r="O212" i="11" s="1"/>
  <c r="O213" i="11" s="1"/>
  <c r="O214" i="11" s="1"/>
  <c r="O215" i="11" s="1"/>
  <c r="O216" i="11" s="1"/>
  <c r="EW195" i="11"/>
  <c r="EW196" i="11" s="1"/>
  <c r="EW197" i="11" s="1"/>
  <c r="EW198" i="11" s="1"/>
  <c r="EW199" i="11" s="1"/>
  <c r="EW200" i="11" s="1"/>
  <c r="EW201" i="11" s="1"/>
  <c r="EW202" i="11" s="1"/>
  <c r="EW203" i="11" s="1"/>
  <c r="EW204" i="11" s="1"/>
  <c r="EW205" i="11" s="1"/>
  <c r="EW206" i="11" s="1"/>
  <c r="EW207" i="11" s="1"/>
  <c r="EW208" i="11" s="1"/>
  <c r="EW209" i="11" s="1"/>
  <c r="EW210" i="11" s="1"/>
  <c r="EW211" i="11" s="1"/>
  <c r="EW212" i="11" s="1"/>
  <c r="EW213" i="11" s="1"/>
  <c r="EW214" i="11" s="1"/>
  <c r="EW215" i="11" s="1"/>
  <c r="EW216" i="11" s="1"/>
  <c r="C271" i="1"/>
  <c r="W284" i="1"/>
  <c r="X284" i="1" s="1"/>
  <c r="Y284" i="1" s="1"/>
  <c r="E180" i="7"/>
  <c r="E181" i="7" s="1"/>
  <c r="D182" i="7" s="1"/>
  <c r="D268" i="7" s="1"/>
  <c r="B178" i="7"/>
  <c r="AC172" i="11"/>
  <c r="AC173" i="11" s="1"/>
  <c r="AC174" i="11" s="1"/>
  <c r="AC175" i="11" s="1"/>
  <c r="AC176" i="11" s="1"/>
  <c r="AC177" i="11" s="1"/>
  <c r="AC178" i="11" s="1"/>
  <c r="AC179" i="11" s="1"/>
  <c r="AC180" i="11" s="1"/>
  <c r="AC181" i="11" s="1"/>
  <c r="AC182" i="11" s="1"/>
  <c r="AC183" i="11" s="1"/>
  <c r="AC184" i="11" s="1"/>
  <c r="AC185" i="11" s="1"/>
  <c r="AC186" i="11" s="1"/>
  <c r="AC187" i="11" s="1"/>
  <c r="AC188" i="11" s="1"/>
  <c r="AC189" i="11" s="1"/>
  <c r="AC190" i="11" s="1"/>
  <c r="AC191" i="11" s="1"/>
  <c r="AC192" i="11" s="1"/>
  <c r="AC193" i="11" s="1"/>
  <c r="AC194" i="11" s="1"/>
  <c r="AC195" i="11" s="1"/>
  <c r="AC196" i="11" s="1"/>
  <c r="AC197" i="11" s="1"/>
  <c r="AC198" i="11" s="1"/>
  <c r="AC199" i="11" s="1"/>
  <c r="AQ172" i="11"/>
  <c r="AQ173" i="11" s="1"/>
  <c r="AQ174" i="11" s="1"/>
  <c r="AQ175" i="11" s="1"/>
  <c r="AQ176" i="11" s="1"/>
  <c r="AQ177" i="11" s="1"/>
  <c r="AQ178" i="11" s="1"/>
  <c r="AQ179" i="11" s="1"/>
  <c r="AQ180" i="11" s="1"/>
  <c r="AQ181" i="11" s="1"/>
  <c r="AQ182" i="11" s="1"/>
  <c r="AQ183" i="11" s="1"/>
  <c r="AQ184" i="11" s="1"/>
  <c r="AQ185" i="11" s="1"/>
  <c r="AQ186" i="11" s="1"/>
  <c r="AQ187" i="11" s="1"/>
  <c r="AQ188" i="11" s="1"/>
  <c r="AQ189" i="11" s="1"/>
  <c r="AQ190" i="11" s="1"/>
  <c r="AQ191" i="11" s="1"/>
  <c r="AQ192" i="11" s="1"/>
  <c r="AP266" i="11" s="1"/>
  <c r="I172" i="11"/>
  <c r="I173" i="11" s="1"/>
  <c r="I174" i="11" s="1"/>
  <c r="I175" i="11" s="1"/>
  <c r="I176" i="11" s="1"/>
  <c r="I177" i="11" s="1"/>
  <c r="I178" i="11" s="1"/>
  <c r="I179" i="11" s="1"/>
  <c r="I180" i="11" s="1"/>
  <c r="I181" i="11" s="1"/>
  <c r="I182" i="11" s="1"/>
  <c r="AI158" i="11"/>
  <c r="AI159" i="11" s="1"/>
  <c r="AI160" i="11" s="1"/>
  <c r="AI161" i="11" s="1"/>
  <c r="AI162" i="11" s="1"/>
  <c r="AI163" i="11" s="1"/>
  <c r="AI164" i="11" s="1"/>
  <c r="AI165" i="11" s="1"/>
  <c r="AI166" i="11" s="1"/>
  <c r="AI167" i="11" s="1"/>
  <c r="AI168" i="11" s="1"/>
  <c r="AI169" i="11" s="1"/>
  <c r="AI170" i="11" s="1"/>
  <c r="ES155" i="11"/>
  <c r="ES156" i="11" s="1"/>
  <c r="ES157" i="11" s="1"/>
  <c r="ES158" i="11" s="1"/>
  <c r="ES159" i="11" s="1"/>
  <c r="ES160" i="11" s="1"/>
  <c r="ES161" i="11" s="1"/>
  <c r="ES162" i="11" s="1"/>
  <c r="ES163" i="11" s="1"/>
  <c r="ES164" i="11" s="1"/>
  <c r="ES165" i="11" s="1"/>
  <c r="ES166" i="11" s="1"/>
  <c r="ES167" i="11" s="1"/>
  <c r="ES168" i="11" s="1"/>
  <c r="ES169" i="11" s="1"/>
  <c r="ES170" i="11" s="1"/>
  <c r="ES171" i="11" s="1"/>
  <c r="ES216" i="11" s="1"/>
  <c r="X236" i="1"/>
  <c r="Y236" i="1" s="1"/>
  <c r="W129" i="1"/>
  <c r="X129" i="1" s="1"/>
  <c r="Y129" i="1" s="1"/>
  <c r="O217" i="11" l="1"/>
  <c r="O218" i="11" s="1"/>
  <c r="O219" i="11" s="1"/>
  <c r="O220" i="11" s="1"/>
  <c r="O221" i="11" s="1"/>
  <c r="O222" i="11" s="1"/>
  <c r="O223" i="11" s="1"/>
  <c r="O224" i="11" s="1"/>
  <c r="O225" i="11" s="1"/>
  <c r="O226" i="11" s="1"/>
  <c r="O227" i="11" s="1"/>
  <c r="O228" i="11" s="1"/>
  <c r="O229" i="11" s="1"/>
  <c r="O230" i="11" s="1"/>
  <c r="O231" i="11" s="1"/>
  <c r="O232" i="11" s="1"/>
  <c r="O233" i="11" s="1"/>
  <c r="O234" i="11" s="1"/>
  <c r="O235" i="11" s="1"/>
  <c r="O236" i="11" s="1"/>
  <c r="O237" i="11" s="1"/>
  <c r="O238" i="11" s="1"/>
  <c r="O239" i="11" s="1"/>
  <c r="O240" i="11" s="1"/>
  <c r="O241" i="11" s="1"/>
  <c r="O242" i="11" s="1"/>
  <c r="O243" i="11" s="1"/>
  <c r="O244" i="11" s="1"/>
  <c r="O245" i="11" s="1"/>
  <c r="O246" i="11" s="1"/>
  <c r="O247" i="11" s="1"/>
  <c r="O248" i="11" s="1"/>
  <c r="O249" i="11" s="1"/>
  <c r="O250" i="11" s="1"/>
  <c r="O251" i="11" s="1"/>
  <c r="O252" i="11" s="1"/>
  <c r="O253" i="11" s="1"/>
  <c r="ES217" i="11"/>
  <c r="ES218" i="11" s="1"/>
  <c r="ES219" i="11" s="1"/>
  <c r="ER266" i="11" s="1"/>
  <c r="EW217" i="11"/>
  <c r="EW218" i="11" s="1"/>
  <c r="EW219" i="11" s="1"/>
  <c r="AC200" i="11"/>
  <c r="AC201" i="11" s="1"/>
  <c r="AC202" i="11" s="1"/>
  <c r="AC203" i="11" s="1"/>
  <c r="AC204" i="11" s="1"/>
  <c r="AC205" i="11" s="1"/>
  <c r="AC206" i="11" s="1"/>
  <c r="AC207" i="11" s="1"/>
  <c r="AC208" i="11" s="1"/>
  <c r="AC209" i="11" s="1"/>
  <c r="AC210" i="11" s="1"/>
  <c r="AC211" i="11" s="1"/>
  <c r="AC212" i="11" s="1"/>
  <c r="AC213" i="11" s="1"/>
  <c r="C272" i="1"/>
  <c r="W285" i="1"/>
  <c r="X285" i="1" s="1"/>
  <c r="Y285" i="1" s="1"/>
  <c r="I183" i="1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C178" i="7"/>
  <c r="C179" i="7" s="1"/>
  <c r="AI171" i="11"/>
  <c r="AI172" i="11" s="1"/>
  <c r="AI173" i="11" s="1"/>
  <c r="AI174" i="11" s="1"/>
  <c r="AI175" i="11" s="1"/>
  <c r="AI176" i="11" s="1"/>
  <c r="AI177" i="11" s="1"/>
  <c r="AI178" i="11" s="1"/>
  <c r="AI179" i="11" s="1"/>
  <c r="AI180" i="11" s="1"/>
  <c r="AI181" i="11" s="1"/>
  <c r="AI182" i="11" s="1"/>
  <c r="AI183" i="11" s="1"/>
  <c r="AI184" i="11" s="1"/>
  <c r="AI185" i="11" s="1"/>
  <c r="AI186" i="11" s="1"/>
  <c r="AI187" i="11" s="1"/>
  <c r="AI188" i="11" s="1"/>
  <c r="AI189" i="11" s="1"/>
  <c r="AI190" i="11" s="1"/>
  <c r="AI191" i="11" s="1"/>
  <c r="AI192" i="11" s="1"/>
  <c r="AI193" i="11" s="1"/>
  <c r="AI194" i="11" s="1"/>
  <c r="AI195" i="11" s="1"/>
  <c r="AI196" i="11" s="1"/>
  <c r="AI197" i="11" s="1"/>
  <c r="AI198" i="11" s="1"/>
  <c r="AI199" i="11" s="1"/>
  <c r="X237" i="1"/>
  <c r="Y237" i="1" s="1"/>
  <c r="W130" i="1"/>
  <c r="X130" i="1" s="1"/>
  <c r="Y130" i="1" s="1"/>
  <c r="AB266" i="11" l="1"/>
  <c r="AC251" i="11"/>
  <c r="AC252" i="11" s="1"/>
  <c r="AC253" i="11" s="1"/>
  <c r="EV266" i="11"/>
  <c r="N266" i="11"/>
  <c r="I207" i="11"/>
  <c r="I208" i="11" s="1"/>
  <c r="I209" i="11" s="1"/>
  <c r="I210" i="11" s="1"/>
  <c r="I211" i="11" s="1"/>
  <c r="I212" i="11" s="1"/>
  <c r="I213" i="11" s="1"/>
  <c r="I214" i="11" s="1"/>
  <c r="I215" i="11" s="1"/>
  <c r="I216" i="11" s="1"/>
  <c r="AI200" i="11"/>
  <c r="AI201" i="11" s="1"/>
  <c r="AI202" i="11" s="1"/>
  <c r="AI203" i="11" s="1"/>
  <c r="AI204" i="11" s="1"/>
  <c r="AI205" i="11" s="1"/>
  <c r="AI206" i="11" s="1"/>
  <c r="AI207" i="11" s="1"/>
  <c r="AI208" i="11" s="1"/>
  <c r="AI209" i="11" s="1"/>
  <c r="AI210" i="11" s="1"/>
  <c r="AI211" i="11" s="1"/>
  <c r="AI212" i="11" s="1"/>
  <c r="AI213" i="11" s="1"/>
  <c r="AI214" i="11" s="1"/>
  <c r="AI215" i="11" s="1"/>
  <c r="AI216" i="11" s="1"/>
  <c r="C273" i="1"/>
  <c r="W286" i="1"/>
  <c r="X286" i="1" s="1"/>
  <c r="Y286" i="1" s="1"/>
  <c r="C180" i="7"/>
  <c r="C181" i="7" s="1"/>
  <c r="B182" i="7"/>
  <c r="X238" i="1"/>
  <c r="Y238" i="1" s="1"/>
  <c r="W131" i="1"/>
  <c r="X131" i="1" s="1"/>
  <c r="Y131" i="1" s="1"/>
  <c r="AI217" i="11" l="1"/>
  <c r="AI218" i="11" s="1"/>
  <c r="AI219" i="11" s="1"/>
  <c r="AI220" i="11" s="1"/>
  <c r="AI221" i="11" s="1"/>
  <c r="AI222" i="11" s="1"/>
  <c r="AI223" i="11" s="1"/>
  <c r="AI224" i="11" s="1"/>
  <c r="AI225" i="11" s="1"/>
  <c r="AI226" i="11" s="1"/>
  <c r="AI227" i="11" s="1"/>
  <c r="AI228" i="11" s="1"/>
  <c r="AI229" i="11" s="1"/>
  <c r="AI230" i="11" s="1"/>
  <c r="AI231" i="11" s="1"/>
  <c r="AI232" i="11" s="1"/>
  <c r="AI233" i="11" s="1"/>
  <c r="AI234" i="11" s="1"/>
  <c r="AI235" i="11" s="1"/>
  <c r="AI236" i="11" s="1"/>
  <c r="AI237" i="11" s="1"/>
  <c r="AI238" i="11" s="1"/>
  <c r="AI239" i="11" s="1"/>
  <c r="AI240" i="11" s="1"/>
  <c r="AI241" i="11" s="1"/>
  <c r="AI242" i="11" s="1"/>
  <c r="AI243" i="11" s="1"/>
  <c r="AI244" i="11" s="1"/>
  <c r="AI245" i="11" s="1"/>
  <c r="AI246" i="11" s="1"/>
  <c r="AI247" i="11" s="1"/>
  <c r="AI248" i="11" s="1"/>
  <c r="AI249" i="11" s="1"/>
  <c r="AI250" i="11" s="1"/>
  <c r="AI251" i="11" s="1"/>
  <c r="AI252" i="11" s="1"/>
  <c r="AI253" i="11" s="1"/>
  <c r="I217" i="11"/>
  <c r="I218" i="11" s="1"/>
  <c r="I219" i="11" s="1"/>
  <c r="I220" i="11" s="1"/>
  <c r="I221" i="11" s="1"/>
  <c r="I222" i="11" s="1"/>
  <c r="I223" i="11" s="1"/>
  <c r="I224" i="11" s="1"/>
  <c r="I225" i="11" s="1"/>
  <c r="I226" i="11" s="1"/>
  <c r="I227" i="11" s="1"/>
  <c r="I228" i="11" s="1"/>
  <c r="I229" i="11" s="1"/>
  <c r="I230" i="11" s="1"/>
  <c r="I231" i="11" s="1"/>
  <c r="I232" i="11" s="1"/>
  <c r="I233" i="11" s="1"/>
  <c r="I234" i="11" s="1"/>
  <c r="I235" i="11" s="1"/>
  <c r="I236" i="11" s="1"/>
  <c r="C274" i="1"/>
  <c r="W288" i="1" s="1"/>
  <c r="X288" i="1" s="1"/>
  <c r="W287" i="1"/>
  <c r="X287" i="1" s="1"/>
  <c r="C182" i="7"/>
  <c r="C183" i="7" s="1"/>
  <c r="X239" i="1"/>
  <c r="Y239" i="1" s="1"/>
  <c r="W132" i="1"/>
  <c r="X132" i="1" s="1"/>
  <c r="Y132" i="1" s="1"/>
  <c r="I237" i="11" l="1"/>
  <c r="I239" i="11" s="1"/>
  <c r="I241" i="11" s="1"/>
  <c r="I243" i="11" s="1"/>
  <c r="I245" i="11" s="1"/>
  <c r="I247" i="11" s="1"/>
  <c r="I249" i="11" s="1"/>
  <c r="I251" i="11" s="1"/>
  <c r="I253" i="11" s="1"/>
  <c r="I238" i="11"/>
  <c r="I240" i="11" s="1"/>
  <c r="I242" i="11" s="1"/>
  <c r="I244" i="11" s="1"/>
  <c r="I246" i="11" s="1"/>
  <c r="I248" i="11" s="1"/>
  <c r="I250" i="11" s="1"/>
  <c r="I252" i="11" s="1"/>
  <c r="AH266" i="11"/>
  <c r="Y287" i="1"/>
  <c r="Y288" i="1"/>
  <c r="C275" i="1"/>
  <c r="X240" i="1"/>
  <c r="Y240" i="1" s="1"/>
  <c r="W133" i="1"/>
  <c r="X133" i="1" s="1"/>
  <c r="Y133" i="1" s="1"/>
  <c r="H266" i="11" l="1"/>
  <c r="GK268" i="11" s="1"/>
  <c r="C276" i="1"/>
  <c r="W289" i="1"/>
  <c r="X289" i="1" s="1"/>
  <c r="Y289" i="1" s="1"/>
  <c r="X241" i="1"/>
  <c r="Y241" i="1" s="1"/>
  <c r="W134" i="1"/>
  <c r="X134" i="1" s="1"/>
  <c r="Y134" i="1" s="1"/>
  <c r="C277" i="1" l="1"/>
  <c r="W290" i="1"/>
  <c r="X290" i="1" s="1"/>
  <c r="Y290" i="1" s="1"/>
  <c r="X242" i="1"/>
  <c r="Y242" i="1" s="1"/>
  <c r="W135" i="1"/>
  <c r="X135" i="1" s="1"/>
  <c r="Y135" i="1" s="1"/>
  <c r="C278" i="1" l="1"/>
  <c r="W291" i="1"/>
  <c r="X291" i="1" s="1"/>
  <c r="X243" i="1"/>
  <c r="Y243" i="1" s="1"/>
  <c r="W136" i="1"/>
  <c r="X136" i="1" s="1"/>
  <c r="Y136" i="1" s="1"/>
  <c r="Y291" i="1" l="1"/>
  <c r="C279" i="1"/>
  <c r="W292" i="1"/>
  <c r="X292" i="1" s="1"/>
  <c r="Y292" i="1" s="1"/>
  <c r="X244" i="1"/>
  <c r="Y244" i="1" s="1"/>
  <c r="W137" i="1"/>
  <c r="X137" i="1" s="1"/>
  <c r="Y137" i="1" s="1"/>
  <c r="C280" i="1" l="1"/>
  <c r="W293" i="1"/>
  <c r="X293" i="1" s="1"/>
  <c r="Y293" i="1" s="1"/>
  <c r="X245" i="1"/>
  <c r="Y245" i="1" s="1"/>
  <c r="W138" i="1"/>
  <c r="X138" i="1" s="1"/>
  <c r="Y138" i="1" s="1"/>
  <c r="C281" i="1" l="1"/>
  <c r="W294" i="1"/>
  <c r="X294" i="1" s="1"/>
  <c r="Y294" i="1" s="1"/>
  <c r="X246" i="1"/>
  <c r="Y246" i="1" s="1"/>
  <c r="W139" i="1"/>
  <c r="X139" i="1" s="1"/>
  <c r="Y139" i="1" s="1"/>
  <c r="C282" i="1" l="1"/>
  <c r="W295" i="1"/>
  <c r="X295" i="1" s="1"/>
  <c r="X247" i="1"/>
  <c r="Y247" i="1" s="1"/>
  <c r="W140" i="1"/>
  <c r="X140" i="1" s="1"/>
  <c r="Y140" i="1" s="1"/>
  <c r="C283" i="1" l="1"/>
  <c r="W296" i="1"/>
  <c r="X296" i="1" s="1"/>
  <c r="Y296" i="1" s="1"/>
  <c r="Y295" i="1"/>
  <c r="X248" i="1"/>
  <c r="Y248" i="1" s="1"/>
  <c r="W141" i="1"/>
  <c r="X141" i="1" s="1"/>
  <c r="Y141" i="1" s="1"/>
  <c r="C284" i="1" l="1"/>
  <c r="W297" i="1"/>
  <c r="X297" i="1" s="1"/>
  <c r="Y297" i="1" s="1"/>
  <c r="X249" i="1"/>
  <c r="Y249" i="1" s="1"/>
  <c r="W142" i="1"/>
  <c r="X142" i="1" s="1"/>
  <c r="Y142" i="1" s="1"/>
  <c r="C285" i="1" l="1"/>
  <c r="W298" i="1"/>
  <c r="X298" i="1" s="1"/>
  <c r="Y298" i="1" s="1"/>
  <c r="X250" i="1"/>
  <c r="Y250" i="1" s="1"/>
  <c r="W143" i="1"/>
  <c r="X143" i="1" s="1"/>
  <c r="Y143" i="1" s="1"/>
  <c r="C286" i="1" l="1"/>
  <c r="W299" i="1"/>
  <c r="X299" i="1" s="1"/>
  <c r="Y299" i="1" s="1"/>
  <c r="X251" i="1"/>
  <c r="Y251" i="1" s="1"/>
  <c r="W144" i="1"/>
  <c r="X144" i="1" s="1"/>
  <c r="Y144" i="1" s="1"/>
  <c r="C287" i="1" l="1"/>
  <c r="W300" i="1"/>
  <c r="X300" i="1" s="1"/>
  <c r="Y300" i="1" s="1"/>
  <c r="X252" i="1"/>
  <c r="Y252" i="1" s="1"/>
  <c r="W145" i="1"/>
  <c r="X145" i="1" s="1"/>
  <c r="Y145" i="1" s="1"/>
  <c r="C288" i="1" l="1"/>
  <c r="W301" i="1"/>
  <c r="X301" i="1" s="1"/>
  <c r="Y301" i="1" s="1"/>
  <c r="X253" i="1"/>
  <c r="Y253" i="1" s="1"/>
  <c r="W146" i="1"/>
  <c r="X146" i="1" s="1"/>
  <c r="Y146" i="1" s="1"/>
  <c r="C289" i="1" l="1"/>
  <c r="W302" i="1"/>
  <c r="X302" i="1" s="1"/>
  <c r="Y302" i="1" s="1"/>
  <c r="X254" i="1"/>
  <c r="Y254" i="1" s="1"/>
  <c r="W147" i="1"/>
  <c r="X147" i="1" s="1"/>
  <c r="Y147" i="1" s="1"/>
  <c r="C290" i="1" l="1"/>
  <c r="W303" i="1"/>
  <c r="X303" i="1" s="1"/>
  <c r="Y303" i="1" s="1"/>
  <c r="X255" i="1"/>
  <c r="Y255" i="1" s="1"/>
  <c r="W148" i="1"/>
  <c r="X148" i="1" s="1"/>
  <c r="Y148" i="1" s="1"/>
  <c r="C291" i="1" l="1"/>
  <c r="W304" i="1"/>
  <c r="X304" i="1" s="1"/>
  <c r="X256" i="1"/>
  <c r="Y256" i="1" s="1"/>
  <c r="W149" i="1"/>
  <c r="X149" i="1" s="1"/>
  <c r="Y149" i="1" s="1"/>
  <c r="C292" i="1" l="1"/>
  <c r="W305" i="1"/>
  <c r="X305" i="1" s="1"/>
  <c r="Y305" i="1" s="1"/>
  <c r="Y304" i="1"/>
  <c r="X257" i="1"/>
  <c r="Y257" i="1" s="1"/>
  <c r="W150" i="1"/>
  <c r="X150" i="1" s="1"/>
  <c r="Y150" i="1" s="1"/>
  <c r="C293" i="1" l="1"/>
  <c r="W306" i="1"/>
  <c r="X306" i="1" s="1"/>
  <c r="Y306" i="1" s="1"/>
  <c r="X258" i="1"/>
  <c r="Y258" i="1" s="1"/>
  <c r="W151" i="1"/>
  <c r="X151" i="1" s="1"/>
  <c r="Y151" i="1" s="1"/>
  <c r="C294" i="1" l="1"/>
  <c r="W307" i="1"/>
  <c r="X307" i="1" s="1"/>
  <c r="Y307" i="1" s="1"/>
  <c r="X259" i="1"/>
  <c r="Y259" i="1" s="1"/>
  <c r="W152" i="1"/>
  <c r="X152" i="1" s="1"/>
  <c r="Y152" i="1" s="1"/>
  <c r="C295" i="1" l="1"/>
  <c r="W308" i="1"/>
  <c r="X308" i="1" s="1"/>
  <c r="Y308" i="1" s="1"/>
  <c r="X260" i="1"/>
  <c r="Y260" i="1" s="1"/>
  <c r="W153" i="1"/>
  <c r="X153" i="1" s="1"/>
  <c r="Y153" i="1" s="1"/>
  <c r="C296" i="1" l="1"/>
  <c r="W309" i="1"/>
  <c r="X309" i="1" s="1"/>
  <c r="Y309" i="1" s="1"/>
  <c r="X261" i="1"/>
  <c r="Y261" i="1" s="1"/>
  <c r="W154" i="1"/>
  <c r="X154" i="1" s="1"/>
  <c r="Y154" i="1" s="1"/>
  <c r="C297" i="1" l="1"/>
  <c r="W310" i="1"/>
  <c r="X310" i="1" s="1"/>
  <c r="X262" i="1"/>
  <c r="Y262" i="1" s="1"/>
  <c r="W155" i="1"/>
  <c r="X155" i="1" s="1"/>
  <c r="Y155" i="1" s="1"/>
  <c r="C298" i="1" l="1"/>
  <c r="W311" i="1"/>
  <c r="X311" i="1" s="1"/>
  <c r="Y311" i="1" s="1"/>
  <c r="Y310" i="1"/>
  <c r="X263" i="1"/>
  <c r="Y263" i="1" s="1"/>
  <c r="X264" i="1"/>
  <c r="W156" i="1"/>
  <c r="X156" i="1" s="1"/>
  <c r="Y156" i="1" s="1"/>
  <c r="C299" i="1" l="1"/>
  <c r="W312" i="1"/>
  <c r="X312" i="1" s="1"/>
  <c r="Y312" i="1" s="1"/>
  <c r="Y264" i="1"/>
  <c r="Y265" i="1"/>
  <c r="W157" i="1"/>
  <c r="X157" i="1" s="1"/>
  <c r="Y157" i="1" s="1"/>
  <c r="C300" i="1" l="1"/>
  <c r="W313" i="1"/>
  <c r="X313" i="1" s="1"/>
  <c r="Y313" i="1" s="1"/>
  <c r="W158" i="1"/>
  <c r="X158" i="1" s="1"/>
  <c r="Y158" i="1" s="1"/>
  <c r="C301" i="1" l="1"/>
  <c r="W314" i="1"/>
  <c r="X314" i="1" s="1"/>
  <c r="Y314" i="1" s="1"/>
  <c r="W159" i="1"/>
  <c r="X159" i="1" s="1"/>
  <c r="Y159" i="1" s="1"/>
  <c r="C302" i="1" l="1"/>
  <c r="W315" i="1"/>
  <c r="X315" i="1" s="1"/>
  <c r="Y315" i="1" s="1"/>
  <c r="W160" i="1"/>
  <c r="X160" i="1" s="1"/>
  <c r="Y160" i="1" s="1"/>
  <c r="C303" i="1" l="1"/>
  <c r="W316" i="1"/>
  <c r="X316" i="1" s="1"/>
  <c r="Y316" i="1" s="1"/>
  <c r="W161" i="1"/>
  <c r="X161" i="1" s="1"/>
  <c r="Y161" i="1" s="1"/>
  <c r="C304" i="1" l="1"/>
  <c r="W317" i="1"/>
  <c r="X317" i="1" s="1"/>
  <c r="Y317" i="1" s="1"/>
  <c r="W162" i="1"/>
  <c r="X162" i="1" s="1"/>
  <c r="Y162" i="1" s="1"/>
  <c r="C305" i="1" l="1"/>
  <c r="W318" i="1"/>
  <c r="X318" i="1" s="1"/>
  <c r="W163" i="1"/>
  <c r="X163" i="1" s="1"/>
  <c r="Y163" i="1" s="1"/>
  <c r="C306" i="1" l="1"/>
  <c r="W319" i="1"/>
  <c r="X319" i="1" s="1"/>
  <c r="Y319" i="1" s="1"/>
  <c r="Y318" i="1"/>
  <c r="W164" i="1"/>
  <c r="X164" i="1" s="1"/>
  <c r="Y164" i="1" s="1"/>
  <c r="C307" i="1" l="1"/>
  <c r="W320" i="1"/>
  <c r="X320" i="1" s="1"/>
  <c r="W165" i="1"/>
  <c r="X165" i="1" s="1"/>
  <c r="Y165" i="1" s="1"/>
  <c r="C308" i="1" l="1"/>
  <c r="W321" i="1"/>
  <c r="X321" i="1" s="1"/>
  <c r="Y321" i="1" s="1"/>
  <c r="Y320" i="1"/>
  <c r="W166" i="1"/>
  <c r="X166" i="1" s="1"/>
  <c r="Y166" i="1" s="1"/>
  <c r="C309" i="1" l="1"/>
  <c r="W322" i="1"/>
  <c r="X322" i="1" s="1"/>
  <c r="Y322" i="1" s="1"/>
  <c r="W167" i="1"/>
  <c r="X167" i="1" s="1"/>
  <c r="Y167" i="1" s="1"/>
  <c r="C310" i="1" l="1"/>
  <c r="W323" i="1"/>
  <c r="X323" i="1" s="1"/>
  <c r="W168" i="1"/>
  <c r="X168" i="1" s="1"/>
  <c r="Y168" i="1" s="1"/>
  <c r="C311" i="1" l="1"/>
  <c r="W325" i="1" s="1"/>
  <c r="X325" i="1" s="1"/>
  <c r="W324" i="1"/>
  <c r="X324" i="1" s="1"/>
  <c r="Y323" i="1"/>
  <c r="W169" i="1"/>
  <c r="X169" i="1" s="1"/>
  <c r="Y169" i="1" s="1"/>
  <c r="Y325" i="1" l="1"/>
  <c r="Y324" i="1"/>
  <c r="C312" i="1"/>
  <c r="W170" i="1"/>
  <c r="X170" i="1" s="1"/>
  <c r="Y170" i="1" s="1"/>
  <c r="C313" i="1" l="1"/>
  <c r="W326" i="1"/>
  <c r="X326" i="1" s="1"/>
  <c r="Y326" i="1" s="1"/>
  <c r="W171" i="1"/>
  <c r="X171" i="1" s="1"/>
  <c r="Y171" i="1" s="1"/>
  <c r="C314" i="1" l="1"/>
  <c r="W327" i="1"/>
  <c r="X327" i="1" s="1"/>
  <c r="Y327" i="1" s="1"/>
  <c r="W172" i="1"/>
  <c r="X172" i="1" s="1"/>
  <c r="Y172" i="1" s="1"/>
  <c r="C315" i="1" l="1"/>
  <c r="W328" i="1"/>
  <c r="X328" i="1" s="1"/>
  <c r="Y328" i="1" s="1"/>
  <c r="W173" i="1"/>
  <c r="X173" i="1" s="1"/>
  <c r="Y173" i="1" s="1"/>
  <c r="C316" i="1" l="1"/>
  <c r="W329" i="1"/>
  <c r="X329" i="1" s="1"/>
  <c r="Y329" i="1" s="1"/>
  <c r="W174" i="1"/>
  <c r="X174" i="1" s="1"/>
  <c r="Y174" i="1" s="1"/>
  <c r="C317" i="1" l="1"/>
  <c r="W330" i="1"/>
  <c r="X330" i="1" s="1"/>
  <c r="Y330" i="1" s="1"/>
  <c r="W175" i="1"/>
  <c r="X175" i="1" s="1"/>
  <c r="Y175" i="1" s="1"/>
  <c r="C318" i="1" l="1"/>
  <c r="W331" i="1"/>
  <c r="X331" i="1" s="1"/>
  <c r="Y331" i="1" s="1"/>
  <c r="W176" i="1"/>
  <c r="X176" i="1" s="1"/>
  <c r="Y176" i="1" s="1"/>
  <c r="C319" i="1" l="1"/>
  <c r="W332" i="1"/>
  <c r="X332" i="1" s="1"/>
  <c r="Y332" i="1" s="1"/>
  <c r="W177" i="1"/>
  <c r="X177" i="1" s="1"/>
  <c r="Y177" i="1" s="1"/>
  <c r="C320" i="1" l="1"/>
  <c r="C321" i="1" s="1"/>
  <c r="C322" i="1" s="1"/>
  <c r="C323" i="1" s="1"/>
  <c r="C324" i="1" s="1"/>
  <c r="C325" i="1" s="1"/>
  <c r="C326" i="1" s="1"/>
  <c r="C327" i="1" s="1"/>
  <c r="C328" i="1" s="1"/>
  <c r="C329" i="1" s="1"/>
  <c r="C330" i="1" s="1"/>
  <c r="C331" i="1" s="1"/>
  <c r="C332" i="1" s="1"/>
  <c r="C333" i="1" s="1"/>
  <c r="C334" i="1" s="1"/>
  <c r="C335" i="1" s="1"/>
  <c r="C336" i="1" s="1"/>
  <c r="C337" i="1" s="1"/>
  <c r="W333" i="1"/>
  <c r="X333" i="1" s="1"/>
  <c r="W178" i="1"/>
  <c r="X178" i="1" s="1"/>
  <c r="Y178" i="1" s="1"/>
  <c r="Y333" i="1" l="1"/>
  <c r="Y334" i="1"/>
  <c r="W179" i="1"/>
  <c r="X179" i="1" s="1"/>
  <c r="Y179" i="1" s="1"/>
  <c r="W180" i="1" l="1"/>
  <c r="X180" i="1" s="1"/>
  <c r="Y180" i="1" s="1"/>
  <c r="W181" i="1" l="1"/>
  <c r="X181" i="1" s="1"/>
  <c r="Y181" i="1" s="1"/>
  <c r="W182" i="1" l="1"/>
  <c r="X182" i="1" s="1"/>
  <c r="Y182" i="1" s="1"/>
  <c r="W183" i="1" l="1"/>
  <c r="X183" i="1" s="1"/>
  <c r="Y183" i="1" s="1"/>
  <c r="W184" i="1" l="1"/>
  <c r="X184" i="1" s="1"/>
  <c r="Y184" i="1" s="1"/>
  <c r="W185" i="1" l="1"/>
  <c r="X185" i="1" s="1"/>
  <c r="Y185" i="1" s="1"/>
  <c r="W186" i="1" l="1"/>
  <c r="X186" i="1" s="1"/>
  <c r="Y186" i="1" s="1"/>
  <c r="W187" i="1" l="1"/>
  <c r="X187" i="1" s="1"/>
  <c r="Y187" i="1" s="1"/>
  <c r="W188" i="1" l="1"/>
  <c r="X188" i="1" s="1"/>
  <c r="Y188" i="1" s="1"/>
  <c r="W189" i="1" l="1"/>
  <c r="X189" i="1" s="1"/>
  <c r="Y189" i="1" s="1"/>
  <c r="W190" i="1" l="1"/>
  <c r="X190" i="1" s="1"/>
  <c r="Y190" i="1" s="1"/>
  <c r="W191" i="1" l="1"/>
  <c r="X191" i="1" s="1"/>
  <c r="Y191" i="1" s="1"/>
  <c r="W192" i="1" l="1"/>
  <c r="X192" i="1" s="1"/>
  <c r="Y192" i="1" s="1"/>
  <c r="W193" i="1" l="1"/>
  <c r="X193" i="1" s="1"/>
  <c r="Y193" i="1" s="1"/>
  <c r="W194" i="1" l="1"/>
  <c r="X194" i="1" s="1"/>
  <c r="Y194" i="1" s="1"/>
  <c r="W195" i="1" l="1"/>
  <c r="X195" i="1" s="1"/>
  <c r="Y195" i="1" s="1"/>
  <c r="W196" i="1" l="1"/>
  <c r="X196" i="1" s="1"/>
  <c r="Y196" i="1" s="1"/>
  <c r="W197" i="1" l="1"/>
  <c r="X197" i="1" s="1"/>
  <c r="Y197" i="1" s="1"/>
  <c r="W198" i="1" l="1"/>
  <c r="X198" i="1" s="1"/>
  <c r="Y198" i="1" s="1"/>
  <c r="W199" i="1" l="1"/>
  <c r="X199" i="1" s="1"/>
  <c r="Y199" i="1" s="1"/>
  <c r="W200" i="1" l="1"/>
  <c r="X200" i="1" s="1"/>
  <c r="Y200" i="1" s="1"/>
  <c r="W201" i="1" l="1"/>
  <c r="X201" i="1" s="1"/>
  <c r="Y201" i="1" s="1"/>
  <c r="W202" i="1" l="1"/>
  <c r="X202" i="1" s="1"/>
  <c r="Y202" i="1" s="1"/>
  <c r="W203" i="1" l="1"/>
  <c r="X203" i="1" s="1"/>
  <c r="Y203" i="1" s="1"/>
  <c r="W204" i="1" l="1"/>
  <c r="X204" i="1" s="1"/>
  <c r="Y204" i="1" s="1"/>
  <c r="W205" i="1" l="1"/>
  <c r="X205" i="1" s="1"/>
  <c r="Y205" i="1" s="1"/>
  <c r="W206" i="1" l="1"/>
  <c r="X206" i="1" s="1"/>
  <c r="Y206" i="1" s="1"/>
  <c r="W207" i="1" l="1"/>
  <c r="X207" i="1" s="1"/>
  <c r="Y207" i="1" s="1"/>
  <c r="W208" i="1" l="1"/>
  <c r="X208" i="1" s="1"/>
  <c r="Y208" i="1" s="1"/>
  <c r="W209" i="1" l="1"/>
  <c r="X209" i="1" s="1"/>
  <c r="Y209" i="1" s="1"/>
  <c r="W210" i="1" l="1"/>
  <c r="X210" i="1" s="1"/>
  <c r="Y210" i="1" s="1"/>
  <c r="W211" i="1" l="1"/>
  <c r="X211" i="1" s="1"/>
  <c r="Y211" i="1" s="1"/>
  <c r="W212" i="1" l="1"/>
  <c r="X212" i="1" s="1"/>
  <c r="Y212" i="1" s="1"/>
  <c r="W213" i="1" l="1"/>
  <c r="X213" i="1" s="1"/>
  <c r="Y213" i="1" s="1"/>
  <c r="W214" i="1" l="1"/>
  <c r="X214" i="1" s="1"/>
  <c r="Y214" i="1" s="1"/>
  <c r="W215" i="1" l="1"/>
  <c r="X215" i="1" s="1"/>
  <c r="Y215" i="1" s="1"/>
  <c r="W216" i="1" l="1"/>
  <c r="X216" i="1" s="1"/>
  <c r="Y216" i="1" s="1"/>
  <c r="W217" i="1" l="1"/>
  <c r="X217" i="1" s="1"/>
  <c r="Y217" i="1" s="1"/>
  <c r="W218" i="1" l="1"/>
  <c r="X218" i="1" s="1"/>
  <c r="Y218" i="1" s="1"/>
  <c r="W219" i="1" l="1"/>
  <c r="X219" i="1" s="1"/>
  <c r="Y219" i="1" s="1"/>
  <c r="W220" i="1" l="1"/>
  <c r="X220" i="1" s="1"/>
  <c r="Y220" i="1" s="1"/>
  <c r="W221" i="1" l="1"/>
  <c r="X221" i="1" s="1"/>
  <c r="Y221" i="1" l="1"/>
  <c r="Y222" i="1"/>
  <c r="B184" i="7"/>
  <c r="B189" i="7"/>
  <c r="B190" i="7"/>
  <c r="C185" i="7"/>
  <c r="B186" i="7" s="1"/>
  <c r="B268" i="7" l="1"/>
  <c r="AC269" i="7" s="1"/>
</calcChain>
</file>

<file path=xl/sharedStrings.xml><?xml version="1.0" encoding="utf-8"?>
<sst xmlns="http://schemas.openxmlformats.org/spreadsheetml/2006/main" count="692" uniqueCount="240">
  <si>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</si>
  <si>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</si>
  <si>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</si>
  <si>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</si>
  <si>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</si>
  <si>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</si>
  <si>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</si>
  <si>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</si>
  <si>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</si>
  <si>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</si>
  <si>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</si>
  <si>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</si>
  <si>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</si>
  <si>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</si>
  <si>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</si>
  <si>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</si>
  <si>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</si>
  <si>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</si>
  <si>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</si>
  <si>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</si>
  <si>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</si>
  <si>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</si>
  <si>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</si>
  <si>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</si>
  <si>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</si>
  <si>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</si>
  <si>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</si>
  <si>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</si>
  <si>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</si>
  <si>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</si>
  <si>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</si>
  <si>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</si>
  <si>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</si>
  <si>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</si>
  <si>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</si>
  <si>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</si>
  <si>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</si>
  <si>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</si>
  <si>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</si>
  <si>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</si>
  <si>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</si>
  <si>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</si>
  <si>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</si>
  <si>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</si>
  <si>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</si>
  <si>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</si>
  <si>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</si>
  <si>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</si>
  <si>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</si>
  <si>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</si>
  <si>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</si>
  <si>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</si>
  <si>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</si>
  <si>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</si>
  <si>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</si>
  <si>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</si>
  <si>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</si>
  <si>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</si>
  <si>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</si>
  <si>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</si>
  <si>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</si>
  <si>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</si>
  <si>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</si>
  <si>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</si>
  <si>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</si>
  <si>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</si>
  <si>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</si>
  <si>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</si>
  <si>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</si>
  <si>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</si>
  <si>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</si>
  <si>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</si>
  <si>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</si>
  <si>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</si>
  <si>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</si>
  <si>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</si>
  <si>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</si>
  <si>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</si>
  <si>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</si>
  <si>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</si>
  <si>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</si>
  <si>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</si>
  <si>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</si>
  <si>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</si>
  <si>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</si>
  <si>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</si>
  <si>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</si>
  <si>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</si>
  <si>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</si>
  <si>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</si>
  <si>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</si>
  <si>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</si>
  <si>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</si>
  <si>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</si>
  <si>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</si>
  <si>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</si>
  <si>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</si>
  <si>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</si>
  <si>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</si>
  <si>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</si>
  <si>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</si>
  <si>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</si>
  <si>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</si>
  <si>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</si>
  <si>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</si>
  <si>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</si>
  <si>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</si>
  <si>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</si>
  <si>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</si>
  <si>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</si>
  <si>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</si>
  <si>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</si>
  <si>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</si>
  <si>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</si>
  <si>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</si>
  <si>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</si>
  <si>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</si>
  <si>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</si>
  <si>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</si>
  <si>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</si>
  <si>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</si>
  <si>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</si>
  <si>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</si>
  <si>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</si>
  <si>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</si>
  <si>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</si>
  <si>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</si>
  <si>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</si>
  <si>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</si>
  <si>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</si>
  <si>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</si>
  <si>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</si>
  <si>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</si>
  <si>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</si>
  <si>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</si>
  <si>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</si>
  <si>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</si>
  <si>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</si>
  <si>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</si>
  <si>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</si>
  <si>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</si>
  <si>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</si>
  <si>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</si>
  <si>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</si>
  <si>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</si>
  <si>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</si>
  <si>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</si>
  <si>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</si>
  <si>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</si>
  <si>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</si>
  <si>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</si>
  <si>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</si>
  <si>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</si>
  <si>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</si>
  <si>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</si>
  <si>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</si>
  <si>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</si>
  <si>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</si>
  <si>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</si>
  <si>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</si>
  <si>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</si>
  <si>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</si>
  <si>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</si>
  <si>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</si>
  <si>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</si>
  <si>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</si>
  <si>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</si>
  <si>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</si>
  <si>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</si>
  <si>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</si>
  <si>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</si>
  <si>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</si>
  <si>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</si>
  <si>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</si>
  <si>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</si>
  <si>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</si>
  <si>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</si>
  <si>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</si>
  <si>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</si>
  <si>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</si>
  <si>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</si>
  <si>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</si>
  <si>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</si>
  <si>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</si>
  <si>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</si>
  <si>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</si>
  <si>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</si>
  <si>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</si>
  <si>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</si>
  <si>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</si>
  <si>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Restkapazität Betten IPS</t>
  </si>
  <si>
    <t>Restkapazität Betten IMC</t>
  </si>
  <si>
    <t>Bestätigte Fälle auf Abteilung (ohne IPS/IMC)</t>
  </si>
  <si>
    <t>Restkapazität für Beatmung</t>
  </si>
  <si>
    <t>Hospitalisation IPS Total (+/- COVID-19)</t>
  </si>
  <si>
    <t>Seit 01.01.21</t>
  </si>
  <si>
    <t>Variants of Concern (laborbestätigt)</t>
  </si>
  <si>
    <t>Gesamtzahl Variants of Concern (laborbestätigt)</t>
  </si>
  <si>
    <t>6. Impfkampagne</t>
  </si>
  <si>
    <t>KW53</t>
  </si>
  <si>
    <t>KW01</t>
  </si>
  <si>
    <t>KW02</t>
  </si>
  <si>
    <t>KW03</t>
  </si>
  <si>
    <t>Anzahl verimpfte Dosen täglich (Impfzentren) (Erstimpfung)</t>
  </si>
  <si>
    <t>Anzahl verimpfte Dosen täglich (Impfzentren) (Zweitimpfung)</t>
  </si>
  <si>
    <t>Total Erstimpfungen (täglich)</t>
  </si>
  <si>
    <t>Total Zweitimpfungen (täglich)</t>
  </si>
  <si>
    <t>Total Impfungen (täglich)</t>
  </si>
  <si>
    <t>Anzahl verimpfte Dosen kumuliert (Impfzentren) (Erstimpfung)</t>
  </si>
  <si>
    <t>Anzahl verimpfte Dosen kumuliert (Impfzentren) (Zweitimpfung)</t>
  </si>
  <si>
    <t>Total Erstimpfungen (kumuliert)</t>
  </si>
  <si>
    <t>Total Zweitimpfungen (kumuliert)</t>
  </si>
  <si>
    <t>Total Impfungen (kumuliert)</t>
  </si>
  <si>
    <t>Anzahl gelieferte Impfdosen (täglich) (Pfizer/BioNTech)</t>
  </si>
  <si>
    <t>Anzahl gelieferte Impfdosen (täglich) (Moderna)</t>
  </si>
  <si>
    <t>Anzahl gelieferte Impfdosen (täglich) (AstraZeneca)</t>
  </si>
  <si>
    <t>Anzahl gelieferte Impfdosen (täglich) (TOTAL)</t>
  </si>
  <si>
    <t>Anzahl gelieferte Impfdosen (kumuliert) (Pfizer/BioNTech)</t>
  </si>
  <si>
    <t>Anzahl gelieferte Impfdosen (kumuliert) (Moderna)</t>
  </si>
  <si>
    <t>Anzahl gelieferte Impfdosen (kumuliert) (AstraZeneca)</t>
  </si>
  <si>
    <t>Anzahl gelieferte Impfdosen (kumuliert) (TOTAL)</t>
  </si>
  <si>
    <t>Anzahl Impfzentren in Betrieb</t>
  </si>
  <si>
    <t>Anzahl verimpfte Dosen kumuliert (Mobile Einheiten) (Erstimpfung)</t>
  </si>
  <si>
    <t>Anzahl verimpfte Dosen kumuliert (Mobile Einheiten) (Zweitimpfung)</t>
  </si>
  <si>
    <t>Anzahl verimpfte Dosen täglich (Mobile Einheiten) (Erstimpfung)</t>
  </si>
  <si>
    <t>Anzahl verimpfte Dosen täglich (Mobile Einheiten) (Zweitimpfung)</t>
  </si>
  <si>
    <t>Erstimpfungen</t>
  </si>
  <si>
    <t>Zweitimpfungen</t>
  </si>
  <si>
    <t>Impfzentren</t>
  </si>
  <si>
    <t>Mobile Einheiten</t>
  </si>
  <si>
    <t>Total Impfungen</t>
  </si>
  <si>
    <t>Total Erstimpfungen</t>
  </si>
  <si>
    <t>Total Zweitimpfungen</t>
  </si>
  <si>
    <t>Impfstofflieferungen</t>
  </si>
  <si>
    <t>Anzahl eingesetze mobile Einheiten</t>
  </si>
  <si>
    <t>Pfizer/BioNTech</t>
  </si>
  <si>
    <t>Moderna</t>
  </si>
  <si>
    <t>AstraZeneca</t>
  </si>
  <si>
    <t>Total Lieferungen</t>
  </si>
  <si>
    <t>Impfkanal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</si>
</sst>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F800]dddd\,\ mmmm\ dd\,\ yyyy\,\ hh:mm:ss"/>
    <numFmt numFmtId="165" formatCode="0.0"/>
    <numFmt numFmtId="166" formatCode="#,##0.0"/>
    <numFmt numFmtId="167" formatCode="[$-F800]dddd\,\ mmmm\ dd\,\ yyyy"/>
  </numFmts>
  <fonts count="31"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
      <sz val="16"/>
      <color rgb="FF000000"/>
      <name val="Arial"/>
      <family val="2"/>
      <scheme val="minor"/>
    </font>
    <font>
      <sz val="11"/>
      <color rgb="FFFF0000"/>
      <name val="Arial"/>
      <family val="2"/>
      <scheme val="minor"/>
    </font>
    <font>
      <sz val="10"/>
      <color theme="1"/>
      <name val="Arial"/>
      <family val="2"/>
    </font>
    <font>
      <sz val="10"/>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ck">
        <color auto="1"/>
      </top>
      <bottom/>
      <diagonal/>
    </border>
    <border>
      <left/>
      <right style="thick">
        <color auto="1"/>
      </right>
      <top style="thick">
        <color auto="1"/>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9" fillId="0" borderId="0" applyNumberFormat="0" applyFill="0" applyBorder="0" applyAlignment="0" applyProtection="0"/>
    <xf numFmtId="0" fontId="20" fillId="0" borderId="0"/>
    <xf numFmtId="43" fontId="20" fillId="0" borderId="0" applyFont="0" applyFill="0" applyBorder="0" applyAlignment="0" applyProtection="0"/>
  </cellStyleXfs>
  <cellXfs count="299">
    <xf numFmtId="0" fontId="0" fillId="0" borderId="0" xfId="0"/>
    <xf numFmtId="0" fontId="18" fillId="8" borderId="0" xfId="0" applyFont="1" applyFill="1" applyBorder="1" applyAlignment="1">
      <alignment wrapText="1"/>
    </xf>
    <xf numFmtId="0" fontId="0" fillId="8" borderId="0" xfId="0" applyFill="1" applyBorder="1" applyAlignment="1">
      <alignment wrapText="1"/>
    </xf>
    <xf numFmtId="0" fontId="19" fillId="8" borderId="0" xfId="7" quotePrefix="1" applyFill="1" applyBorder="1" applyAlignment="1">
      <alignment wrapText="1"/>
    </xf>
    <xf numFmtId="0" fontId="19" fillId="8" borderId="0" xfId="7" quotePrefix="1" applyFill="1" applyBorder="1" applyAlignment="1">
      <alignment horizontal="left" wrapText="1" indent="2"/>
    </xf>
    <xf numFmtId="0" fontId="19" fillId="8" borderId="0" xfId="7" applyFill="1" applyBorder="1" applyAlignment="1">
      <alignment horizontal="left" wrapText="1" indent="2"/>
    </xf>
    <xf numFmtId="0" fontId="19" fillId="8" borderId="0" xfId="7" applyFill="1" applyBorder="1" applyAlignment="1">
      <alignment wrapText="1"/>
    </xf>
    <xf numFmtId="3" fontId="16" fillId="0" borderId="1" xfId="5" applyNumberFormat="1" applyFont="1" applyFill="1" applyBorder="1"/>
    <xf numFmtId="3" fontId="15" fillId="0" borderId="14" xfId="0" applyNumberFormat="1" applyFont="1" applyFill="1" applyBorder="1"/>
    <xf numFmtId="3" fontId="15" fillId="0" borderId="1" xfId="0" applyNumberFormat="1" applyFont="1" applyFill="1" applyBorder="1"/>
    <xf numFmtId="3" fontId="15" fillId="0" borderId="13" xfId="0" applyNumberFormat="1" applyFont="1" applyFill="1" applyBorder="1"/>
    <xf numFmtId="3" fontId="16" fillId="0" borderId="1" xfId="5" quotePrefix="1" applyNumberFormat="1" applyFont="1" applyFill="1" applyBorder="1"/>
    <xf numFmtId="4" fontId="14" fillId="0" borderId="2" xfId="1" applyNumberFormat="1" applyFill="1" applyBorder="1" applyAlignment="1">
      <alignment wrapText="1"/>
    </xf>
    <xf numFmtId="1" fontId="14" fillId="0" borderId="1" xfId="1" applyNumberFormat="1" applyFill="1" applyBorder="1" applyAlignment="1">
      <alignment wrapText="1"/>
    </xf>
    <xf numFmtId="3" fontId="14" fillId="0" borderId="1" xfId="1" applyNumberFormat="1" applyFill="1" applyBorder="1" applyAlignment="1">
      <alignment wrapText="1"/>
    </xf>
    <xf numFmtId="165" fontId="13" fillId="0" borderId="1" xfId="1" applyNumberFormat="1" applyFont="1" applyFill="1" applyBorder="1" applyAlignment="1">
      <alignment wrapText="1"/>
    </xf>
    <xf numFmtId="165" fontId="14" fillId="0" borderId="1" xfId="1" applyNumberFormat="1" applyFill="1" applyBorder="1" applyAlignment="1">
      <alignment horizontal="left" wrapText="1"/>
    </xf>
    <xf numFmtId="165" fontId="14" fillId="0" borderId="1" xfId="1" applyNumberFormat="1" applyFill="1" applyBorder="1" applyAlignment="1">
      <alignment wrapText="1"/>
    </xf>
    <xf numFmtId="0" fontId="14" fillId="0" borderId="1" xfId="1" applyFill="1" applyBorder="1" applyAlignment="1">
      <alignment wrapText="1"/>
    </xf>
    <xf numFmtId="3" fontId="14" fillId="0" borderId="3" xfId="1" applyNumberFormat="1" applyFill="1" applyBorder="1" applyAlignment="1">
      <alignment wrapText="1"/>
    </xf>
    <xf numFmtId="164" fontId="14" fillId="0" borderId="2" xfId="1" applyNumberFormat="1" applyFill="1" applyBorder="1" applyAlignment="1">
      <alignment horizontal="right"/>
    </xf>
    <xf numFmtId="165" fontId="14" fillId="0" borderId="1" xfId="1" applyNumberFormat="1" applyFill="1" applyBorder="1"/>
    <xf numFmtId="0" fontId="14" fillId="0" borderId="1" xfId="1" applyFill="1" applyBorder="1" applyAlignment="1">
      <alignment vertical="center"/>
    </xf>
    <xf numFmtId="1" fontId="14" fillId="0" borderId="1" xfId="1" applyNumberFormat="1" applyFill="1" applyBorder="1"/>
    <xf numFmtId="3" fontId="14" fillId="0" borderId="1" xfId="1" applyNumberFormat="1" applyFill="1" applyBorder="1"/>
    <xf numFmtId="1" fontId="22" fillId="0" borderId="1" xfId="1" applyNumberFormat="1" applyFont="1" applyFill="1" applyBorder="1"/>
    <xf numFmtId="165" fontId="14" fillId="0" borderId="1" xfId="1" applyNumberFormat="1" applyFill="1" applyBorder="1" applyAlignment="1">
      <alignment horizontal="right" vertical="top" wrapText="1"/>
    </xf>
    <xf numFmtId="1" fontId="14" fillId="0" borderId="1" xfId="1" applyNumberFormat="1" applyFill="1" applyBorder="1" applyAlignment="1">
      <alignment horizontal="right" vertical="top" wrapText="1"/>
    </xf>
    <xf numFmtId="1" fontId="14" fillId="0" borderId="1" xfId="1" applyNumberFormat="1" applyFill="1" applyBorder="1" applyAlignment="1">
      <alignment horizontal="right"/>
    </xf>
    <xf numFmtId="3" fontId="14" fillId="0" borderId="1" xfId="1" applyNumberFormat="1" applyFill="1" applyBorder="1" applyAlignment="1">
      <alignment vertical="center"/>
    </xf>
    <xf numFmtId="1" fontId="21" fillId="0" borderId="1" xfId="1" applyNumberFormat="1" applyFont="1" applyFill="1" applyBorder="1"/>
    <xf numFmtId="1" fontId="23" fillId="0" borderId="1" xfId="1" applyNumberFormat="1" applyFont="1" applyFill="1" applyBorder="1"/>
    <xf numFmtId="4" fontId="15" fillId="0" borderId="0" xfId="0" applyNumberFormat="1" applyFont="1" applyFill="1" applyBorder="1"/>
    <xf numFmtId="166" fontId="15" fillId="0" borderId="0" xfId="0" applyNumberFormat="1" applyFont="1" applyFill="1" applyBorder="1"/>
    <xf numFmtId="4" fontId="14" fillId="0" borderId="2" xfId="1" applyNumberFormat="1" applyFill="1" applyBorder="1"/>
    <xf numFmtId="4" fontId="14" fillId="0" borderId="7" xfId="1" applyNumberFormat="1" applyFill="1" applyBorder="1" applyAlignment="1">
      <alignment horizontal="right"/>
    </xf>
    <xf numFmtId="3" fontId="14" fillId="0" borderId="8" xfId="1" applyNumberFormat="1" applyFill="1" applyBorder="1"/>
    <xf numFmtId="165" fontId="14" fillId="0" borderId="8" xfId="1" applyNumberFormat="1" applyFill="1" applyBorder="1"/>
    <xf numFmtId="0" fontId="15" fillId="0" borderId="0" xfId="0" applyFont="1" applyFill="1"/>
    <xf numFmtId="3" fontId="15" fillId="0" borderId="0" xfId="0" applyNumberFormat="1" applyFont="1" applyFill="1" applyBorder="1"/>
    <xf numFmtId="165" fontId="15" fillId="0" borderId="0" xfId="0" applyNumberFormat="1" applyFont="1" applyFill="1" applyBorder="1"/>
    <xf numFmtId="0" fontId="15" fillId="0" borderId="0" xfId="0" applyFont="1" applyFill="1" applyAlignment="1">
      <alignment vertical="center"/>
    </xf>
    <xf numFmtId="0" fontId="0" fillId="0" borderId="0" xfId="0" applyFill="1"/>
    <xf numFmtId="4" fontId="14" fillId="0" borderId="1" xfId="2" applyNumberFormat="1" applyFill="1" applyBorder="1"/>
    <xf numFmtId="1" fontId="14" fillId="0" borderId="1" xfId="2" applyNumberFormat="1" applyFill="1" applyBorder="1"/>
    <xf numFmtId="1" fontId="16" fillId="0" borderId="1" xfId="3" applyNumberFormat="1" applyFont="1" applyFill="1" applyBorder="1" applyAlignment="1">
      <alignment wrapText="1"/>
    </xf>
    <xf numFmtId="1" fontId="16" fillId="0" borderId="1" xfId="3" applyNumberFormat="1" applyFont="1" applyFill="1" applyBorder="1" applyAlignment="1">
      <alignment horizontal="right"/>
    </xf>
    <xf numFmtId="1" fontId="16" fillId="0" borderId="1" xfId="3" applyNumberFormat="1" applyFont="1" applyFill="1" applyBorder="1"/>
    <xf numFmtId="3" fontId="16" fillId="0" borderId="1" xfId="3" applyNumberFormat="1" applyFont="1" applyFill="1" applyBorder="1"/>
    <xf numFmtId="3" fontId="16" fillId="0" borderId="10" xfId="3" applyNumberFormat="1" applyFont="1" applyFill="1" applyBorder="1"/>
    <xf numFmtId="1" fontId="16" fillId="0" borderId="4" xfId="4" applyNumberFormat="1" applyFont="1" applyFill="1" applyBorder="1"/>
    <xf numFmtId="4" fontId="16" fillId="0" borderId="2" xfId="4" applyNumberFormat="1" applyFont="1" applyFill="1" applyBorder="1"/>
    <xf numFmtId="164" fontId="16" fillId="0" borderId="2" xfId="4" applyNumberFormat="1" applyFont="1" applyFill="1" applyBorder="1" applyAlignment="1">
      <alignment horizontal="right"/>
    </xf>
    <xf numFmtId="3" fontId="16" fillId="0" borderId="1" xfId="4" applyNumberFormat="1" applyFont="1" applyFill="1" applyBorder="1"/>
    <xf numFmtId="164" fontId="16" fillId="0" borderId="2" xfId="4" applyNumberFormat="1" applyFont="1" applyFill="1" applyBorder="1"/>
    <xf numFmtId="4" fontId="16" fillId="0" borderId="7" xfId="4" applyNumberFormat="1" applyFont="1" applyFill="1" applyBorder="1" applyAlignment="1">
      <alignment horizontal="right"/>
    </xf>
    <xf numFmtId="4" fontId="16" fillId="0" borderId="4" xfId="6" applyNumberFormat="1" applyFont="1" applyFill="1" applyBorder="1"/>
    <xf numFmtId="4" fontId="16" fillId="0" borderId="2" xfId="6" applyNumberFormat="1" applyFont="1" applyFill="1" applyBorder="1"/>
    <xf numFmtId="4" fontId="16" fillId="0" borderId="1" xfId="6" applyNumberFormat="1" applyFont="1" applyFill="1" applyBorder="1"/>
    <xf numFmtId="164" fontId="16" fillId="0" borderId="2" xfId="6" applyNumberFormat="1" applyFont="1" applyFill="1" applyBorder="1" applyAlignment="1">
      <alignment horizontal="right"/>
    </xf>
    <xf numFmtId="164" fontId="16" fillId="0" borderId="2" xfId="6" applyNumberFormat="1" applyFont="1" applyFill="1" applyBorder="1"/>
    <xf numFmtId="1" fontId="16" fillId="0" borderId="1" xfId="6" applyNumberFormat="1" applyFont="1" applyFill="1" applyBorder="1" applyAlignment="1">
      <alignment horizontal="right"/>
    </xf>
    <xf numFmtId="1" fontId="16" fillId="0" borderId="1" xfId="6" applyNumberFormat="1" applyFont="1" applyFill="1" applyBorder="1"/>
    <xf numFmtId="3" fontId="16" fillId="0" borderId="1" xfId="6" applyNumberFormat="1" applyFont="1" applyFill="1" applyBorder="1"/>
    <xf numFmtId="3" fontId="16" fillId="0" borderId="10" xfId="6" applyNumberFormat="1" applyFont="1" applyFill="1" applyBorder="1"/>
    <xf numFmtId="4" fontId="16" fillId="0" borderId="7" xfId="6" applyNumberFormat="1" applyFont="1" applyFill="1" applyBorder="1" applyAlignment="1">
      <alignment horizontal="right"/>
    </xf>
    <xf numFmtId="3" fontId="16" fillId="0" borderId="8" xfId="6" applyNumberFormat="1" applyFont="1" applyFill="1" applyBorder="1"/>
    <xf numFmtId="1" fontId="16" fillId="0" borderId="4" xfId="2" applyNumberFormat="1" applyFont="1" applyFill="1" applyBorder="1"/>
    <xf numFmtId="4" fontId="16" fillId="0" borderId="2" xfId="2" applyNumberFormat="1" applyFont="1" applyFill="1" applyBorder="1"/>
    <xf numFmtId="4" fontId="16" fillId="0" borderId="1" xfId="2" applyNumberFormat="1" applyFont="1" applyFill="1" applyBorder="1"/>
    <xf numFmtId="1" fontId="16" fillId="0" borderId="1" xfId="2" applyNumberFormat="1" applyFont="1" applyFill="1" applyBorder="1" applyAlignment="1">
      <alignment wrapText="1"/>
    </xf>
    <xf numFmtId="164" fontId="16" fillId="0" borderId="2" xfId="2" applyNumberFormat="1" applyFont="1" applyFill="1" applyBorder="1" applyAlignment="1">
      <alignment horizontal="right"/>
    </xf>
    <xf numFmtId="164" fontId="16" fillId="0" borderId="2" xfId="2" applyNumberFormat="1" applyFont="1" applyFill="1" applyBorder="1"/>
    <xf numFmtId="1" fontId="16" fillId="0" borderId="1" xfId="2" applyNumberFormat="1" applyFont="1" applyFill="1" applyBorder="1" applyAlignment="1">
      <alignment horizontal="right"/>
    </xf>
    <xf numFmtId="1" fontId="16" fillId="0" borderId="1" xfId="2" applyNumberFormat="1" applyFont="1" applyFill="1" applyBorder="1"/>
    <xf numFmtId="3" fontId="16" fillId="0" borderId="1" xfId="2" applyNumberFormat="1" applyFont="1" applyFill="1" applyBorder="1"/>
    <xf numFmtId="3" fontId="16" fillId="0" borderId="1" xfId="2" applyNumberFormat="1" applyFont="1" applyFill="1" applyBorder="1" applyAlignment="1">
      <alignment horizontal="right"/>
    </xf>
    <xf numFmtId="3" fontId="16" fillId="0" borderId="10" xfId="2" applyNumberFormat="1" applyFont="1" applyFill="1" applyBorder="1"/>
    <xf numFmtId="4" fontId="16" fillId="0" borderId="7" xfId="2" applyNumberFormat="1" applyFont="1" applyFill="1" applyBorder="1" applyAlignment="1">
      <alignment horizontal="right"/>
    </xf>
    <xf numFmtId="3" fontId="16" fillId="0" borderId="8" xfId="2" applyNumberFormat="1" applyFont="1" applyFill="1" applyBorder="1"/>
    <xf numFmtId="4" fontId="16" fillId="0" borderId="2" xfId="5" applyNumberFormat="1" applyFont="1" applyFill="1" applyBorder="1" applyAlignment="1">
      <alignment horizontal="center" wrapText="1"/>
    </xf>
    <xf numFmtId="0" fontId="0" fillId="0" borderId="0" xfId="0" applyFill="1" applyAlignment="1">
      <alignment horizontal="center" wrapText="1"/>
    </xf>
    <xf numFmtId="4" fontId="16" fillId="0" borderId="2" xfId="5" applyNumberFormat="1" applyFont="1" applyFill="1" applyBorder="1"/>
    <xf numFmtId="164" fontId="16" fillId="0" borderId="2" xfId="5" applyNumberFormat="1" applyFont="1" applyFill="1" applyBorder="1" applyAlignment="1">
      <alignment horizontal="right"/>
    </xf>
    <xf numFmtId="3" fontId="16" fillId="0" borderId="3" xfId="5" applyNumberFormat="1" applyFont="1" applyFill="1" applyBorder="1"/>
    <xf numFmtId="164" fontId="16" fillId="0" borderId="2" xfId="5" applyNumberFormat="1" applyFont="1" applyFill="1" applyBorder="1"/>
    <xf numFmtId="3" fontId="16" fillId="0" borderId="1" xfId="5" applyNumberFormat="1" applyFont="1" applyFill="1" applyBorder="1" applyAlignment="1">
      <alignment horizontal="right"/>
    </xf>
    <xf numFmtId="4" fontId="16" fillId="0" borderId="7" xfId="5" applyNumberFormat="1" applyFont="1" applyFill="1" applyBorder="1" applyAlignment="1">
      <alignment horizontal="center"/>
    </xf>
    <xf numFmtId="0" fontId="0" fillId="0" borderId="0" xfId="0" applyFill="1" applyAlignment="1">
      <alignment horizontal="center"/>
    </xf>
    <xf numFmtId="3" fontId="15" fillId="0" borderId="0" xfId="0" applyNumberFormat="1" applyFont="1" applyFill="1"/>
    <xf numFmtId="1" fontId="16" fillId="0" borderId="4" xfId="1" applyNumberFormat="1" applyFont="1" applyFill="1" applyBorder="1"/>
    <xf numFmtId="4" fontId="16" fillId="0" borderId="2" xfId="1" applyNumberFormat="1" applyFont="1" applyFill="1" applyBorder="1"/>
    <xf numFmtId="164" fontId="16" fillId="0" borderId="2" xfId="1" applyNumberFormat="1" applyFont="1" applyFill="1" applyBorder="1" applyAlignment="1">
      <alignment horizontal="right"/>
    </xf>
    <xf numFmtId="164" fontId="16" fillId="0" borderId="2" xfId="1" applyNumberFormat="1" applyFont="1" applyFill="1" applyBorder="1"/>
    <xf numFmtId="3" fontId="16" fillId="0" borderId="1" xfId="1" applyNumberFormat="1" applyFont="1" applyFill="1" applyBorder="1"/>
    <xf numFmtId="4" fontId="16" fillId="0" borderId="7" xfId="1" applyNumberFormat="1" applyFont="1" applyFill="1" applyBorder="1" applyAlignment="1">
      <alignment horizontal="right"/>
    </xf>
    <xf numFmtId="3" fontId="16" fillId="0" borderId="8" xfId="1" applyNumberFormat="1" applyFont="1" applyFill="1" applyBorder="1"/>
    <xf numFmtId="3" fontId="24" fillId="0" borderId="1" xfId="5" applyNumberFormat="1" applyFont="1" applyFill="1" applyBorder="1"/>
    <xf numFmtId="164" fontId="16" fillId="0" borderId="11" xfId="1" applyNumberFormat="1" applyFont="1" applyFill="1" applyBorder="1"/>
    <xf numFmtId="3" fontId="16" fillId="0" borderId="10" xfId="1" applyNumberFormat="1" applyFont="1" applyFill="1" applyBorder="1"/>
    <xf numFmtId="4" fontId="15" fillId="0" borderId="1" xfId="0" applyNumberFormat="1" applyFont="1" applyFill="1" applyBorder="1"/>
    <xf numFmtId="3" fontId="16" fillId="0" borderId="14" xfId="5" applyNumberFormat="1" applyFont="1" applyFill="1" applyBorder="1"/>
    <xf numFmtId="0" fontId="25" fillId="0" borderId="1" xfId="0" applyFont="1" applyFill="1" applyBorder="1" applyAlignment="1">
      <alignment horizontal="left"/>
    </xf>
    <xf numFmtId="0" fontId="0" fillId="0" borderId="0" xfId="0" applyBorder="1"/>
    <xf numFmtId="3" fontId="24" fillId="0" borderId="10" xfId="2" applyNumberFormat="1" applyFont="1" applyFill="1" applyBorder="1"/>
    <xf numFmtId="3" fontId="24" fillId="0" borderId="10" xfId="1" applyNumberFormat="1" applyFont="1" applyFill="1" applyBorder="1"/>
    <xf numFmtId="3" fontId="11" fillId="0" borderId="1" xfId="1" applyNumberFormat="1" applyFont="1" applyFill="1" applyBorder="1" applyAlignment="1">
      <alignment horizontal="center" wrapText="1"/>
    </xf>
    <xf numFmtId="1" fontId="11" fillId="0" borderId="1" xfId="1" applyNumberFormat="1" applyFont="1" applyFill="1" applyBorder="1" applyAlignment="1">
      <alignment horizontal="center" wrapText="1"/>
    </xf>
    <xf numFmtId="3" fontId="11" fillId="0" borderId="1" xfId="1" applyNumberFormat="1" applyFont="1" applyFill="1" applyBorder="1" applyAlignment="1">
      <alignment wrapText="1"/>
    </xf>
    <xf numFmtId="164" fontId="16" fillId="0" borderId="11" xfId="6" applyNumberFormat="1" applyFont="1" applyFill="1" applyBorder="1"/>
    <xf numFmtId="164" fontId="16" fillId="0" borderId="11" xfId="2" applyNumberFormat="1" applyFont="1" applyFill="1" applyBorder="1"/>
    <xf numFmtId="0" fontId="25" fillId="0" borderId="1" xfId="0" applyFont="1" applyFill="1" applyBorder="1" applyAlignment="1">
      <alignment horizontal="center"/>
    </xf>
    <xf numFmtId="0" fontId="9" fillId="0" borderId="1" xfId="0" applyFont="1" applyFill="1" applyBorder="1" applyAlignment="1">
      <alignment horizontal="left"/>
    </xf>
    <xf numFmtId="4" fontId="14" fillId="0" borderId="38" xfId="2" applyNumberFormat="1" applyFill="1" applyBorder="1"/>
    <xf numFmtId="4" fontId="14" fillId="0" borderId="39" xfId="2" applyNumberFormat="1" applyFill="1" applyBorder="1"/>
    <xf numFmtId="1" fontId="14" fillId="0" borderId="38" xfId="2" applyNumberFormat="1" applyFill="1" applyBorder="1"/>
    <xf numFmtId="166" fontId="14" fillId="0" borderId="39" xfId="2" applyNumberFormat="1" applyFill="1" applyBorder="1"/>
    <xf numFmtId="3" fontId="8" fillId="0" borderId="3" xfId="1" applyNumberFormat="1" applyFont="1" applyFill="1" applyBorder="1" applyAlignment="1">
      <alignment horizontal="center" wrapText="1"/>
    </xf>
    <xf numFmtId="3" fontId="24" fillId="0" borderId="10" xfId="3" applyNumberFormat="1" applyFont="1" applyFill="1" applyBorder="1"/>
    <xf numFmtId="3" fontId="24" fillId="0" borderId="1" xfId="4" applyNumberFormat="1" applyFont="1" applyFill="1" applyBorder="1"/>
    <xf numFmtId="3" fontId="26" fillId="0" borderId="1" xfId="4" applyNumberFormat="1" applyFont="1" applyFill="1" applyBorder="1"/>
    <xf numFmtId="0" fontId="20" fillId="0" borderId="0" xfId="0" applyFont="1" applyFill="1"/>
    <xf numFmtId="3" fontId="24" fillId="0" borderId="10" xfId="6" applyNumberFormat="1" applyFont="1" applyFill="1" applyBorder="1"/>
    <xf numFmtId="0" fontId="7" fillId="0" borderId="1" xfId="1" applyFont="1" applyFill="1" applyBorder="1" applyAlignment="1">
      <alignment wrapText="1"/>
    </xf>
    <xf numFmtId="0" fontId="14" fillId="0" borderId="14" xfId="1" applyFill="1" applyBorder="1" applyAlignment="1">
      <alignment wrapText="1"/>
    </xf>
    <xf numFmtId="0" fontId="14" fillId="0" borderId="14" xfId="1" applyFill="1" applyBorder="1" applyAlignment="1">
      <alignment vertical="center"/>
    </xf>
    <xf numFmtId="165" fontId="14" fillId="0" borderId="16" xfId="1" applyNumberFormat="1" applyFill="1" applyBorder="1"/>
    <xf numFmtId="3" fontId="6" fillId="0" borderId="1" xfId="1" applyNumberFormat="1" applyFont="1" applyFill="1" applyBorder="1" applyAlignment="1">
      <alignment wrapText="1"/>
    </xf>
    <xf numFmtId="0" fontId="0" fillId="8" borderId="0" xfId="0" applyFill="1" applyBorder="1"/>
    <xf numFmtId="3" fontId="0" fillId="0" borderId="0" xfId="0" applyNumberFormat="1" applyFill="1"/>
    <xf numFmtId="0" fontId="5" fillId="0" borderId="14" xfId="1" applyFont="1" applyFill="1" applyBorder="1" applyAlignment="1">
      <alignment wrapText="1"/>
    </xf>
    <xf numFmtId="0" fontId="4" fillId="0" borderId="14" xfId="1" applyFont="1" applyFill="1" applyBorder="1" applyAlignment="1">
      <alignment wrapText="1"/>
    </xf>
    <xf numFmtId="1" fontId="16" fillId="0" borderId="35" xfId="3" applyNumberFormat="1" applyFont="1" applyFill="1" applyBorder="1"/>
    <xf numFmtId="4" fontId="16" fillId="0" borderId="38" xfId="3" applyNumberFormat="1" applyFont="1" applyFill="1" applyBorder="1"/>
    <xf numFmtId="1" fontId="16" fillId="0" borderId="39" xfId="3" applyNumberFormat="1" applyFont="1" applyFill="1" applyBorder="1" applyAlignment="1">
      <alignment wrapText="1"/>
    </xf>
    <xf numFmtId="164" fontId="16" fillId="0" borderId="38" xfId="3" applyNumberFormat="1" applyFont="1" applyFill="1" applyBorder="1" applyAlignment="1">
      <alignment horizontal="right"/>
    </xf>
    <xf numFmtId="1" fontId="16" fillId="0" borderId="39" xfId="3" applyNumberFormat="1" applyFont="1" applyFill="1" applyBorder="1" applyAlignment="1">
      <alignment horizontal="right"/>
    </xf>
    <xf numFmtId="164" fontId="16" fillId="0" borderId="38" xfId="3" applyNumberFormat="1" applyFont="1" applyFill="1" applyBorder="1"/>
    <xf numFmtId="1" fontId="16" fillId="0" borderId="41" xfId="3" applyNumberFormat="1" applyFont="1" applyFill="1" applyBorder="1" applyAlignment="1">
      <alignment horizontal="left"/>
    </xf>
    <xf numFmtId="3" fontId="16" fillId="0" borderId="41" xfId="3" applyNumberFormat="1" applyFont="1" applyFill="1" applyBorder="1"/>
    <xf numFmtId="3" fontId="16" fillId="0" borderId="39" xfId="3" applyNumberFormat="1" applyFont="1" applyFill="1" applyBorder="1"/>
    <xf numFmtId="4" fontId="15" fillId="0" borderId="39" xfId="0" applyNumberFormat="1" applyFont="1" applyFill="1" applyBorder="1"/>
    <xf numFmtId="164" fontId="16" fillId="0" borderId="40" xfId="3" applyNumberFormat="1" applyFont="1" applyFill="1" applyBorder="1"/>
    <xf numFmtId="4" fontId="16" fillId="0" borderId="42" xfId="3" applyNumberFormat="1" applyFont="1" applyFill="1" applyBorder="1" applyAlignment="1">
      <alignment horizontal="right"/>
    </xf>
    <xf numFmtId="3" fontId="16" fillId="0" borderId="43" xfId="3" applyNumberFormat="1" applyFont="1" applyFill="1" applyBorder="1"/>
    <xf numFmtId="3" fontId="16" fillId="0" borderId="44" xfId="3" applyNumberFormat="1" applyFont="1" applyFill="1" applyBorder="1"/>
    <xf numFmtId="0" fontId="27" fillId="0" borderId="0" xfId="0" applyFont="1"/>
    <xf numFmtId="1" fontId="21" fillId="0" borderId="1" xfId="1" applyNumberFormat="1" applyFont="1" applyFill="1" applyBorder="1" applyAlignment="1">
      <alignment wrapText="1"/>
    </xf>
    <xf numFmtId="0" fontId="0" fillId="0" borderId="1" xfId="0" applyFill="1" applyBorder="1"/>
    <xf numFmtId="3" fontId="14" fillId="0" borderId="14" xfId="1" applyNumberFormat="1" applyFill="1" applyBorder="1" applyAlignment="1">
      <alignment vertical="center"/>
    </xf>
    <xf numFmtId="3" fontId="3" fillId="0" borderId="14" xfId="1" applyNumberFormat="1" applyFont="1" applyFill="1" applyBorder="1" applyAlignment="1">
      <alignment wrapText="1"/>
    </xf>
    <xf numFmtId="3" fontId="16" fillId="0" borderId="0" xfId="3" applyNumberFormat="1" applyFont="1" applyFill="1" applyBorder="1"/>
    <xf numFmtId="3" fontId="16" fillId="0" borderId="3" xfId="2" applyNumberFormat="1" applyFont="1" applyFill="1" applyBorder="1" applyAlignment="1">
      <alignment wrapText="1"/>
    </xf>
    <xf numFmtId="3" fontId="16" fillId="0" borderId="3" xfId="2" applyNumberFormat="1" applyFont="1" applyFill="1" applyBorder="1"/>
    <xf numFmtId="3" fontId="24" fillId="0" borderId="3" xfId="2" applyNumberFormat="1" applyFont="1" applyFill="1" applyBorder="1"/>
    <xf numFmtId="3" fontId="16" fillId="0" borderId="12" xfId="2" applyNumberFormat="1" applyFont="1" applyFill="1" applyBorder="1"/>
    <xf numFmtId="3" fontId="16" fillId="0" borderId="9" xfId="2" applyNumberFormat="1" applyFont="1" applyFill="1" applyBorder="1"/>
    <xf numFmtId="165" fontId="0" fillId="0" borderId="39" xfId="0" applyNumberFormat="1" applyFill="1" applyBorder="1"/>
    <xf numFmtId="3" fontId="16" fillId="0" borderId="1" xfId="3" applyNumberFormat="1" applyFont="1" applyFill="1" applyBorder="1" applyAlignment="1">
      <alignment wrapText="1"/>
    </xf>
    <xf numFmtId="3" fontId="16" fillId="0" borderId="1" xfId="3" applyNumberFormat="1" applyFont="1" applyFill="1" applyBorder="1" applyAlignment="1">
      <alignment horizontal="right"/>
    </xf>
    <xf numFmtId="3" fontId="16" fillId="0" borderId="10" xfId="3" applyNumberFormat="1" applyFont="1" applyFill="1" applyBorder="1" applyAlignment="1">
      <alignment horizontal="right"/>
    </xf>
    <xf numFmtId="3" fontId="24" fillId="0" borderId="1" xfId="3" applyNumberFormat="1" applyFont="1" applyFill="1" applyBorder="1" applyAlignment="1">
      <alignment horizontal="right"/>
    </xf>
    <xf numFmtId="3" fontId="16" fillId="0" borderId="3" xfId="4" applyNumberFormat="1" applyFont="1" applyFill="1" applyBorder="1"/>
    <xf numFmtId="3" fontId="16" fillId="0" borderId="1" xfId="4" applyNumberFormat="1" applyFont="1" applyFill="1" applyBorder="1" applyAlignment="1">
      <alignment horizontal="right"/>
    </xf>
    <xf numFmtId="3" fontId="16" fillId="0" borderId="3" xfId="4" applyNumberFormat="1" applyFont="1" applyFill="1" applyBorder="1" applyAlignment="1">
      <alignment horizontal="right"/>
    </xf>
    <xf numFmtId="3" fontId="24" fillId="0" borderId="1" xfId="4" applyNumberFormat="1" applyFont="1" applyFill="1" applyBorder="1" applyAlignment="1">
      <alignment horizontal="right"/>
    </xf>
    <xf numFmtId="3" fontId="16" fillId="0" borderId="3" xfId="6" applyNumberFormat="1" applyFont="1" applyFill="1" applyBorder="1"/>
    <xf numFmtId="3" fontId="16" fillId="0" borderId="3" xfId="6" applyNumberFormat="1" applyFont="1" applyFill="1" applyBorder="1" applyAlignment="1">
      <alignment horizontal="right"/>
    </xf>
    <xf numFmtId="3" fontId="24" fillId="0" borderId="3" xfId="6" applyNumberFormat="1" applyFont="1" applyFill="1" applyBorder="1" applyAlignment="1">
      <alignment horizontal="right"/>
    </xf>
    <xf numFmtId="3" fontId="26" fillId="0" borderId="3" xfId="6" applyNumberFormat="1" applyFont="1" applyFill="1" applyBorder="1" applyAlignment="1">
      <alignment horizontal="right"/>
    </xf>
    <xf numFmtId="3" fontId="16" fillId="0" borderId="12" xfId="6" applyNumberFormat="1" applyFont="1" applyFill="1" applyBorder="1" applyAlignment="1">
      <alignment horizontal="right"/>
    </xf>
    <xf numFmtId="3" fontId="16" fillId="0" borderId="9" xfId="6" applyNumberFormat="1" applyFont="1" applyFill="1" applyBorder="1"/>
    <xf numFmtId="3" fontId="0" fillId="0" borderId="0" xfId="0" applyNumberFormat="1" applyFill="1" applyAlignment="1">
      <alignment horizontal="center" wrapText="1"/>
    </xf>
    <xf numFmtId="3" fontId="0" fillId="0" borderId="0" xfId="0" applyNumberFormat="1"/>
    <xf numFmtId="3" fontId="0" fillId="0" borderId="0" xfId="0" applyNumberFormat="1" applyFill="1" applyAlignment="1">
      <alignment horizontal="center"/>
    </xf>
    <xf numFmtId="3" fontId="15" fillId="0" borderId="21" xfId="0" applyNumberFormat="1" applyFont="1" applyFill="1" applyBorder="1"/>
    <xf numFmtId="3" fontId="16" fillId="0" borderId="3" xfId="1" applyNumberFormat="1" applyFont="1" applyFill="1" applyBorder="1"/>
    <xf numFmtId="3" fontId="24" fillId="0" borderId="1" xfId="1" applyNumberFormat="1" applyFont="1" applyFill="1" applyBorder="1"/>
    <xf numFmtId="3" fontId="16" fillId="0" borderId="12" xfId="1" applyNumberFormat="1" applyFont="1" applyFill="1" applyBorder="1"/>
    <xf numFmtId="3" fontId="16" fillId="0" borderId="9" xfId="1" applyNumberFormat="1" applyFont="1" applyFill="1" applyBorder="1"/>
    <xf numFmtId="1" fontId="0" fillId="0" borderId="1" xfId="0" applyNumberFormat="1" applyFill="1" applyBorder="1"/>
    <xf numFmtId="1" fontId="14" fillId="0" borderId="38" xfId="9" applyNumberFormat="1" applyFont="1" applyFill="1" applyBorder="1"/>
    <xf numFmtId="1" fontId="14" fillId="0" borderId="8" xfId="1" applyNumberFormat="1" applyFill="1" applyBorder="1"/>
    <xf numFmtId="1" fontId="0" fillId="0" borderId="1" xfId="0" applyNumberFormat="1" applyBorder="1" applyAlignment="1">
      <alignment horizontal="right"/>
    </xf>
    <xf numFmtId="165" fontId="2" fillId="0" borderId="1" xfId="1" applyNumberFormat="1" applyFont="1" applyFill="1" applyBorder="1" applyAlignment="1">
      <alignment wrapText="1"/>
    </xf>
    <xf numFmtId="165" fontId="1" fillId="0" borderId="1" xfId="1" applyNumberFormat="1" applyFont="1" applyFill="1" applyBorder="1" applyAlignment="1">
      <alignment wrapText="1"/>
    </xf>
    <xf numFmtId="1" fontId="28" fillId="0" borderId="1" xfId="0" applyNumberFormat="1" applyFont="1" applyBorder="1" applyAlignment="1">
      <alignment horizontal="right"/>
    </xf>
    <xf numFmtId="0" fontId="19" fillId="8" borderId="0" xfId="7" applyFill="1" applyBorder="1" applyAlignment="1">
      <alignment horizontal="left" wrapText="1"/>
    </xf>
    <xf numFmtId="0" fontId="29" fillId="0" borderId="0" xfId="0" applyFont="1" applyFill="1" applyBorder="1"/>
    <xf numFmtId="0" fontId="29" fillId="0" borderId="4" xfId="0" applyFont="1" applyFill="1" applyBorder="1"/>
    <xf numFmtId="0" fontId="29" fillId="0" borderId="2" xfId="0" applyFont="1" applyFill="1" applyBorder="1"/>
    <xf numFmtId="0" fontId="29" fillId="0" borderId="1" xfId="0" applyFont="1" applyFill="1" applyBorder="1" applyAlignment="1">
      <alignment horizontal="center"/>
    </xf>
    <xf numFmtId="0" fontId="29" fillId="0" borderId="1" xfId="0" applyFont="1" applyFill="1" applyBorder="1"/>
    <xf numFmtId="0" fontId="29" fillId="0" borderId="3" xfId="0" applyFont="1" applyFill="1" applyBorder="1"/>
    <xf numFmtId="0" fontId="29" fillId="0" borderId="1" xfId="0" applyFont="1" applyFill="1" applyBorder="1" applyAlignment="1">
      <alignment wrapText="1"/>
    </xf>
    <xf numFmtId="0" fontId="29" fillId="0" borderId="1" xfId="0" applyFont="1" applyFill="1" applyBorder="1" applyAlignment="1">
      <alignment horizontal="left" wrapText="1"/>
    </xf>
    <xf numFmtId="0" fontId="29" fillId="0" borderId="2" xfId="0" applyFont="1" applyFill="1" applyBorder="1" applyAlignment="1">
      <alignment horizontal="left" vertical="center" wrapText="1"/>
    </xf>
    <xf numFmtId="167" fontId="29" fillId="0" borderId="2" xfId="0" applyNumberFormat="1" applyFont="1" applyFill="1" applyBorder="1" applyAlignment="1">
      <alignment horizontal="left" vertical="center" wrapText="1"/>
    </xf>
    <xf numFmtId="167" fontId="29" fillId="0" borderId="7" xfId="0" applyNumberFormat="1" applyFont="1" applyFill="1" applyBorder="1" applyAlignment="1">
      <alignment horizontal="left" vertical="center" wrapText="1"/>
    </xf>
    <xf numFmtId="0" fontId="29" fillId="0" borderId="8" xfId="0" applyFont="1" applyFill="1" applyBorder="1"/>
    <xf numFmtId="0" fontId="29" fillId="0" borderId="9" xfId="0" applyFont="1" applyFill="1" applyBorder="1"/>
    <xf numFmtId="0" fontId="29" fillId="0" borderId="3" xfId="0" applyFont="1" applyFill="1" applyBorder="1" applyAlignment="1">
      <alignment wrapText="1"/>
    </xf>
    <xf numFmtId="0" fontId="29" fillId="0" borderId="3" xfId="0" applyFont="1" applyFill="1" applyBorder="1" applyAlignment="1">
      <alignment horizontal="center" wrapText="1"/>
    </xf>
    <xf numFmtId="3" fontId="14" fillId="0" borderId="3" xfId="1" applyNumberFormat="1" applyFill="1" applyBorder="1"/>
    <xf numFmtId="3" fontId="21" fillId="0" borderId="3" xfId="1" applyNumberFormat="1" applyFont="1" applyFill="1" applyBorder="1"/>
    <xf numFmtId="3" fontId="10" fillId="0" borderId="3" xfId="1" applyNumberFormat="1" applyFont="1" applyFill="1" applyBorder="1"/>
    <xf numFmtId="3" fontId="14" fillId="0" borderId="9" xfId="1" applyNumberFormat="1" applyFill="1" applyBorder="1"/>
    <xf numFmtId="0" fontId="30" fillId="0" borderId="1" xfId="0" applyFont="1" applyFill="1" applyBorder="1"/>
    <xf numFmtId="1" fontId="14" fillId="0" borderId="1" xfId="1" applyNumberFormat="1" applyFill="1" applyBorder="1" applyAlignment="1">
      <alignment horizontal="center" wrapText="1"/>
    </xf>
    <xf numFmtId="4" fontId="14" fillId="0" borderId="4" xfId="1" applyNumberFormat="1" applyFill="1" applyBorder="1" applyAlignment="1">
      <alignment horizontal="center" wrapText="1"/>
    </xf>
    <xf numFmtId="4" fontId="14" fillId="0" borderId="5" xfId="1" applyNumberFormat="1" applyFill="1" applyBorder="1" applyAlignment="1">
      <alignment horizontal="center" wrapText="1"/>
    </xf>
    <xf numFmtId="4" fontId="14" fillId="0" borderId="6" xfId="1" applyNumberFormat="1" applyFill="1" applyBorder="1" applyAlignment="1">
      <alignment horizontal="center" wrapText="1"/>
    </xf>
    <xf numFmtId="0" fontId="14" fillId="0" borderId="13" xfId="1" applyFill="1" applyBorder="1" applyAlignment="1">
      <alignment horizontal="center" wrapText="1"/>
    </xf>
    <xf numFmtId="0" fontId="14" fillId="0" borderId="20" xfId="1" applyFill="1" applyBorder="1" applyAlignment="1">
      <alignment horizontal="center" wrapText="1"/>
    </xf>
    <xf numFmtId="0" fontId="14" fillId="0" borderId="14" xfId="1" applyFill="1" applyBorder="1" applyAlignment="1">
      <alignment horizontal="center" wrapText="1"/>
    </xf>
    <xf numFmtId="1" fontId="14" fillId="0" borderId="13" xfId="1" applyNumberFormat="1" applyFill="1" applyBorder="1" applyAlignment="1">
      <alignment horizontal="center" wrapText="1"/>
    </xf>
    <xf numFmtId="1" fontId="14" fillId="0" borderId="20" xfId="1" applyNumberFormat="1" applyFill="1" applyBorder="1" applyAlignment="1">
      <alignment horizontal="center" wrapText="1"/>
    </xf>
    <xf numFmtId="1" fontId="14" fillId="0" borderId="14" xfId="1" applyNumberFormat="1" applyFill="1" applyBorder="1" applyAlignment="1">
      <alignment horizontal="center" wrapText="1"/>
    </xf>
    <xf numFmtId="0" fontId="12" fillId="0" borderId="35" xfId="2" applyFont="1" applyFill="1" applyBorder="1" applyAlignment="1">
      <alignment horizontal="center"/>
    </xf>
    <xf numFmtId="0" fontId="14" fillId="0" borderId="36" xfId="2" applyFill="1" applyBorder="1" applyAlignment="1">
      <alignment horizontal="center"/>
    </xf>
    <xf numFmtId="0" fontId="14" fillId="0" borderId="37" xfId="2" applyFill="1" applyBorder="1" applyAlignment="1">
      <alignment horizontal="center"/>
    </xf>
    <xf numFmtId="0" fontId="18" fillId="0" borderId="1" xfId="0" applyFont="1" applyBorder="1" applyAlignment="1">
      <alignment horizontal="center" vertical="center"/>
    </xf>
    <xf numFmtId="0" fontId="18" fillId="0" borderId="1" xfId="0" applyFont="1" applyBorder="1" applyAlignment="1">
      <alignment horizontal="center"/>
    </xf>
    <xf numFmtId="0" fontId="0" fillId="0" borderId="10" xfId="0" applyFont="1" applyFill="1" applyBorder="1" applyAlignment="1">
      <alignment horizontal="center"/>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17" xfId="0" applyFont="1" applyBorder="1" applyAlignment="1">
      <alignment horizontal="left" vertical="center"/>
    </xf>
    <xf numFmtId="0" fontId="0" fillId="0" borderId="23"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7"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0" fillId="0" borderId="22" xfId="0" applyFont="1" applyFill="1" applyBorder="1" applyAlignment="1">
      <alignment horizontal="left" vertical="center"/>
    </xf>
    <xf numFmtId="0" fontId="0" fillId="0" borderId="10"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31" xfId="0" applyFont="1" applyBorder="1" applyAlignment="1">
      <alignment horizontal="left" vertical="center"/>
    </xf>
    <xf numFmtId="0" fontId="0" fillId="0" borderId="22" xfId="0" applyFont="1" applyBorder="1" applyAlignment="1">
      <alignment horizontal="left"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17" xfId="0" applyFont="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 fontId="17" fillId="0" borderId="36" xfId="3" applyNumberFormat="1" applyFont="1" applyFill="1" applyBorder="1" applyAlignment="1">
      <alignment horizontal="center"/>
    </xf>
    <xf numFmtId="1" fontId="17" fillId="0" borderId="37" xfId="3" applyNumberFormat="1" applyFont="1" applyFill="1" applyBorder="1" applyAlignment="1">
      <alignment horizontal="center"/>
    </xf>
    <xf numFmtId="1" fontId="16" fillId="0" borderId="1" xfId="3" applyNumberFormat="1" applyFont="1" applyFill="1" applyBorder="1" applyAlignment="1">
      <alignment horizontal="center"/>
    </xf>
    <xf numFmtId="1" fontId="16" fillId="0" borderId="39" xfId="3" applyNumberFormat="1" applyFont="1" applyFill="1" applyBorder="1" applyAlignment="1">
      <alignment horizontal="center"/>
    </xf>
    <xf numFmtId="3" fontId="16" fillId="0" borderId="8" xfId="4" applyNumberFormat="1" applyFont="1" applyFill="1" applyBorder="1" applyAlignment="1">
      <alignment horizontal="center"/>
    </xf>
    <xf numFmtId="3" fontId="16" fillId="0" borderId="13" xfId="4" applyNumberFormat="1" applyFont="1" applyFill="1" applyBorder="1" applyAlignment="1">
      <alignment horizontal="center"/>
    </xf>
    <xf numFmtId="3" fontId="16" fillId="0" borderId="14" xfId="4" applyNumberFormat="1" applyFont="1" applyFill="1" applyBorder="1" applyAlignment="1">
      <alignment horizontal="center"/>
    </xf>
    <xf numFmtId="3" fontId="16" fillId="0" borderId="1" xfId="4" applyNumberFormat="1" applyFont="1" applyFill="1" applyBorder="1" applyAlignment="1">
      <alignment horizontal="center"/>
    </xf>
    <xf numFmtId="3" fontId="16" fillId="0" borderId="3" xfId="4" applyNumberFormat="1" applyFont="1" applyFill="1" applyBorder="1" applyAlignment="1">
      <alignment horizontal="center"/>
    </xf>
    <xf numFmtId="3" fontId="16" fillId="0" borderId="19" xfId="4" applyNumberFormat="1" applyFont="1" applyFill="1" applyBorder="1" applyAlignment="1">
      <alignment horizontal="center"/>
    </xf>
    <xf numFmtId="3" fontId="16" fillId="0" borderId="15" xfId="4" applyNumberFormat="1" applyFont="1" applyFill="1" applyBorder="1" applyAlignment="1">
      <alignment horizontal="center"/>
    </xf>
    <xf numFmtId="3" fontId="16" fillId="0" borderId="24" xfId="4" applyNumberFormat="1" applyFont="1" applyFill="1" applyBorder="1" applyAlignment="1">
      <alignment horizontal="center"/>
    </xf>
    <xf numFmtId="3" fontId="17" fillId="0" borderId="17" xfId="4" applyNumberFormat="1" applyFont="1" applyFill="1" applyBorder="1" applyAlignment="1">
      <alignment horizontal="center"/>
    </xf>
    <xf numFmtId="3" fontId="17" fillId="0" borderId="18" xfId="4" applyNumberFormat="1" applyFont="1" applyFill="1" applyBorder="1" applyAlignment="1">
      <alignment horizontal="center"/>
    </xf>
    <xf numFmtId="4" fontId="17" fillId="0" borderId="5" xfId="6" applyNumberFormat="1" applyFont="1" applyFill="1" applyBorder="1" applyAlignment="1">
      <alignment horizontal="center"/>
    </xf>
    <xf numFmtId="4" fontId="17" fillId="0" borderId="6" xfId="6" applyNumberFormat="1" applyFont="1" applyFill="1" applyBorder="1" applyAlignment="1">
      <alignment horizontal="center"/>
    </xf>
    <xf numFmtId="4" fontId="17" fillId="0" borderId="5" xfId="2" applyNumberFormat="1" applyFont="1" applyFill="1" applyBorder="1" applyAlignment="1">
      <alignment horizontal="center"/>
    </xf>
    <xf numFmtId="4" fontId="17" fillId="0" borderId="6" xfId="2" applyNumberFormat="1" applyFont="1" applyFill="1" applyBorder="1" applyAlignment="1">
      <alignment horizontal="center"/>
    </xf>
    <xf numFmtId="4" fontId="16" fillId="0" borderId="1" xfId="2" applyNumberFormat="1" applyFont="1" applyFill="1" applyBorder="1" applyAlignment="1">
      <alignment horizontal="center"/>
    </xf>
    <xf numFmtId="4" fontId="16" fillId="0" borderId="3" xfId="2" applyNumberFormat="1" applyFont="1" applyFill="1" applyBorder="1" applyAlignment="1">
      <alignment horizontal="center"/>
    </xf>
    <xf numFmtId="3" fontId="16" fillId="0" borderId="15" xfId="5" applyNumberFormat="1" applyFont="1" applyFill="1" applyBorder="1" applyAlignment="1">
      <alignment horizontal="center"/>
    </xf>
    <xf numFmtId="3" fontId="16" fillId="0" borderId="16" xfId="5" applyNumberFormat="1" applyFont="1" applyFill="1" applyBorder="1" applyAlignment="1">
      <alignment horizontal="center"/>
    </xf>
    <xf numFmtId="3" fontId="16" fillId="0" borderId="13" xfId="5" applyNumberFormat="1" applyFont="1" applyFill="1" applyBorder="1" applyAlignment="1">
      <alignment horizontal="center" wrapText="1"/>
    </xf>
    <xf numFmtId="3" fontId="16" fillId="0" borderId="14" xfId="5" applyNumberFormat="1" applyFont="1" applyFill="1" applyBorder="1" applyAlignment="1">
      <alignment horizontal="center" wrapText="1"/>
    </xf>
    <xf numFmtId="3" fontId="16" fillId="0" borderId="1" xfId="5" applyNumberFormat="1" applyFont="1" applyFill="1" applyBorder="1" applyAlignment="1">
      <alignment horizontal="center" wrapText="1"/>
    </xf>
    <xf numFmtId="3" fontId="16" fillId="0" borderId="3" xfId="5" applyNumberFormat="1" applyFont="1" applyFill="1" applyBorder="1" applyAlignment="1">
      <alignment horizontal="center" wrapText="1"/>
    </xf>
    <xf numFmtId="3" fontId="17" fillId="0" borderId="5" xfId="1" applyNumberFormat="1" applyFont="1" applyFill="1" applyBorder="1" applyAlignment="1">
      <alignment horizontal="center"/>
    </xf>
    <xf numFmtId="3" fontId="17" fillId="0" borderId="6" xfId="1" applyNumberFormat="1" applyFont="1" applyFill="1" applyBorder="1" applyAlignment="1">
      <alignment horizontal="center"/>
    </xf>
    <xf numFmtId="3" fontId="16" fillId="0" borderId="1" xfId="1" applyNumberFormat="1" applyFont="1" applyFill="1" applyBorder="1" applyAlignment="1">
      <alignment horizontal="center"/>
    </xf>
    <xf numFmtId="3" fontId="16" fillId="0" borderId="3" xfId="1" applyNumberFormat="1" applyFont="1" applyFill="1" applyBorder="1" applyAlignment="1">
      <alignment horizontal="center"/>
    </xf>
    <xf numFmtId="0" fontId="29" fillId="0" borderId="45" xfId="0" applyFont="1" applyFill="1" applyBorder="1" applyAlignment="1">
      <alignment horizontal="center" vertical="top"/>
    </xf>
    <xf numFmtId="0" fontId="29" fillId="0" borderId="46" xfId="0" applyFont="1" applyFill="1" applyBorder="1" applyAlignment="1">
      <alignment horizontal="center" vertical="top"/>
    </xf>
    <xf numFmtId="0" fontId="29" fillId="0" borderId="5" xfId="0" applyFont="1" applyFill="1" applyBorder="1" applyAlignment="1">
      <alignment horizontal="center"/>
    </xf>
    <xf numFmtId="0" fontId="29" fillId="0" borderId="1" xfId="0" applyFont="1" applyFill="1" applyBorder="1" applyAlignment="1">
      <alignment horizontal="center"/>
    </xf>
    <xf numFmtId="0" fontId="29" fillId="0" borderId="13" xfId="0" applyFont="1" applyFill="1" applyBorder="1" applyAlignment="1">
      <alignment horizontal="center"/>
    </xf>
    <xf numFmtId="0" fontId="29" fillId="0" borderId="14" xfId="0" applyFont="1" applyFill="1" applyBorder="1" applyAlignment="1">
      <alignment horizontal="center"/>
    </xf>
    <xf numFmtId="1" fontId="14" fillId="0" borderId="0" xfId="2" applyNumberFormat="1" applyFill="1" applyBorder="1"/>
    <xf numFmtId="0" fontId="0" fillId="0" borderId="0" xfId="0" applyFill="1" applyBorder="1"/>
    <xf numFmtId="1" fontId="0" fillId="0" borderId="0" xfId="0" applyNumberFormat="1" applyFill="1" applyBorder="1"/>
    <xf numFmtId="165" fontId="0" fillId="0" borderId="0" xfId="0" applyNumberFormat="1" applyFill="1" applyBorder="1"/>
    <xf numFmtId="1" fontId="14" fillId="0" borderId="47" xfId="2" applyNumberFormat="1" applyFill="1" applyBorder="1"/>
    <xf numFmtId="0" fontId="0" fillId="0" borderId="28" xfId="0" applyFill="1" applyBorder="1"/>
    <xf numFmtId="1" fontId="0" fillId="0" borderId="28" xfId="0" applyNumberFormat="1" applyFill="1" applyBorder="1"/>
    <xf numFmtId="165" fontId="0" fillId="0" borderId="48" xfId="0" applyNumberFormat="1" applyFill="1" applyBorder="1"/>
  </cellXfs>
  <cellStyles count="10">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Komma" xfId="9" builtinId="3"/>
    <cellStyle name="Link" xfId="7" builtinId="8"/>
    <cellStyle name="Standard" xfId="0" builtinId="0"/>
    <cellStyle name="Standard 2" xf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00"/>
      <color rgb="FF29281D"/>
      <color rgb="FF55533D"/>
      <color rgb="FFFFCC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Covid-19-Daten'!$A$313:$A$340</c15:sqref>
                  </c15:fullRef>
                </c:ext>
              </c:extLst>
              <c:f>'1. Covid-19-Daten'!$A$314:$A$340</c:f>
              <c:numCache>
                <c:formatCode>[$-F800]dddd\,\ mmmm\ dd\,\ yyyy\,\ hh:mm:ss</c:formatCode>
                <c:ptCount val="27"/>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numCache>
            </c:numRef>
          </c:cat>
          <c:val>
            <c:numRef>
              <c:extLst>
                <c:ext xmlns:c15="http://schemas.microsoft.com/office/drawing/2012/chart" uri="{02D57815-91ED-43cb-92C2-25804820EDAC}">
                  <c15:fullRef>
                    <c15:sqref>'1. Covid-19-Daten'!$I$313:$I$340</c15:sqref>
                  </c15:fullRef>
                </c:ext>
              </c:extLst>
              <c:f>'1. Covid-19-Daten'!$I$314:$I$340</c:f>
              <c:numCache>
                <c:formatCode>0.0</c:formatCode>
                <c:ptCount val="27"/>
                <c:pt idx="0">
                  <c:v>303.52941176470591</c:v>
                </c:pt>
                <c:pt idx="1">
                  <c:v>310.73529411764713</c:v>
                </c:pt>
                <c:pt idx="2">
                  <c:v>305.29411764705884</c:v>
                </c:pt>
                <c:pt idx="3">
                  <c:v>300.29411764705884</c:v>
                </c:pt>
                <c:pt idx="4">
                  <c:v>290.44117647058823</c:v>
                </c:pt>
                <c:pt idx="5">
                  <c:v>282.35294117647061</c:v>
                </c:pt>
                <c:pt idx="6">
                  <c:v>263.08823529411768</c:v>
                </c:pt>
                <c:pt idx="7">
                  <c:v>279.70588235294122</c:v>
                </c:pt>
                <c:pt idx="8">
                  <c:v>272.79411764705884</c:v>
                </c:pt>
                <c:pt idx="9">
                  <c:v>272.05882352941177</c:v>
                </c:pt>
                <c:pt idx="10">
                  <c:v>256.76470588235298</c:v>
                </c:pt>
                <c:pt idx="11">
                  <c:v>238.38235294117649</c:v>
                </c:pt>
                <c:pt idx="12">
                  <c:v>215.58823529411765</c:v>
                </c:pt>
                <c:pt idx="13">
                  <c:v>218.23529411764704</c:v>
                </c:pt>
                <c:pt idx="14">
                  <c:v>206.02941176470588</c:v>
                </c:pt>
                <c:pt idx="15">
                  <c:v>199.41176470588235</c:v>
                </c:pt>
                <c:pt idx="16">
                  <c:v>192.64705882352939</c:v>
                </c:pt>
                <c:pt idx="17">
                  <c:v>188.23529411764704</c:v>
                </c:pt>
                <c:pt idx="18">
                  <c:v>180.29411764705884</c:v>
                </c:pt>
                <c:pt idx="19">
                  <c:v>182.35294117647058</c:v>
                </c:pt>
                <c:pt idx="20">
                  <c:v>173.97058823529412</c:v>
                </c:pt>
                <c:pt idx="21">
                  <c:v>176.91176470588235</c:v>
                </c:pt>
                <c:pt idx="22">
                  <c:v>176.91176470588235</c:v>
                </c:pt>
                <c:pt idx="23">
                  <c:v>172.64705882352942</c:v>
                </c:pt>
                <c:pt idx="24">
                  <c:v>166.32352941176472</c:v>
                </c:pt>
                <c:pt idx="25">
                  <c:v>159.99999999999997</c:v>
                </c:pt>
                <c:pt idx="26">
                  <c:v>151.61764705882351</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r>
              <a:rPr lang="de-CH" sz="1200" b="1" i="0" u="none" strike="noStrike" baseline="0">
                <a:effectLst/>
              </a:rPr>
              <a:t>COVID-19 Patienten</a:t>
            </a:r>
            <a:r>
              <a:rPr lang="de-CH" sz="1200" b="1" i="0" u="none" strike="noStrike" baseline="0"/>
              <a:t> </a:t>
            </a:r>
            <a:endParaRPr lang="de-CH" sz="1200" b="1">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 COVID-19</c:v>
          </c:tx>
          <c:spPr>
            <a:ln w="28575" cap="rnd">
              <a:solidFill>
                <a:schemeClr val="accent3"/>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Covid-19-Daten'!$L$30:$L$357</c:f>
              <c:numCache>
                <c:formatCode>General</c:formatCode>
                <c:ptCount val="32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pt idx="295">
                  <c:v>24</c:v>
                </c:pt>
                <c:pt idx="296">
                  <c:v>26</c:v>
                </c:pt>
                <c:pt idx="297">
                  <c:v>25</c:v>
                </c:pt>
                <c:pt idx="298">
                  <c:v>20</c:v>
                </c:pt>
                <c:pt idx="301">
                  <c:v>21</c:v>
                </c:pt>
                <c:pt idx="302">
                  <c:v>19</c:v>
                </c:pt>
                <c:pt idx="303">
                  <c:v>17</c:v>
                </c:pt>
                <c:pt idx="304">
                  <c:v>18</c:v>
                </c:pt>
                <c:pt idx="305">
                  <c:v>16</c:v>
                </c:pt>
                <c:pt idx="308">
                  <c:v>15</c:v>
                </c:pt>
                <c:pt idx="309">
                  <c:v>12</c:v>
                </c:pt>
                <c:pt idx="310">
                  <c:v>13</c:v>
                </c:pt>
              </c:numCache>
            </c:numRef>
          </c:val>
          <c:smooth val="0"/>
          <c:extLst>
            <c:ext xmlns:c16="http://schemas.microsoft.com/office/drawing/2014/chart" uri="{C3380CC4-5D6E-409C-BE32-E72D297353CC}">
              <c16:uniqueId val="{00000000-AD82-4A5C-8E2A-91802E8BCAB8}"/>
            </c:ext>
          </c:extLst>
        </c:ser>
        <c:ser>
          <c:idx val="0"/>
          <c:order val="1"/>
          <c:tx>
            <c:strRef>
              <c:f>'1. Covid-19-Daten'!$K$3</c:f>
              <c:strCache>
                <c:ptCount val="1"/>
                <c:pt idx="0">
                  <c:v>Bestätigte Fälle auf Abteilung (ohne IPS/IMC)</c:v>
                </c:pt>
              </c:strCache>
            </c:strRef>
          </c:tx>
          <c:spPr>
            <a:ln w="28575" cap="rnd">
              <a:solidFill>
                <a:schemeClr val="accent1"/>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Covid-19-Daten'!$K$30:$K$400</c:f>
              <c:numCache>
                <c:formatCode>General</c:formatCode>
                <c:ptCount val="37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pt idx="295">
                  <c:v>95</c:v>
                </c:pt>
                <c:pt idx="296">
                  <c:v>86</c:v>
                </c:pt>
                <c:pt idx="297">
                  <c:v>86</c:v>
                </c:pt>
                <c:pt idx="298">
                  <c:v>91</c:v>
                </c:pt>
                <c:pt idx="301">
                  <c:v>90</c:v>
                </c:pt>
                <c:pt idx="302">
                  <c:v>100</c:v>
                </c:pt>
                <c:pt idx="303">
                  <c:v>86</c:v>
                </c:pt>
                <c:pt idx="304">
                  <c:v>87</c:v>
                </c:pt>
                <c:pt idx="305">
                  <c:v>87</c:v>
                </c:pt>
                <c:pt idx="308">
                  <c:v>95</c:v>
                </c:pt>
                <c:pt idx="309">
                  <c:v>92</c:v>
                </c:pt>
                <c:pt idx="310">
                  <c:v>72</c:v>
                </c:pt>
              </c:numCache>
            </c:numRef>
          </c:val>
          <c:smooth val="0"/>
          <c:extLst>
            <c:ext xmlns:c16="http://schemas.microsoft.com/office/drawing/2014/chart" uri="{C3380CC4-5D6E-409C-BE32-E72D297353CC}">
              <c16:uniqueId val="{00000001-AD82-4A5C-8E2A-91802E8BCAB8}"/>
            </c:ext>
          </c:extLst>
        </c:ser>
        <c:ser>
          <c:idx val="2"/>
          <c:order val="2"/>
          <c:tx>
            <c:v>Restkapazität für Beatmung</c:v>
          </c:tx>
          <c:spPr>
            <a:ln w="28575" cap="rnd">
              <a:solidFill>
                <a:schemeClr val="accent6"/>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Covid-19-Daten'!$P$30:$P$357</c:f>
              <c:numCache>
                <c:formatCode>General</c:formatCode>
                <c:ptCount val="328"/>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pt idx="290">
                  <c:v>8</c:v>
                </c:pt>
                <c:pt idx="291">
                  <c:v>8</c:v>
                </c:pt>
                <c:pt idx="294">
                  <c:v>10</c:v>
                </c:pt>
                <c:pt idx="295">
                  <c:v>16</c:v>
                </c:pt>
                <c:pt idx="296">
                  <c:v>12</c:v>
                </c:pt>
                <c:pt idx="297">
                  <c:v>12</c:v>
                </c:pt>
                <c:pt idx="298">
                  <c:v>8</c:v>
                </c:pt>
                <c:pt idx="301">
                  <c:v>8</c:v>
                </c:pt>
                <c:pt idx="302">
                  <c:v>9</c:v>
                </c:pt>
                <c:pt idx="303">
                  <c:v>9</c:v>
                </c:pt>
                <c:pt idx="304">
                  <c:v>10</c:v>
                </c:pt>
                <c:pt idx="305">
                  <c:v>11</c:v>
                </c:pt>
                <c:pt idx="308">
                  <c:v>11</c:v>
                </c:pt>
                <c:pt idx="309">
                  <c:v>11</c:v>
                </c:pt>
                <c:pt idx="310">
                  <c:v>13</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AD82-4A5C-8E2A-91802E8BCAB8}"/>
            </c:ext>
          </c:extLst>
        </c:ser>
        <c:ser>
          <c:idx val="3"/>
          <c:order val="3"/>
          <c:tx>
            <c:strRef>
              <c:f>'1. Covid-19-Daten'!$Q$3</c:f>
              <c:strCache>
                <c:ptCount val="1"/>
                <c:pt idx="0">
                  <c:v>Restkapazität Betten IPS</c:v>
                </c:pt>
              </c:strCache>
              <c:extLst xmlns:c15="http://schemas.microsoft.com/office/drawing/2012/chart"/>
            </c:strRef>
          </c:tx>
          <c:spPr>
            <a:ln w="28575" cap="rnd">
              <a:solidFill>
                <a:schemeClr val="accent4"/>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Covid-19-Daten'!$Q$30:$Q$357</c:f>
              <c:numCache>
                <c:formatCode>General</c:formatCode>
                <c:ptCount val="328"/>
                <c:pt idx="2">
                  <c:v>37</c:v>
                </c:pt>
                <c:pt idx="3">
                  <c:v>35</c:v>
                </c:pt>
                <c:pt idx="7">
                  <c:v>35</c:v>
                </c:pt>
                <c:pt idx="8">
                  <c:v>39</c:v>
                </c:pt>
                <c:pt idx="9">
                  <c:v>20</c:v>
                </c:pt>
                <c:pt idx="10">
                  <c:v>39</c:v>
                </c:pt>
                <c:pt idx="11">
                  <c:v>38</c:v>
                </c:pt>
                <c:pt idx="15">
                  <c:v>38</c:v>
                </c:pt>
                <c:pt idx="16">
                  <c:v>27</c:v>
                </c:pt>
                <c:pt idx="17">
                  <c:v>35</c:v>
                </c:pt>
                <c:pt idx="19">
                  <c:v>39</c:v>
                </c:pt>
                <c:pt idx="22">
                  <c:v>37</c:v>
                </c:pt>
                <c:pt idx="23">
                  <c:v>34</c:v>
                </c:pt>
                <c:pt idx="24">
                  <c:v>33</c:v>
                </c:pt>
                <c:pt idx="25">
                  <c:v>34</c:v>
                </c:pt>
                <c:pt idx="28">
                  <c:v>33</c:v>
                </c:pt>
                <c:pt idx="29">
                  <c:v>31</c:v>
                </c:pt>
                <c:pt idx="30">
                  <c:v>30</c:v>
                </c:pt>
                <c:pt idx="31">
                  <c:v>33</c:v>
                </c:pt>
                <c:pt idx="32">
                  <c:v>18</c:v>
                </c:pt>
                <c:pt idx="35">
                  <c:v>13</c:v>
                </c:pt>
                <c:pt idx="36">
                  <c:v>22</c:v>
                </c:pt>
                <c:pt idx="37">
                  <c:v>18</c:v>
                </c:pt>
                <c:pt idx="38">
                  <c:v>16</c:v>
                </c:pt>
                <c:pt idx="39">
                  <c:v>19</c:v>
                </c:pt>
                <c:pt idx="42">
                  <c:v>23</c:v>
                </c:pt>
                <c:pt idx="43">
                  <c:v>21</c:v>
                </c:pt>
                <c:pt idx="44">
                  <c:v>14</c:v>
                </c:pt>
                <c:pt idx="45">
                  <c:v>18</c:v>
                </c:pt>
                <c:pt idx="46">
                  <c:v>18</c:v>
                </c:pt>
                <c:pt idx="49">
                  <c:v>22</c:v>
                </c:pt>
                <c:pt idx="50">
                  <c:v>16</c:v>
                </c:pt>
                <c:pt idx="51">
                  <c:v>17</c:v>
                </c:pt>
                <c:pt idx="52">
                  <c:v>18</c:v>
                </c:pt>
                <c:pt idx="53">
                  <c:v>21</c:v>
                </c:pt>
                <c:pt idx="56">
                  <c:v>18</c:v>
                </c:pt>
                <c:pt idx="57">
                  <c:v>18</c:v>
                </c:pt>
                <c:pt idx="58">
                  <c:v>12</c:v>
                </c:pt>
                <c:pt idx="60">
                  <c:v>16</c:v>
                </c:pt>
                <c:pt idx="63">
                  <c:v>16</c:v>
                </c:pt>
                <c:pt idx="64">
                  <c:v>18</c:v>
                </c:pt>
                <c:pt idx="65">
                  <c:v>15</c:v>
                </c:pt>
                <c:pt idx="66">
                  <c:v>21</c:v>
                </c:pt>
                <c:pt idx="67">
                  <c:v>13</c:v>
                </c:pt>
                <c:pt idx="71">
                  <c:v>20</c:v>
                </c:pt>
                <c:pt idx="72">
                  <c:v>16</c:v>
                </c:pt>
                <c:pt idx="73">
                  <c:v>22</c:v>
                </c:pt>
                <c:pt idx="74">
                  <c:v>18</c:v>
                </c:pt>
                <c:pt idx="77">
                  <c:v>15</c:v>
                </c:pt>
                <c:pt idx="78">
                  <c:v>17</c:v>
                </c:pt>
                <c:pt idx="79">
                  <c:v>14</c:v>
                </c:pt>
                <c:pt idx="80">
                  <c:v>17</c:v>
                </c:pt>
                <c:pt idx="81">
                  <c:v>20</c:v>
                </c:pt>
                <c:pt idx="84">
                  <c:v>19</c:v>
                </c:pt>
                <c:pt idx="85">
                  <c:v>19</c:v>
                </c:pt>
                <c:pt idx="86">
                  <c:v>17</c:v>
                </c:pt>
                <c:pt idx="87">
                  <c:v>19</c:v>
                </c:pt>
                <c:pt idx="88">
                  <c:v>23</c:v>
                </c:pt>
                <c:pt idx="91">
                  <c:v>22</c:v>
                </c:pt>
                <c:pt idx="92">
                  <c:v>24</c:v>
                </c:pt>
                <c:pt idx="93">
                  <c:v>20</c:v>
                </c:pt>
                <c:pt idx="94">
                  <c:v>23</c:v>
                </c:pt>
                <c:pt idx="95">
                  <c:v>21</c:v>
                </c:pt>
                <c:pt idx="98">
                  <c:v>19</c:v>
                </c:pt>
                <c:pt idx="99">
                  <c:v>19</c:v>
                </c:pt>
                <c:pt idx="100">
                  <c:v>18</c:v>
                </c:pt>
                <c:pt idx="101">
                  <c:v>20</c:v>
                </c:pt>
                <c:pt idx="102">
                  <c:v>19</c:v>
                </c:pt>
                <c:pt idx="105">
                  <c:v>22</c:v>
                </c:pt>
                <c:pt idx="106">
                  <c:v>16</c:v>
                </c:pt>
                <c:pt idx="107">
                  <c:v>18</c:v>
                </c:pt>
                <c:pt idx="108">
                  <c:v>22</c:v>
                </c:pt>
                <c:pt idx="109">
                  <c:v>19</c:v>
                </c:pt>
                <c:pt idx="112">
                  <c:v>22</c:v>
                </c:pt>
                <c:pt idx="113">
                  <c:v>21</c:v>
                </c:pt>
                <c:pt idx="114">
                  <c:v>23</c:v>
                </c:pt>
                <c:pt idx="115">
                  <c:v>19</c:v>
                </c:pt>
                <c:pt idx="116">
                  <c:v>24</c:v>
                </c:pt>
                <c:pt idx="119">
                  <c:v>20</c:v>
                </c:pt>
                <c:pt idx="120">
                  <c:v>22</c:v>
                </c:pt>
                <c:pt idx="121">
                  <c:v>19</c:v>
                </c:pt>
                <c:pt idx="122">
                  <c:v>13</c:v>
                </c:pt>
                <c:pt idx="123">
                  <c:v>13</c:v>
                </c:pt>
                <c:pt idx="126">
                  <c:v>12</c:v>
                </c:pt>
                <c:pt idx="127">
                  <c:v>14</c:v>
                </c:pt>
                <c:pt idx="128">
                  <c:v>14</c:v>
                </c:pt>
                <c:pt idx="129">
                  <c:v>14</c:v>
                </c:pt>
                <c:pt idx="130">
                  <c:v>14</c:v>
                </c:pt>
                <c:pt idx="133">
                  <c:v>18</c:v>
                </c:pt>
                <c:pt idx="134">
                  <c:v>16</c:v>
                </c:pt>
                <c:pt idx="135">
                  <c:v>15</c:v>
                </c:pt>
                <c:pt idx="136">
                  <c:v>18</c:v>
                </c:pt>
                <c:pt idx="137">
                  <c:v>16</c:v>
                </c:pt>
                <c:pt idx="140">
                  <c:v>12</c:v>
                </c:pt>
                <c:pt idx="141">
                  <c:v>14</c:v>
                </c:pt>
                <c:pt idx="142">
                  <c:v>15</c:v>
                </c:pt>
                <c:pt idx="143">
                  <c:v>18</c:v>
                </c:pt>
                <c:pt idx="144">
                  <c:v>16</c:v>
                </c:pt>
                <c:pt idx="147">
                  <c:v>18</c:v>
                </c:pt>
                <c:pt idx="148">
                  <c:v>15</c:v>
                </c:pt>
                <c:pt idx="149">
                  <c:v>13</c:v>
                </c:pt>
                <c:pt idx="150">
                  <c:v>11</c:v>
                </c:pt>
                <c:pt idx="151">
                  <c:v>14</c:v>
                </c:pt>
                <c:pt idx="154">
                  <c:v>12</c:v>
                </c:pt>
                <c:pt idx="155">
                  <c:v>15</c:v>
                </c:pt>
                <c:pt idx="156">
                  <c:v>16</c:v>
                </c:pt>
                <c:pt idx="157">
                  <c:v>14</c:v>
                </c:pt>
                <c:pt idx="158">
                  <c:v>11</c:v>
                </c:pt>
                <c:pt idx="161">
                  <c:v>15</c:v>
                </c:pt>
                <c:pt idx="162">
                  <c:v>14</c:v>
                </c:pt>
                <c:pt idx="163">
                  <c:v>12</c:v>
                </c:pt>
                <c:pt idx="164">
                  <c:v>12</c:v>
                </c:pt>
                <c:pt idx="165">
                  <c:v>15</c:v>
                </c:pt>
                <c:pt idx="168">
                  <c:v>14</c:v>
                </c:pt>
                <c:pt idx="169">
                  <c:v>14</c:v>
                </c:pt>
                <c:pt idx="170">
                  <c:v>14</c:v>
                </c:pt>
                <c:pt idx="171">
                  <c:v>17</c:v>
                </c:pt>
                <c:pt idx="172">
                  <c:v>21</c:v>
                </c:pt>
                <c:pt idx="175">
                  <c:v>10</c:v>
                </c:pt>
                <c:pt idx="176">
                  <c:v>16</c:v>
                </c:pt>
                <c:pt idx="177">
                  <c:v>17</c:v>
                </c:pt>
                <c:pt idx="178">
                  <c:v>11</c:v>
                </c:pt>
                <c:pt idx="179">
                  <c:v>13</c:v>
                </c:pt>
                <c:pt idx="182">
                  <c:v>14</c:v>
                </c:pt>
                <c:pt idx="183">
                  <c:v>11</c:v>
                </c:pt>
                <c:pt idx="184">
                  <c:v>13</c:v>
                </c:pt>
                <c:pt idx="185">
                  <c:v>10</c:v>
                </c:pt>
                <c:pt idx="186">
                  <c:v>12</c:v>
                </c:pt>
                <c:pt idx="189">
                  <c:v>12</c:v>
                </c:pt>
                <c:pt idx="190">
                  <c:v>11</c:v>
                </c:pt>
                <c:pt idx="191">
                  <c:v>13</c:v>
                </c:pt>
                <c:pt idx="192">
                  <c:v>17</c:v>
                </c:pt>
                <c:pt idx="193">
                  <c:v>15</c:v>
                </c:pt>
                <c:pt idx="196">
                  <c:v>12</c:v>
                </c:pt>
                <c:pt idx="197">
                  <c:v>13</c:v>
                </c:pt>
                <c:pt idx="198">
                  <c:v>19</c:v>
                </c:pt>
                <c:pt idx="199">
                  <c:v>17</c:v>
                </c:pt>
                <c:pt idx="200">
                  <c:v>14</c:v>
                </c:pt>
                <c:pt idx="203">
                  <c:v>14</c:v>
                </c:pt>
                <c:pt idx="204">
                  <c:v>13</c:v>
                </c:pt>
                <c:pt idx="205">
                  <c:v>16</c:v>
                </c:pt>
                <c:pt idx="206">
                  <c:v>17</c:v>
                </c:pt>
                <c:pt idx="207">
                  <c:v>16</c:v>
                </c:pt>
                <c:pt idx="210">
                  <c:v>14</c:v>
                </c:pt>
                <c:pt idx="211">
                  <c:v>12</c:v>
                </c:pt>
                <c:pt idx="212">
                  <c:v>10</c:v>
                </c:pt>
                <c:pt idx="213">
                  <c:v>11</c:v>
                </c:pt>
                <c:pt idx="214">
                  <c:v>12</c:v>
                </c:pt>
                <c:pt idx="217">
                  <c:v>11</c:v>
                </c:pt>
                <c:pt idx="218">
                  <c:v>10</c:v>
                </c:pt>
                <c:pt idx="219">
                  <c:v>13</c:v>
                </c:pt>
                <c:pt idx="220">
                  <c:v>12</c:v>
                </c:pt>
                <c:pt idx="221">
                  <c:v>10</c:v>
                </c:pt>
                <c:pt idx="224">
                  <c:v>10</c:v>
                </c:pt>
                <c:pt idx="225">
                  <c:v>11</c:v>
                </c:pt>
                <c:pt idx="226">
                  <c:v>10</c:v>
                </c:pt>
                <c:pt idx="227">
                  <c:v>9</c:v>
                </c:pt>
                <c:pt idx="228">
                  <c:v>9</c:v>
                </c:pt>
                <c:pt idx="231">
                  <c:v>5</c:v>
                </c:pt>
                <c:pt idx="232">
                  <c:v>4</c:v>
                </c:pt>
                <c:pt idx="233">
                  <c:v>6</c:v>
                </c:pt>
                <c:pt idx="234">
                  <c:v>4</c:v>
                </c:pt>
                <c:pt idx="235">
                  <c:v>6</c:v>
                </c:pt>
                <c:pt idx="238">
                  <c:v>8</c:v>
                </c:pt>
                <c:pt idx="239">
                  <c:v>3</c:v>
                </c:pt>
                <c:pt idx="240">
                  <c:v>4</c:v>
                </c:pt>
                <c:pt idx="241">
                  <c:v>10</c:v>
                </c:pt>
                <c:pt idx="242">
                  <c:v>11</c:v>
                </c:pt>
                <c:pt idx="245">
                  <c:v>9</c:v>
                </c:pt>
                <c:pt idx="246">
                  <c:v>10</c:v>
                </c:pt>
                <c:pt idx="247">
                  <c:v>11</c:v>
                </c:pt>
                <c:pt idx="248">
                  <c:v>10</c:v>
                </c:pt>
                <c:pt idx="249">
                  <c:v>6</c:v>
                </c:pt>
                <c:pt idx="252">
                  <c:v>13</c:v>
                </c:pt>
                <c:pt idx="253">
                  <c:v>9</c:v>
                </c:pt>
                <c:pt idx="254">
                  <c:v>8</c:v>
                </c:pt>
                <c:pt idx="255">
                  <c:v>6</c:v>
                </c:pt>
                <c:pt idx="256">
                  <c:v>7</c:v>
                </c:pt>
                <c:pt idx="259">
                  <c:v>7</c:v>
                </c:pt>
                <c:pt idx="260">
                  <c:v>11</c:v>
                </c:pt>
                <c:pt idx="261">
                  <c:v>13</c:v>
                </c:pt>
                <c:pt idx="262">
                  <c:v>8</c:v>
                </c:pt>
                <c:pt idx="263">
                  <c:v>5</c:v>
                </c:pt>
                <c:pt idx="266">
                  <c:v>9</c:v>
                </c:pt>
                <c:pt idx="267">
                  <c:v>9</c:v>
                </c:pt>
                <c:pt idx="268">
                  <c:v>7</c:v>
                </c:pt>
                <c:pt idx="269">
                  <c:v>3</c:v>
                </c:pt>
                <c:pt idx="270">
                  <c:v>9</c:v>
                </c:pt>
                <c:pt idx="273">
                  <c:v>8</c:v>
                </c:pt>
                <c:pt idx="274">
                  <c:v>6</c:v>
                </c:pt>
                <c:pt idx="275">
                  <c:v>8</c:v>
                </c:pt>
                <c:pt idx="276">
                  <c:v>5</c:v>
                </c:pt>
                <c:pt idx="277">
                  <c:v>6</c:v>
                </c:pt>
                <c:pt idx="280">
                  <c:v>7</c:v>
                </c:pt>
                <c:pt idx="281">
                  <c:v>5</c:v>
                </c:pt>
                <c:pt idx="282">
                  <c:v>6</c:v>
                </c:pt>
                <c:pt idx="283">
                  <c:v>8</c:v>
                </c:pt>
                <c:pt idx="284">
                  <c:v>8</c:v>
                </c:pt>
                <c:pt idx="287">
                  <c:v>10</c:v>
                </c:pt>
                <c:pt idx="288">
                  <c:v>7</c:v>
                </c:pt>
                <c:pt idx="289">
                  <c:v>11</c:v>
                </c:pt>
                <c:pt idx="290">
                  <c:v>8</c:v>
                </c:pt>
                <c:pt idx="291">
                  <c:v>8</c:v>
                </c:pt>
                <c:pt idx="294">
                  <c:v>10</c:v>
                </c:pt>
                <c:pt idx="295">
                  <c:v>16</c:v>
                </c:pt>
                <c:pt idx="296">
                  <c:v>12</c:v>
                </c:pt>
                <c:pt idx="297">
                  <c:v>12</c:v>
                </c:pt>
                <c:pt idx="298">
                  <c:v>8</c:v>
                </c:pt>
                <c:pt idx="301">
                  <c:v>9</c:v>
                </c:pt>
                <c:pt idx="302">
                  <c:v>9</c:v>
                </c:pt>
                <c:pt idx="303">
                  <c:v>10</c:v>
                </c:pt>
                <c:pt idx="304">
                  <c:v>10</c:v>
                </c:pt>
                <c:pt idx="305">
                  <c:v>11</c:v>
                </c:pt>
                <c:pt idx="308">
                  <c:v>12</c:v>
                </c:pt>
                <c:pt idx="309">
                  <c:v>11</c:v>
                </c:pt>
                <c:pt idx="310">
                  <c:v>13</c:v>
                </c:pt>
              </c:numCache>
            </c:numRef>
          </c:val>
          <c:smooth val="0"/>
          <c:extLst xmlns:c15="http://schemas.microsoft.com/office/drawing/2012/chart">
            <c:ext xmlns:c16="http://schemas.microsoft.com/office/drawing/2014/chart" uri="{C3380CC4-5D6E-409C-BE32-E72D297353CC}">
              <c16:uniqueId val="{00000004-AD82-4A5C-8E2A-91802E8BCAB8}"/>
            </c:ext>
          </c:extLst>
        </c:ser>
        <c:dLbls>
          <c:showLegendKey val="0"/>
          <c:showVal val="0"/>
          <c:showCatName val="0"/>
          <c:showSerName val="0"/>
          <c:showPercent val="0"/>
          <c:showBubbleSize val="0"/>
        </c:dLbls>
        <c:smooth val="0"/>
        <c:axId val="732444248"/>
        <c:axId val="732444904"/>
        <c:extLst>
          <c:ext xmlns:c15="http://schemas.microsoft.com/office/drawing/2012/chart" uri="{02D57815-91ED-43cb-92C2-25804820EDAC}">
            <c15:filteredLineSeries>
              <c15:ser>
                <c:idx val="4"/>
                <c:order val="4"/>
                <c:tx>
                  <c:strRef>
                    <c:extLst>
                      <c:ext uri="{02D57815-91ED-43cb-92C2-25804820EDAC}">
                        <c15:formulaRef>
                          <c15:sqref>'1. Covid-19-Daten'!$O$3</c15:sqref>
                        </c15:formulaRef>
                      </c:ext>
                    </c:extLst>
                    <c:strCache>
                      <c:ptCount val="1"/>
                      <c:pt idx="0">
                        <c:v>Hospitalisation IPS Total (+/- COVID-19)</c:v>
                      </c:pt>
                    </c:strCache>
                  </c:strRef>
                </c:tx>
                <c:spPr>
                  <a:ln w="28575" cap="rnd">
                    <a:solidFill>
                      <a:srgbClr val="29281D"/>
                    </a:solidFill>
                    <a:round/>
                  </a:ln>
                  <a:effectLst/>
                </c:spPr>
                <c:marker>
                  <c:symbol val="none"/>
                </c:marker>
                <c:cat>
                  <c:numRef>
                    <c:extLst>
                      <c:ext uri="{02D57815-91ED-43cb-92C2-25804820EDAC}">
                        <c15:formulaRef>
                          <c15:sqref>'1. Covid-19-Daten'!$A$30:$A$340</c15:sqref>
                        </c15:formulaRef>
                      </c:ext>
                    </c:extLst>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extLst>
                      <c:ext uri="{02D57815-91ED-43cb-92C2-25804820EDAC}">
                        <c15:formulaRef>
                          <c15:sqref>'1. Covid-19-Daten'!$O$30:$O$321</c15:sqref>
                        </c15:formulaRef>
                      </c:ext>
                    </c:extLst>
                    <c:numCache>
                      <c:formatCode>General</c:formatCode>
                      <c:ptCount val="292"/>
                      <c:pt idx="0">
                        <c:v>12</c:v>
                      </c:pt>
                      <c:pt idx="1">
                        <c:v>13</c:v>
                      </c:pt>
                      <c:pt idx="2">
                        <c:v>22</c:v>
                      </c:pt>
                      <c:pt idx="3">
                        <c:v>33</c:v>
                      </c:pt>
                      <c:pt idx="7">
                        <c:v>28</c:v>
                      </c:pt>
                      <c:pt idx="8">
                        <c:v>36</c:v>
                      </c:pt>
                      <c:pt idx="9">
                        <c:v>43</c:v>
                      </c:pt>
                      <c:pt idx="10">
                        <c:v>36</c:v>
                      </c:pt>
                      <c:pt idx="11">
                        <c:v>37</c:v>
                      </c:pt>
                      <c:pt idx="15">
                        <c:v>45</c:v>
                      </c:pt>
                      <c:pt idx="16">
                        <c:v>47</c:v>
                      </c:pt>
                      <c:pt idx="17">
                        <c:v>38</c:v>
                      </c:pt>
                      <c:pt idx="18">
                        <c:v>35</c:v>
                      </c:pt>
                      <c:pt idx="22">
                        <c:v>37</c:v>
                      </c:pt>
                      <c:pt idx="23">
                        <c:v>42</c:v>
                      </c:pt>
                      <c:pt idx="24">
                        <c:v>44</c:v>
                      </c:pt>
                      <c:pt idx="25">
                        <c:v>39</c:v>
                      </c:pt>
                      <c:pt idx="28">
                        <c:v>33</c:v>
                      </c:pt>
                      <c:pt idx="29">
                        <c:v>38</c:v>
                      </c:pt>
                      <c:pt idx="30">
                        <c:v>35</c:v>
                      </c:pt>
                      <c:pt idx="31">
                        <c:v>35</c:v>
                      </c:pt>
                      <c:pt idx="32">
                        <c:v>35</c:v>
                      </c:pt>
                      <c:pt idx="35">
                        <c:v>39</c:v>
                      </c:pt>
                      <c:pt idx="36">
                        <c:v>32</c:v>
                      </c:pt>
                      <c:pt idx="37">
                        <c:v>36</c:v>
                      </c:pt>
                      <c:pt idx="38">
                        <c:v>36</c:v>
                      </c:pt>
                      <c:pt idx="39">
                        <c:v>33</c:v>
                      </c:pt>
                      <c:pt idx="42">
                        <c:v>30</c:v>
                      </c:pt>
                      <c:pt idx="43">
                        <c:v>33</c:v>
                      </c:pt>
                      <c:pt idx="44">
                        <c:v>36</c:v>
                      </c:pt>
                      <c:pt idx="45">
                        <c:v>33</c:v>
                      </c:pt>
                      <c:pt idx="46">
                        <c:v>35</c:v>
                      </c:pt>
                      <c:pt idx="49">
                        <c:v>28</c:v>
                      </c:pt>
                      <c:pt idx="50">
                        <c:v>32</c:v>
                      </c:pt>
                      <c:pt idx="51">
                        <c:v>31</c:v>
                      </c:pt>
                      <c:pt idx="52">
                        <c:v>34</c:v>
                      </c:pt>
                      <c:pt idx="53">
                        <c:v>25</c:v>
                      </c:pt>
                      <c:pt idx="56">
                        <c:v>34</c:v>
                      </c:pt>
                      <c:pt idx="57">
                        <c:v>37</c:v>
                      </c:pt>
                      <c:pt idx="58">
                        <c:v>37</c:v>
                      </c:pt>
                      <c:pt idx="60">
                        <c:v>39</c:v>
                      </c:pt>
                      <c:pt idx="63">
                        <c:v>35</c:v>
                      </c:pt>
                      <c:pt idx="64">
                        <c:v>33</c:v>
                      </c:pt>
                      <c:pt idx="65">
                        <c:v>36</c:v>
                      </c:pt>
                      <c:pt idx="66">
                        <c:v>33</c:v>
                      </c:pt>
                      <c:pt idx="67">
                        <c:v>36</c:v>
                      </c:pt>
                      <c:pt idx="71">
                        <c:v>33</c:v>
                      </c:pt>
                      <c:pt idx="72">
                        <c:v>34</c:v>
                      </c:pt>
                      <c:pt idx="73">
                        <c:v>27</c:v>
                      </c:pt>
                      <c:pt idx="74">
                        <c:v>35</c:v>
                      </c:pt>
                      <c:pt idx="77">
                        <c:v>35</c:v>
                      </c:pt>
                      <c:pt idx="78">
                        <c:v>34</c:v>
                      </c:pt>
                      <c:pt idx="79">
                        <c:v>36</c:v>
                      </c:pt>
                      <c:pt idx="80">
                        <c:v>34</c:v>
                      </c:pt>
                      <c:pt idx="81">
                        <c:v>32</c:v>
                      </c:pt>
                      <c:pt idx="84">
                        <c:v>38</c:v>
                      </c:pt>
                      <c:pt idx="85">
                        <c:v>34</c:v>
                      </c:pt>
                      <c:pt idx="86">
                        <c:v>36</c:v>
                      </c:pt>
                      <c:pt idx="87">
                        <c:v>36</c:v>
                      </c:pt>
                      <c:pt idx="88">
                        <c:v>28</c:v>
                      </c:pt>
                      <c:pt idx="91">
                        <c:v>30</c:v>
                      </c:pt>
                      <c:pt idx="92">
                        <c:v>27</c:v>
                      </c:pt>
                      <c:pt idx="93">
                        <c:v>30</c:v>
                      </c:pt>
                      <c:pt idx="94">
                        <c:v>32</c:v>
                      </c:pt>
                      <c:pt idx="95">
                        <c:v>33</c:v>
                      </c:pt>
                      <c:pt idx="98">
                        <c:v>27</c:v>
                      </c:pt>
                      <c:pt idx="99">
                        <c:v>37</c:v>
                      </c:pt>
                      <c:pt idx="100">
                        <c:v>40</c:v>
                      </c:pt>
                      <c:pt idx="101">
                        <c:v>34</c:v>
                      </c:pt>
                      <c:pt idx="102">
                        <c:v>32</c:v>
                      </c:pt>
                      <c:pt idx="105">
                        <c:v>33</c:v>
                      </c:pt>
                      <c:pt idx="106">
                        <c:v>39</c:v>
                      </c:pt>
                      <c:pt idx="107">
                        <c:v>35</c:v>
                      </c:pt>
                      <c:pt idx="108">
                        <c:v>31</c:v>
                      </c:pt>
                      <c:pt idx="109">
                        <c:v>32</c:v>
                      </c:pt>
                      <c:pt idx="112">
                        <c:v>30</c:v>
                      </c:pt>
                      <c:pt idx="113">
                        <c:v>30</c:v>
                      </c:pt>
                      <c:pt idx="114">
                        <c:v>28</c:v>
                      </c:pt>
                      <c:pt idx="115">
                        <c:v>32</c:v>
                      </c:pt>
                      <c:pt idx="116">
                        <c:v>30</c:v>
                      </c:pt>
                      <c:pt idx="119">
                        <c:v>32</c:v>
                      </c:pt>
                      <c:pt idx="120">
                        <c:v>36</c:v>
                      </c:pt>
                      <c:pt idx="121">
                        <c:v>31</c:v>
                      </c:pt>
                      <c:pt idx="122">
                        <c:v>46</c:v>
                      </c:pt>
                      <c:pt idx="123">
                        <c:v>43</c:v>
                      </c:pt>
                      <c:pt idx="126">
                        <c:v>39</c:v>
                      </c:pt>
                      <c:pt idx="127">
                        <c:v>36</c:v>
                      </c:pt>
                      <c:pt idx="128">
                        <c:v>33</c:v>
                      </c:pt>
                      <c:pt idx="129">
                        <c:v>34</c:v>
                      </c:pt>
                      <c:pt idx="130">
                        <c:v>40</c:v>
                      </c:pt>
                      <c:pt idx="133">
                        <c:v>30</c:v>
                      </c:pt>
                      <c:pt idx="134">
                        <c:v>34</c:v>
                      </c:pt>
                      <c:pt idx="135">
                        <c:v>30</c:v>
                      </c:pt>
                      <c:pt idx="136">
                        <c:v>30</c:v>
                      </c:pt>
                      <c:pt idx="137">
                        <c:v>27</c:v>
                      </c:pt>
                      <c:pt idx="140">
                        <c:v>37</c:v>
                      </c:pt>
                      <c:pt idx="141">
                        <c:v>37</c:v>
                      </c:pt>
                      <c:pt idx="142">
                        <c:v>35</c:v>
                      </c:pt>
                      <c:pt idx="143">
                        <c:v>34</c:v>
                      </c:pt>
                      <c:pt idx="144">
                        <c:v>36</c:v>
                      </c:pt>
                      <c:pt idx="147">
                        <c:v>35</c:v>
                      </c:pt>
                      <c:pt idx="148">
                        <c:v>38</c:v>
                      </c:pt>
                      <c:pt idx="149">
                        <c:v>33</c:v>
                      </c:pt>
                      <c:pt idx="150">
                        <c:v>45</c:v>
                      </c:pt>
                      <c:pt idx="151">
                        <c:v>42</c:v>
                      </c:pt>
                      <c:pt idx="154">
                        <c:v>39</c:v>
                      </c:pt>
                      <c:pt idx="155">
                        <c:v>36</c:v>
                      </c:pt>
                      <c:pt idx="156">
                        <c:v>37</c:v>
                      </c:pt>
                      <c:pt idx="157">
                        <c:v>42</c:v>
                      </c:pt>
                      <c:pt idx="158">
                        <c:v>46</c:v>
                      </c:pt>
                      <c:pt idx="161">
                        <c:v>41</c:v>
                      </c:pt>
                      <c:pt idx="162">
                        <c:v>42</c:v>
                      </c:pt>
                      <c:pt idx="163">
                        <c:v>44</c:v>
                      </c:pt>
                      <c:pt idx="164">
                        <c:v>45</c:v>
                      </c:pt>
                      <c:pt idx="165">
                        <c:v>43</c:v>
                      </c:pt>
                      <c:pt idx="168">
                        <c:v>39</c:v>
                      </c:pt>
                      <c:pt idx="169">
                        <c:v>38</c:v>
                      </c:pt>
                      <c:pt idx="170">
                        <c:v>42</c:v>
                      </c:pt>
                      <c:pt idx="171">
                        <c:v>39</c:v>
                      </c:pt>
                      <c:pt idx="172">
                        <c:v>34</c:v>
                      </c:pt>
                      <c:pt idx="175" formatCode="#,##0">
                        <c:v>47</c:v>
                      </c:pt>
                      <c:pt idx="176">
                        <c:v>38</c:v>
                      </c:pt>
                      <c:pt idx="177" formatCode="#,##0">
                        <c:v>38</c:v>
                      </c:pt>
                      <c:pt idx="178">
                        <c:v>43</c:v>
                      </c:pt>
                      <c:pt idx="179">
                        <c:v>42</c:v>
                      </c:pt>
                      <c:pt idx="182">
                        <c:v>35</c:v>
                      </c:pt>
                      <c:pt idx="183">
                        <c:v>41</c:v>
                      </c:pt>
                      <c:pt idx="184">
                        <c:v>38</c:v>
                      </c:pt>
                      <c:pt idx="185">
                        <c:v>42</c:v>
                      </c:pt>
                      <c:pt idx="186">
                        <c:v>40</c:v>
                      </c:pt>
                      <c:pt idx="189">
                        <c:v>43</c:v>
                      </c:pt>
                      <c:pt idx="190">
                        <c:v>46</c:v>
                      </c:pt>
                      <c:pt idx="191">
                        <c:v>40</c:v>
                      </c:pt>
                      <c:pt idx="192">
                        <c:v>34</c:v>
                      </c:pt>
                      <c:pt idx="193">
                        <c:v>40</c:v>
                      </c:pt>
                      <c:pt idx="196">
                        <c:v>42</c:v>
                      </c:pt>
                      <c:pt idx="197">
                        <c:v>43</c:v>
                      </c:pt>
                      <c:pt idx="198">
                        <c:v>35</c:v>
                      </c:pt>
                      <c:pt idx="199">
                        <c:v>37</c:v>
                      </c:pt>
                      <c:pt idx="200">
                        <c:v>40</c:v>
                      </c:pt>
                      <c:pt idx="203">
                        <c:v>39</c:v>
                      </c:pt>
                      <c:pt idx="204">
                        <c:v>40</c:v>
                      </c:pt>
                      <c:pt idx="205">
                        <c:v>36</c:v>
                      </c:pt>
                      <c:pt idx="206">
                        <c:v>29</c:v>
                      </c:pt>
                      <c:pt idx="207">
                        <c:v>39</c:v>
                      </c:pt>
                      <c:pt idx="210">
                        <c:v>34</c:v>
                      </c:pt>
                      <c:pt idx="211">
                        <c:v>36</c:v>
                      </c:pt>
                      <c:pt idx="212">
                        <c:v>40</c:v>
                      </c:pt>
                      <c:pt idx="213">
                        <c:v>41</c:v>
                      </c:pt>
                      <c:pt idx="214">
                        <c:v>41</c:v>
                      </c:pt>
                      <c:pt idx="217">
                        <c:v>36</c:v>
                      </c:pt>
                      <c:pt idx="218">
                        <c:v>44</c:v>
                      </c:pt>
                      <c:pt idx="219">
                        <c:v>41</c:v>
                      </c:pt>
                      <c:pt idx="220">
                        <c:v>40</c:v>
                      </c:pt>
                      <c:pt idx="221">
                        <c:v>42</c:v>
                      </c:pt>
                      <c:pt idx="224">
                        <c:v>37</c:v>
                      </c:pt>
                      <c:pt idx="225">
                        <c:v>40</c:v>
                      </c:pt>
                      <c:pt idx="226">
                        <c:v>43</c:v>
                      </c:pt>
                      <c:pt idx="227">
                        <c:v>45</c:v>
                      </c:pt>
                      <c:pt idx="228">
                        <c:v>43</c:v>
                      </c:pt>
                      <c:pt idx="231">
                        <c:v>47</c:v>
                      </c:pt>
                      <c:pt idx="232">
                        <c:v>46</c:v>
                      </c:pt>
                      <c:pt idx="233">
                        <c:v>45</c:v>
                      </c:pt>
                      <c:pt idx="234">
                        <c:v>49</c:v>
                      </c:pt>
                      <c:pt idx="235">
                        <c:v>46</c:v>
                      </c:pt>
                      <c:pt idx="238">
                        <c:v>50</c:v>
                      </c:pt>
                      <c:pt idx="239">
                        <c:v>52</c:v>
                      </c:pt>
                      <c:pt idx="240">
                        <c:v>47</c:v>
                      </c:pt>
                      <c:pt idx="241">
                        <c:v>48</c:v>
                      </c:pt>
                      <c:pt idx="242">
                        <c:v>47</c:v>
                      </c:pt>
                      <c:pt idx="245">
                        <c:v>44</c:v>
                      </c:pt>
                      <c:pt idx="246">
                        <c:v>44</c:v>
                      </c:pt>
                      <c:pt idx="247">
                        <c:v>44</c:v>
                      </c:pt>
                      <c:pt idx="248">
                        <c:v>44</c:v>
                      </c:pt>
                      <c:pt idx="249">
                        <c:v>49</c:v>
                      </c:pt>
                      <c:pt idx="252">
                        <c:v>40</c:v>
                      </c:pt>
                      <c:pt idx="253">
                        <c:v>47</c:v>
                      </c:pt>
                      <c:pt idx="254">
                        <c:v>48</c:v>
                      </c:pt>
                      <c:pt idx="255">
                        <c:v>49</c:v>
                      </c:pt>
                      <c:pt idx="256">
                        <c:v>50</c:v>
                      </c:pt>
                      <c:pt idx="259">
                        <c:v>49</c:v>
                      </c:pt>
                      <c:pt idx="260">
                        <c:v>46</c:v>
                      </c:pt>
                      <c:pt idx="261">
                        <c:v>42</c:v>
                      </c:pt>
                      <c:pt idx="262">
                        <c:v>48</c:v>
                      </c:pt>
                      <c:pt idx="263">
                        <c:v>50</c:v>
                      </c:pt>
                      <c:pt idx="266">
                        <c:v>45</c:v>
                      </c:pt>
                      <c:pt idx="267">
                        <c:v>47</c:v>
                      </c:pt>
                      <c:pt idx="268">
                        <c:v>48</c:v>
                      </c:pt>
                      <c:pt idx="269">
                        <c:v>51</c:v>
                      </c:pt>
                      <c:pt idx="270">
                        <c:v>51</c:v>
                      </c:pt>
                      <c:pt idx="273">
                        <c:v>48</c:v>
                      </c:pt>
                      <c:pt idx="274">
                        <c:v>52</c:v>
                      </c:pt>
                      <c:pt idx="275">
                        <c:v>52</c:v>
                      </c:pt>
                      <c:pt idx="276">
                        <c:v>53</c:v>
                      </c:pt>
                      <c:pt idx="277">
                        <c:v>54</c:v>
                      </c:pt>
                      <c:pt idx="280">
                        <c:v>51</c:v>
                      </c:pt>
                      <c:pt idx="281">
                        <c:v>54</c:v>
                      </c:pt>
                      <c:pt idx="282">
                        <c:v>55</c:v>
                      </c:pt>
                      <c:pt idx="283">
                        <c:v>51</c:v>
                      </c:pt>
                      <c:pt idx="284">
                        <c:v>51</c:v>
                      </c:pt>
                      <c:pt idx="287">
                        <c:v>48</c:v>
                      </c:pt>
                      <c:pt idx="288">
                        <c:v>52</c:v>
                      </c:pt>
                      <c:pt idx="289">
                        <c:v>48</c:v>
                      </c:pt>
                      <c:pt idx="290">
                        <c:v>51</c:v>
                      </c:pt>
                      <c:pt idx="291">
                        <c:v>51</c:v>
                      </c:pt>
                    </c:numCache>
                  </c:numRef>
                </c:val>
                <c:smooth val="0"/>
                <c:extLst>
                  <c:ext xmlns:c16="http://schemas.microsoft.com/office/drawing/2014/chart" uri="{C3380CC4-5D6E-409C-BE32-E72D297353CC}">
                    <c16:uniqueId val="{00000002-AD82-4A5C-8E2A-91802E8BCAB8}"/>
                  </c:ext>
                </c:extLst>
              </c15:ser>
            </c15:filteredLineSeries>
          </c:ext>
        </c:extLst>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Labortests'!$A$3:$A$34</c:f>
              <c:numCache>
                <c:formatCode>0</c:formatCode>
                <c:ptCount val="3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1</c:v>
                </c:pt>
                <c:pt idx="30">
                  <c:v>2</c:v>
                </c:pt>
                <c:pt idx="31">
                  <c:v>3</c:v>
                </c:pt>
              </c:numCache>
            </c:numRef>
          </c:cat>
          <c:val>
            <c:numRef>
              <c:f>'1.3 Labortests'!$C$3:$C$34</c:f>
              <c:numCache>
                <c:formatCode>0</c:formatCode>
                <c:ptCount val="32"/>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pt idx="27">
                  <c:v>2495.6</c:v>
                </c:pt>
                <c:pt idx="28">
                  <c:v>2199.2399999999998</c:v>
                </c:pt>
                <c:pt idx="29">
                  <c:v>1919.6030000000001</c:v>
                </c:pt>
                <c:pt idx="30">
                  <c:v>1415.12</c:v>
                </c:pt>
                <c:pt idx="31">
                  <c:v>1273.69</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Labortests'!$A$3:$A$34</c:f>
              <c:numCache>
                <c:formatCode>0</c:formatCode>
                <c:ptCount val="3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1</c:v>
                </c:pt>
                <c:pt idx="30">
                  <c:v>2</c:v>
                </c:pt>
                <c:pt idx="31">
                  <c:v>3</c:v>
                </c:pt>
              </c:numCache>
            </c:numRef>
          </c:cat>
          <c:val>
            <c:numRef>
              <c:f>'1.3 Labortests'!$D$3:$D$34</c:f>
              <c:numCache>
                <c:formatCode>0</c:formatCode>
                <c:ptCount val="32"/>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pt idx="27">
                  <c:v>12184.4</c:v>
                </c:pt>
                <c:pt idx="28">
                  <c:v>8528.76</c:v>
                </c:pt>
                <c:pt idx="29">
                  <c:v>10003.397000000001</c:v>
                </c:pt>
                <c:pt idx="30">
                  <c:v>9224.880000000001</c:v>
                </c:pt>
                <c:pt idx="31">
                  <c:v>10305.31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Labortests'!$A$3:$A$34</c:f>
              <c:numCache>
                <c:formatCode>0</c:formatCode>
                <c:ptCount val="3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1</c:v>
                </c:pt>
                <c:pt idx="30">
                  <c:v>2</c:v>
                </c:pt>
                <c:pt idx="31">
                  <c:v>3</c:v>
                </c:pt>
              </c:numCache>
            </c:numRef>
          </c:cat>
          <c:val>
            <c:numRef>
              <c:f>'1.3 Labortests'!$E$3:$E$34</c:f>
              <c:numCache>
                <c:formatCode>#,##0.0</c:formatCode>
                <c:ptCount val="32"/>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pt idx="27" formatCode="0.0">
                  <c:v>17</c:v>
                </c:pt>
                <c:pt idx="28">
                  <c:v>20.5</c:v>
                </c:pt>
                <c:pt idx="29" formatCode="0.0">
                  <c:v>16.100000000000001</c:v>
                </c:pt>
                <c:pt idx="30" formatCode="0.0">
                  <c:v>13.3</c:v>
                </c:pt>
                <c:pt idx="31" formatCode="0.0">
                  <c:v>11</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Covid-19-Daten'!$A$4:$A$340</c15:sqref>
                  </c15:fullRef>
                </c:ext>
              </c:extLst>
              <c:f>'1. Covid-19-Daten'!$A$23:$A$340</c:f>
              <c:numCache>
                <c:formatCode>[$-F800]dddd\,\ mmmm\ dd\,\ yyyy\,\ hh:mm:ss</c:formatCode>
                <c:ptCount val="318"/>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pt idx="287">
                  <c:v>44193.333333333336</c:v>
                </c:pt>
                <c:pt idx="288">
                  <c:v>44194.333333333336</c:v>
                </c:pt>
                <c:pt idx="289">
                  <c:v>44195.333333333336</c:v>
                </c:pt>
                <c:pt idx="290">
                  <c:v>44196.333333333336</c:v>
                </c:pt>
                <c:pt idx="291">
                  <c:v>44197.333333333336</c:v>
                </c:pt>
                <c:pt idx="292">
                  <c:v>44198.333333333336</c:v>
                </c:pt>
                <c:pt idx="293">
                  <c:v>44199.333333333336</c:v>
                </c:pt>
                <c:pt idx="294">
                  <c:v>44200.333333333336</c:v>
                </c:pt>
                <c:pt idx="295">
                  <c:v>44201.333333333336</c:v>
                </c:pt>
                <c:pt idx="296">
                  <c:v>44202.333333333336</c:v>
                </c:pt>
                <c:pt idx="297">
                  <c:v>44203.333333333336</c:v>
                </c:pt>
                <c:pt idx="298">
                  <c:v>44204.333333333336</c:v>
                </c:pt>
                <c:pt idx="299">
                  <c:v>44205.333333333336</c:v>
                </c:pt>
                <c:pt idx="300">
                  <c:v>44206.333333333336</c:v>
                </c:pt>
                <c:pt idx="301">
                  <c:v>44207.333333333336</c:v>
                </c:pt>
                <c:pt idx="302">
                  <c:v>44208.333333333336</c:v>
                </c:pt>
                <c:pt idx="303">
                  <c:v>44209.333333333336</c:v>
                </c:pt>
                <c:pt idx="304">
                  <c:v>44210.333333333336</c:v>
                </c:pt>
                <c:pt idx="305">
                  <c:v>44211.333333333336</c:v>
                </c:pt>
                <c:pt idx="306">
                  <c:v>44212.333333333336</c:v>
                </c:pt>
                <c:pt idx="307">
                  <c:v>44213.333333333336</c:v>
                </c:pt>
                <c:pt idx="308">
                  <c:v>44214.333333333336</c:v>
                </c:pt>
                <c:pt idx="309">
                  <c:v>44215.333333333336</c:v>
                </c:pt>
                <c:pt idx="310">
                  <c:v>44216.333333333336</c:v>
                </c:pt>
                <c:pt idx="311">
                  <c:v>44217.333333333336</c:v>
                </c:pt>
                <c:pt idx="312">
                  <c:v>44218.333333333336</c:v>
                </c:pt>
                <c:pt idx="313">
                  <c:v>44219.333333333336</c:v>
                </c:pt>
                <c:pt idx="314">
                  <c:v>44220.333333333336</c:v>
                </c:pt>
                <c:pt idx="315">
                  <c:v>44221.333333333336</c:v>
                </c:pt>
                <c:pt idx="316">
                  <c:v>44222.333333333336</c:v>
                </c:pt>
                <c:pt idx="317">
                  <c:v>44223.333333333336</c:v>
                </c:pt>
              </c:numCache>
            </c:numRef>
          </c:cat>
          <c:val>
            <c:numRef>
              <c:extLst>
                <c:ext xmlns:c15="http://schemas.microsoft.com/office/drawing/2012/chart" uri="{02D57815-91ED-43cb-92C2-25804820EDAC}">
                  <c15:fullRef>
                    <c15:sqref>'1. Covid-19-Daten'!$T$4:$T$340</c15:sqref>
                  </c15:fullRef>
                </c:ext>
              </c:extLst>
              <c:f>'1. Covid-19-Daten'!$T$23:$T$340</c:f>
              <c:numCache>
                <c:formatCode>0</c:formatCode>
                <c:ptCount val="318"/>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8</c:v>
                </c:pt>
                <c:pt idx="271">
                  <c:v>7</c:v>
                </c:pt>
                <c:pt idx="272">
                  <c:v>5</c:v>
                </c:pt>
                <c:pt idx="273">
                  <c:v>10</c:v>
                </c:pt>
                <c:pt idx="274">
                  <c:v>11</c:v>
                </c:pt>
                <c:pt idx="275">
                  <c:v>14</c:v>
                </c:pt>
                <c:pt idx="276">
                  <c:v>9</c:v>
                </c:pt>
                <c:pt idx="277">
                  <c:v>8</c:v>
                </c:pt>
                <c:pt idx="278">
                  <c:v>9</c:v>
                </c:pt>
                <c:pt idx="279">
                  <c:v>14</c:v>
                </c:pt>
                <c:pt idx="280">
                  <c:v>10</c:v>
                </c:pt>
                <c:pt idx="281">
                  <c:v>12</c:v>
                </c:pt>
                <c:pt idx="282">
                  <c:v>17</c:v>
                </c:pt>
                <c:pt idx="283">
                  <c:v>15</c:v>
                </c:pt>
                <c:pt idx="284">
                  <c:v>4</c:v>
                </c:pt>
                <c:pt idx="285">
                  <c:v>13</c:v>
                </c:pt>
                <c:pt idx="286">
                  <c:v>10</c:v>
                </c:pt>
                <c:pt idx="287">
                  <c:v>3</c:v>
                </c:pt>
                <c:pt idx="288">
                  <c:v>7</c:v>
                </c:pt>
                <c:pt idx="289">
                  <c:v>8</c:v>
                </c:pt>
                <c:pt idx="290">
                  <c:v>7</c:v>
                </c:pt>
                <c:pt idx="291">
                  <c:v>10</c:v>
                </c:pt>
                <c:pt idx="292">
                  <c:v>9</c:v>
                </c:pt>
                <c:pt idx="293">
                  <c:v>7</c:v>
                </c:pt>
                <c:pt idx="294">
                  <c:v>1</c:v>
                </c:pt>
                <c:pt idx="295">
                  <c:v>6</c:v>
                </c:pt>
                <c:pt idx="296">
                  <c:v>6</c:v>
                </c:pt>
                <c:pt idx="297">
                  <c:v>8</c:v>
                </c:pt>
                <c:pt idx="298">
                  <c:v>4</c:v>
                </c:pt>
                <c:pt idx="299">
                  <c:v>6</c:v>
                </c:pt>
                <c:pt idx="300">
                  <c:v>9</c:v>
                </c:pt>
                <c:pt idx="301">
                  <c:v>3</c:v>
                </c:pt>
                <c:pt idx="302">
                  <c:v>5</c:v>
                </c:pt>
                <c:pt idx="303">
                  <c:v>3</c:v>
                </c:pt>
                <c:pt idx="304">
                  <c:v>3</c:v>
                </c:pt>
                <c:pt idx="305">
                  <c:v>5</c:v>
                </c:pt>
                <c:pt idx="306">
                  <c:v>5</c:v>
                </c:pt>
                <c:pt idx="307">
                  <c:v>2</c:v>
                </c:pt>
                <c:pt idx="308">
                  <c:v>3</c:v>
                </c:pt>
                <c:pt idx="309">
                  <c:v>4</c:v>
                </c:pt>
                <c:pt idx="310">
                  <c:v>4</c:v>
                </c:pt>
                <c:pt idx="311">
                  <c:v>5</c:v>
                </c:pt>
                <c:pt idx="312">
                  <c:v>2</c:v>
                </c:pt>
                <c:pt idx="313">
                  <c:v>5</c:v>
                </c:pt>
                <c:pt idx="314">
                  <c:v>0</c:v>
                </c:pt>
                <c:pt idx="315">
                  <c:v>3</c:v>
                </c:pt>
                <c:pt idx="316">
                  <c:v>5</c:v>
                </c:pt>
                <c:pt idx="317">
                  <c:v>0</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Ansteckungsorte'!$B$267:$AC$267</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Ansteckungsorte'!$B$267:$AC$267</c15:sqref>
                  </c15:fullRef>
                </c:ext>
              </c:extLst>
              <c:f>('3. Ansteckungsorte'!$B$267,'3. Ansteckungsorte'!$D$267,'3. Ansteckungsorte'!$F$267,'3. Ansteckungsorte'!$H$267,'3. Ansteckungsorte'!$J$267,'3. Ansteckungsorte'!$L$267,'3. Ansteckungsorte'!$N$267,'3. Ansteckungsorte'!$P$267,'3. Ansteckungsorte'!$R$267,'3. Ansteckungsorte'!$T$267,'3. Ansteckungsorte'!$V$267,'3. Ansteckungsorte'!$X$267,'3. Ansteckungsorte'!$Z$267,'3. Ansteckungsorte'!$AB$267:$AC$267)</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Ansteckungsorte'!$B$268:$AC$268</c15:sqref>
                  </c15:fullRef>
                </c:ext>
              </c:extLst>
              <c:f>('3. Ansteckungsorte'!$B$268,'3. Ansteckungsorte'!$D$268,'3. Ansteckungsorte'!$F$268,'3. Ansteckungsorte'!$H$268,'3. Ansteckungsorte'!$J$268,'3. Ansteckungsorte'!$L$268,'3. Ansteckungsorte'!$N$268,'3. Ansteckungsorte'!$P$268,'3. Ansteckungsorte'!$R$268,'3. Ansteckungsorte'!$T$268,'3. Ansteckungsorte'!$V$268,'3. Ansteckungsorte'!$X$268,'3. Ansteckungsorte'!$Z$268,'3. Ansteckungsorte'!$AB$268:$AC$268)</c:f>
              <c:numCache>
                <c:formatCode>#,##0</c:formatCode>
                <c:ptCount val="15"/>
                <c:pt idx="0">
                  <c:v>15071</c:v>
                </c:pt>
                <c:pt idx="1">
                  <c:v>8151</c:v>
                </c:pt>
                <c:pt idx="2">
                  <c:v>360</c:v>
                </c:pt>
                <c:pt idx="3">
                  <c:v>2699</c:v>
                </c:pt>
                <c:pt idx="4">
                  <c:v>227</c:v>
                </c:pt>
                <c:pt idx="5">
                  <c:v>1555</c:v>
                </c:pt>
                <c:pt idx="6">
                  <c:v>30</c:v>
                </c:pt>
                <c:pt idx="7">
                  <c:v>593</c:v>
                </c:pt>
                <c:pt idx="8">
                  <c:v>644</c:v>
                </c:pt>
                <c:pt idx="9">
                  <c:v>15</c:v>
                </c:pt>
                <c:pt idx="10">
                  <c:v>16</c:v>
                </c:pt>
                <c:pt idx="11">
                  <c:v>28</c:v>
                </c:pt>
                <c:pt idx="12">
                  <c:v>10</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Covid-19-Daten'!$A$313:$A$340</c:f>
              <c:numCache>
                <c:formatCode>[$-F800]dddd\,\ mmmm\ dd\,\ yyyy\,\ hh:mm:ss</c:formatCode>
                <c:ptCount val="28"/>
                <c:pt idx="0">
                  <c:v>44196.333333333336</c:v>
                </c:pt>
                <c:pt idx="1">
                  <c:v>44197.333333333336</c:v>
                </c:pt>
                <c:pt idx="2">
                  <c:v>44198.333333333336</c:v>
                </c:pt>
                <c:pt idx="3">
                  <c:v>44199.333333333336</c:v>
                </c:pt>
                <c:pt idx="4">
                  <c:v>44200.333333333336</c:v>
                </c:pt>
                <c:pt idx="5">
                  <c:v>44201.333333333336</c:v>
                </c:pt>
                <c:pt idx="6">
                  <c:v>44202.333333333336</c:v>
                </c:pt>
                <c:pt idx="7">
                  <c:v>44203.333333333336</c:v>
                </c:pt>
                <c:pt idx="8">
                  <c:v>44204.333333333336</c:v>
                </c:pt>
                <c:pt idx="9">
                  <c:v>44205.333333333336</c:v>
                </c:pt>
                <c:pt idx="10">
                  <c:v>44206.333333333336</c:v>
                </c:pt>
                <c:pt idx="11">
                  <c:v>44207.333333333336</c:v>
                </c:pt>
                <c:pt idx="12">
                  <c:v>44208.333333333336</c:v>
                </c:pt>
                <c:pt idx="13">
                  <c:v>44209.333333333336</c:v>
                </c:pt>
                <c:pt idx="14">
                  <c:v>44210.333333333336</c:v>
                </c:pt>
                <c:pt idx="15">
                  <c:v>44211.333333333336</c:v>
                </c:pt>
                <c:pt idx="16">
                  <c:v>44212.333333333336</c:v>
                </c:pt>
                <c:pt idx="17">
                  <c:v>44213.333333333336</c:v>
                </c:pt>
                <c:pt idx="18">
                  <c:v>44214.333333333336</c:v>
                </c:pt>
                <c:pt idx="19">
                  <c:v>44215.333333333336</c:v>
                </c:pt>
                <c:pt idx="20">
                  <c:v>44216.333333333336</c:v>
                </c:pt>
                <c:pt idx="21">
                  <c:v>44217.333333333336</c:v>
                </c:pt>
                <c:pt idx="22">
                  <c:v>44218.333333333336</c:v>
                </c:pt>
                <c:pt idx="23">
                  <c:v>44219.333333333336</c:v>
                </c:pt>
                <c:pt idx="24">
                  <c:v>44220.333333333336</c:v>
                </c:pt>
                <c:pt idx="25">
                  <c:v>44221.333333333336</c:v>
                </c:pt>
                <c:pt idx="26">
                  <c:v>44222.333333333336</c:v>
                </c:pt>
                <c:pt idx="27">
                  <c:v>44223.333333333336</c:v>
                </c:pt>
              </c:numCache>
            </c:numRef>
          </c:cat>
          <c:val>
            <c:numRef>
              <c:f>'1. Covid-19-Daten'!$B$313:$B$340</c:f>
              <c:numCache>
                <c:formatCode>0</c:formatCode>
                <c:ptCount val="28"/>
                <c:pt idx="0">
                  <c:v>374</c:v>
                </c:pt>
                <c:pt idx="1">
                  <c:v>127</c:v>
                </c:pt>
                <c:pt idx="2">
                  <c:v>251</c:v>
                </c:pt>
                <c:pt idx="3">
                  <c:v>122</c:v>
                </c:pt>
                <c:pt idx="4">
                  <c:v>307</c:v>
                </c:pt>
                <c:pt idx="5">
                  <c:v>401</c:v>
                </c:pt>
                <c:pt idx="6">
                  <c:v>338</c:v>
                </c:pt>
                <c:pt idx="7">
                  <c:v>243</c:v>
                </c:pt>
                <c:pt idx="8">
                  <c:v>240</c:v>
                </c:pt>
                <c:pt idx="9">
                  <c:v>204</c:v>
                </c:pt>
                <c:pt idx="10">
                  <c:v>117</c:v>
                </c:pt>
                <c:pt idx="11">
                  <c:v>203</c:v>
                </c:pt>
                <c:pt idx="12">
                  <c:v>276</c:v>
                </c:pt>
                <c:pt idx="13">
                  <c:v>183</c:v>
                </c:pt>
                <c:pt idx="14">
                  <c:v>261</c:v>
                </c:pt>
                <c:pt idx="15">
                  <c:v>157</c:v>
                </c:pt>
                <c:pt idx="16">
                  <c:v>159</c:v>
                </c:pt>
                <c:pt idx="17">
                  <c:v>71</c:v>
                </c:pt>
                <c:pt idx="18">
                  <c:v>173</c:v>
                </c:pt>
                <c:pt idx="19">
                  <c:v>222</c:v>
                </c:pt>
                <c:pt idx="20">
                  <c:v>197</c:v>
                </c:pt>
                <c:pt idx="21">
                  <c:v>204</c:v>
                </c:pt>
                <c:pt idx="22">
                  <c:v>177</c:v>
                </c:pt>
                <c:pt idx="23">
                  <c:v>159</c:v>
                </c:pt>
                <c:pt idx="24">
                  <c:v>42</c:v>
                </c:pt>
                <c:pt idx="25">
                  <c:v>130</c:v>
                </c:pt>
                <c:pt idx="26">
                  <c:v>179</c:v>
                </c:pt>
                <c:pt idx="27">
                  <c:v>140</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 Covid-19-Daten'!$A$313:$AC$340</c:f>
              <c:multiLvlStrCache>
                <c:ptCount val="28"/>
                <c:lvl>
                  <c:pt idx="0">
                    <c:v>23'200</c:v>
                  </c:pt>
                  <c:pt idx="1">
                    <c:v>23'665</c:v>
                  </c:pt>
                  <c:pt idx="2">
                    <c:v>23'980</c:v>
                  </c:pt>
                  <c:pt idx="3">
                    <c:v>24'155</c:v>
                  </c:pt>
                  <c:pt idx="4">
                    <c:v>24'450</c:v>
                  </c:pt>
                  <c:pt idx="5">
                    <c:v>25'040</c:v>
                  </c:pt>
                  <c:pt idx="6">
                    <c:v>25'520</c:v>
                  </c:pt>
                  <c:pt idx="7">
                    <c:v>25'980</c:v>
                  </c:pt>
                  <c:pt idx="8">
                    <c:v>26'145</c:v>
                  </c:pt>
                  <c:pt idx="9">
                    <c:v>26'345</c:v>
                  </c:pt>
                  <c:pt idx="10">
                    <c:v>26'505</c:v>
                  </c:pt>
                  <c:pt idx="11">
                    <c:v>26'870</c:v>
                  </c:pt>
                  <c:pt idx="12">
                    <c:v>27'340</c:v>
                  </c:pt>
                  <c:pt idx="13">
                    <c:v>27'740</c:v>
                  </c:pt>
                  <c:pt idx="14">
                    <c:v>28'120</c:v>
                  </c:pt>
                  <c:pt idx="15">
                    <c:v>28'245</c:v>
                  </c:pt>
                  <c:pt idx="16">
                    <c:v>28'500</c:v>
                  </c:pt>
                  <c:pt idx="17">
                    <c:v>28'620</c:v>
                  </c:pt>
                  <c:pt idx="18">
                    <c:v>28'925</c:v>
                  </c:pt>
                  <c:pt idx="19">
                    <c:v>29'315</c:v>
                  </c:pt>
                  <c:pt idx="20">
                    <c:v>29'670</c:v>
                  </c:pt>
                  <c:pt idx="21">
                    <c:v>29'915</c:v>
                  </c:pt>
                  <c:pt idx="22">
                    <c:v>30'155</c:v>
                  </c:pt>
                  <c:pt idx="23">
                    <c:v>30'360</c:v>
                  </c:pt>
                  <c:pt idx="24">
                    <c:v>30'465</c:v>
                  </c:pt>
                  <c:pt idx="25">
                    <c:v>30'580</c:v>
                  </c:pt>
                  <c:pt idx="26">
                    <c:v>30'690</c:v>
                  </c:pt>
                  <c:pt idx="27">
                    <c:v>30'775</c:v>
                  </c:pt>
                </c:lvl>
                <c:lvl>
                  <c:pt idx="0">
                    <c:v>23'200</c:v>
                  </c:pt>
                  <c:pt idx="1">
                    <c:v>23'665</c:v>
                  </c:pt>
                  <c:pt idx="2">
                    <c:v>23'980</c:v>
                  </c:pt>
                  <c:pt idx="3">
                    <c:v>24'155</c:v>
                  </c:pt>
                  <c:pt idx="4">
                    <c:v>24'450</c:v>
                  </c:pt>
                  <c:pt idx="5">
                    <c:v>25'040</c:v>
                  </c:pt>
                  <c:pt idx="6">
                    <c:v>25'520</c:v>
                  </c:pt>
                  <c:pt idx="7">
                    <c:v>25'980</c:v>
                  </c:pt>
                  <c:pt idx="8">
                    <c:v>26'145</c:v>
                  </c:pt>
                  <c:pt idx="9">
                    <c:v>26'345</c:v>
                  </c:pt>
                  <c:pt idx="10">
                    <c:v>26'505</c:v>
                  </c:pt>
                  <c:pt idx="11">
                    <c:v>26'870</c:v>
                  </c:pt>
                  <c:pt idx="12">
                    <c:v>27'340</c:v>
                  </c:pt>
                  <c:pt idx="13">
                    <c:v>27'740</c:v>
                  </c:pt>
                  <c:pt idx="14">
                    <c:v>28'120</c:v>
                  </c:pt>
                  <c:pt idx="15">
                    <c:v>28'245</c:v>
                  </c:pt>
                  <c:pt idx="16">
                    <c:v>28'500</c:v>
                  </c:pt>
                  <c:pt idx="17">
                    <c:v>28'620</c:v>
                  </c:pt>
                  <c:pt idx="18">
                    <c:v>28'925</c:v>
                  </c:pt>
                  <c:pt idx="19">
                    <c:v>29'315</c:v>
                  </c:pt>
                  <c:pt idx="20">
                    <c:v>29'670</c:v>
                  </c:pt>
                  <c:pt idx="21">
                    <c:v>29'915</c:v>
                  </c:pt>
                  <c:pt idx="22">
                    <c:v>30'155</c:v>
                  </c:pt>
                  <c:pt idx="23">
                    <c:v>30'360</c:v>
                  </c:pt>
                  <c:pt idx="24">
                    <c:v>30'465</c:v>
                  </c:pt>
                  <c:pt idx="25">
                    <c:v>30'580</c:v>
                  </c:pt>
                  <c:pt idx="26">
                    <c:v>30'690</c:v>
                  </c:pt>
                  <c:pt idx="27">
                    <c:v>30'775</c:v>
                  </c:pt>
                </c:lvl>
                <c:lvl>
                  <c:pt idx="0">
                    <c:v>23'200</c:v>
                  </c:pt>
                  <c:pt idx="1">
                    <c:v>23'667</c:v>
                  </c:pt>
                  <c:pt idx="2">
                    <c:v>23'979</c:v>
                  </c:pt>
                  <c:pt idx="3">
                    <c:v>24'154</c:v>
                  </c:pt>
                  <c:pt idx="4">
                    <c:v>24'452</c:v>
                  </c:pt>
                  <c:pt idx="5">
                    <c:v>25'041</c:v>
                  </c:pt>
                  <c:pt idx="6">
                    <c:v>25'521</c:v>
                  </c:pt>
                  <c:pt idx="7">
                    <c:v>25'980</c:v>
                  </c:pt>
                  <c:pt idx="8">
                    <c:v>26'143</c:v>
                  </c:pt>
                  <c:pt idx="9">
                    <c:v>26'345</c:v>
                  </c:pt>
                  <c:pt idx="10">
                    <c:v>26'504</c:v>
                  </c:pt>
                  <c:pt idx="11">
                    <c:v>26'868</c:v>
                  </c:pt>
                  <c:pt idx="12">
                    <c:v>27'340</c:v>
                  </c:pt>
                  <c:pt idx="13">
                    <c:v>27'741</c:v>
                  </c:pt>
                  <c:pt idx="14">
                    <c:v>28'119</c:v>
                  </c:pt>
                  <c:pt idx="15">
                    <c:v>28'247</c:v>
                  </c:pt>
                  <c:pt idx="16">
                    <c:v>28'498</c:v>
                  </c:pt>
                  <c:pt idx="17">
                    <c:v>28'620</c:v>
                  </c:pt>
                  <c:pt idx="18">
                    <c:v>28'926</c:v>
                  </c:pt>
                  <c:pt idx="19">
                    <c:v>29'315</c:v>
                  </c:pt>
                  <c:pt idx="20">
                    <c:v>29'671</c:v>
                  </c:pt>
                  <c:pt idx="21">
                    <c:v>29'914</c:v>
                  </c:pt>
                  <c:pt idx="22">
                    <c:v>30'155</c:v>
                  </c:pt>
                  <c:pt idx="23">
                    <c:v>30'359</c:v>
                  </c:pt>
                  <c:pt idx="24">
                    <c:v>30'465</c:v>
                  </c:pt>
                  <c:pt idx="25">
                    <c:v>30'580</c:v>
                  </c:pt>
                  <c:pt idx="26">
                    <c:v>30'689</c:v>
                  </c:pt>
                  <c:pt idx="27">
                    <c:v>30'777</c:v>
                  </c:pt>
                </c:lvl>
                <c:lvl>
                  <c:pt idx="0">
                    <c:v>185</c:v>
                  </c:pt>
                  <c:pt idx="1">
                    <c:v>170</c:v>
                  </c:pt>
                  <c:pt idx="2">
                    <c:v>170</c:v>
                  </c:pt>
                  <c:pt idx="3">
                    <c:v>170</c:v>
                  </c:pt>
                  <c:pt idx="4">
                    <c:v>181</c:v>
                  </c:pt>
                  <c:pt idx="5">
                    <c:v>167</c:v>
                  </c:pt>
                  <c:pt idx="6">
                    <c:v>152</c:v>
                  </c:pt>
                  <c:pt idx="7">
                    <c:v>159</c:v>
                  </c:pt>
                  <c:pt idx="8">
                    <c:v>152</c:v>
                  </c:pt>
                  <c:pt idx="9">
                    <c:v>152</c:v>
                  </c:pt>
                  <c:pt idx="10">
                    <c:v>152</c:v>
                  </c:pt>
                  <c:pt idx="11">
                    <c:v>129</c:v>
                  </c:pt>
                  <c:pt idx="12">
                    <c:v>125</c:v>
                  </c:pt>
                  <c:pt idx="13">
                    <c:v>117</c:v>
                  </c:pt>
                  <c:pt idx="14">
                    <c:v>113</c:v>
                  </c:pt>
                  <c:pt idx="15">
                    <c:v>112</c:v>
                  </c:pt>
                  <c:pt idx="16">
                    <c:v>112</c:v>
                  </c:pt>
                  <c:pt idx="17">
                    <c:v>112</c:v>
                  </c:pt>
                  <c:pt idx="18">
                    <c:v>113</c:v>
                  </c:pt>
                  <c:pt idx="19">
                    <c:v>125</c:v>
                  </c:pt>
                  <c:pt idx="20">
                    <c:v>107</c:v>
                  </c:pt>
                  <c:pt idx="21">
                    <c:v>107</c:v>
                  </c:pt>
                  <c:pt idx="22">
                    <c:v>106</c:v>
                  </c:pt>
                  <c:pt idx="23">
                    <c:v>106</c:v>
                  </c:pt>
                  <c:pt idx="24">
                    <c:v>106</c:v>
                  </c:pt>
                  <c:pt idx="25">
                    <c:v>115</c:v>
                  </c:pt>
                  <c:pt idx="26">
                    <c:v>109</c:v>
                  </c:pt>
                  <c:pt idx="27">
                    <c:v>88</c:v>
                  </c:pt>
                </c:lvl>
                <c:lvl>
                  <c:pt idx="0">
                    <c:v>463</c:v>
                  </c:pt>
                  <c:pt idx="1">
                    <c:v>473</c:v>
                  </c:pt>
                  <c:pt idx="2">
                    <c:v>482</c:v>
                  </c:pt>
                  <c:pt idx="3">
                    <c:v>489</c:v>
                  </c:pt>
                  <c:pt idx="4">
                    <c:v>490</c:v>
                  </c:pt>
                  <c:pt idx="5">
                    <c:v>496</c:v>
                  </c:pt>
                  <c:pt idx="6">
                    <c:v>502</c:v>
                  </c:pt>
                  <c:pt idx="7">
                    <c:v>510</c:v>
                  </c:pt>
                  <c:pt idx="8">
                    <c:v>514</c:v>
                  </c:pt>
                  <c:pt idx="9">
                    <c:v>520</c:v>
                  </c:pt>
                  <c:pt idx="10">
                    <c:v>529</c:v>
                  </c:pt>
                  <c:pt idx="11">
                    <c:v>532</c:v>
                  </c:pt>
                  <c:pt idx="12">
                    <c:v>537</c:v>
                  </c:pt>
                  <c:pt idx="13">
                    <c:v>540</c:v>
                  </c:pt>
                  <c:pt idx="14">
                    <c:v>543</c:v>
                  </c:pt>
                  <c:pt idx="15">
                    <c:v>548</c:v>
                  </c:pt>
                  <c:pt idx="16">
                    <c:v>553</c:v>
                  </c:pt>
                  <c:pt idx="17">
                    <c:v>555</c:v>
                  </c:pt>
                  <c:pt idx="18">
                    <c:v>558</c:v>
                  </c:pt>
                  <c:pt idx="19">
                    <c:v>562</c:v>
                  </c:pt>
                  <c:pt idx="20">
                    <c:v>566</c:v>
                  </c:pt>
                  <c:pt idx="21">
                    <c:v>571</c:v>
                  </c:pt>
                  <c:pt idx="22">
                    <c:v>573</c:v>
                  </c:pt>
                  <c:pt idx="23">
                    <c:v>578</c:v>
                  </c:pt>
                  <c:pt idx="24">
                    <c:v>578</c:v>
                  </c:pt>
                  <c:pt idx="25">
                    <c:v>581</c:v>
                  </c:pt>
                  <c:pt idx="26">
                    <c:v>586</c:v>
                  </c:pt>
                  <c:pt idx="27">
                    <c:v>586</c:v>
                  </c:pt>
                </c:lvl>
                <c:lvl>
                  <c:pt idx="0">
                    <c:v>7</c:v>
                  </c:pt>
                  <c:pt idx="1">
                    <c:v>10</c:v>
                  </c:pt>
                  <c:pt idx="2">
                    <c:v>9</c:v>
                  </c:pt>
                  <c:pt idx="3">
                    <c:v>7</c:v>
                  </c:pt>
                  <c:pt idx="4">
                    <c:v>1</c:v>
                  </c:pt>
                  <c:pt idx="5">
                    <c:v>6</c:v>
                  </c:pt>
                  <c:pt idx="6">
                    <c:v>6</c:v>
                  </c:pt>
                  <c:pt idx="7">
                    <c:v>8</c:v>
                  </c:pt>
                  <c:pt idx="8">
                    <c:v>4</c:v>
                  </c:pt>
                  <c:pt idx="9">
                    <c:v>6</c:v>
                  </c:pt>
                  <c:pt idx="10">
                    <c:v>9</c:v>
                  </c:pt>
                  <c:pt idx="11">
                    <c:v>3</c:v>
                  </c:pt>
                  <c:pt idx="12">
                    <c:v>5</c:v>
                  </c:pt>
                  <c:pt idx="13">
                    <c:v>3</c:v>
                  </c:pt>
                  <c:pt idx="14">
                    <c:v>3</c:v>
                  </c:pt>
                  <c:pt idx="15">
                    <c:v>5</c:v>
                  </c:pt>
                  <c:pt idx="16">
                    <c:v>5</c:v>
                  </c:pt>
                  <c:pt idx="17">
                    <c:v>2</c:v>
                  </c:pt>
                  <c:pt idx="18">
                    <c:v>3</c:v>
                  </c:pt>
                  <c:pt idx="19">
                    <c:v>4</c:v>
                  </c:pt>
                  <c:pt idx="20">
                    <c:v>4</c:v>
                  </c:pt>
                  <c:pt idx="21">
                    <c:v>5</c:v>
                  </c:pt>
                  <c:pt idx="22">
                    <c:v>2</c:v>
                  </c:pt>
                  <c:pt idx="23">
                    <c:v>5</c:v>
                  </c:pt>
                  <c:pt idx="24">
                    <c:v>0</c:v>
                  </c:pt>
                  <c:pt idx="25">
                    <c:v>3</c:v>
                  </c:pt>
                  <c:pt idx="26">
                    <c:v>5</c:v>
                  </c:pt>
                  <c:pt idx="27">
                    <c:v>0</c:v>
                  </c:pt>
                </c:lvl>
                <c:lvl>
                  <c:pt idx="0">
                    <c:v>21</c:v>
                  </c:pt>
                  <c:pt idx="1">
                    <c:v>19</c:v>
                  </c:pt>
                  <c:pt idx="4">
                    <c:v>24</c:v>
                  </c:pt>
                  <c:pt idx="5">
                    <c:v>20</c:v>
                  </c:pt>
                  <c:pt idx="6">
                    <c:v>26</c:v>
                  </c:pt>
                  <c:pt idx="7">
                    <c:v>26</c:v>
                  </c:pt>
                  <c:pt idx="8">
                    <c:v>29</c:v>
                  </c:pt>
                  <c:pt idx="11">
                    <c:v>21</c:v>
                  </c:pt>
                  <c:pt idx="12">
                    <c:v>28</c:v>
                  </c:pt>
                  <c:pt idx="13">
                    <c:v>20</c:v>
                  </c:pt>
                  <c:pt idx="14">
                    <c:v>22</c:v>
                  </c:pt>
                  <c:pt idx="15">
                    <c:v>18</c:v>
                  </c:pt>
                  <c:pt idx="18">
                    <c:v>27</c:v>
                  </c:pt>
                  <c:pt idx="19">
                    <c:v>22</c:v>
                  </c:pt>
                  <c:pt idx="20">
                    <c:v>23</c:v>
                  </c:pt>
                  <c:pt idx="21">
                    <c:v>26</c:v>
                  </c:pt>
                  <c:pt idx="22">
                    <c:v>25</c:v>
                  </c:pt>
                </c:lvl>
                <c:lvl>
                  <c:pt idx="0">
                    <c:v>13</c:v>
                  </c:pt>
                  <c:pt idx="1">
                    <c:v>11</c:v>
                  </c:pt>
                  <c:pt idx="4">
                    <c:v>14</c:v>
                  </c:pt>
                  <c:pt idx="5">
                    <c:v>13</c:v>
                  </c:pt>
                  <c:pt idx="6">
                    <c:v>15</c:v>
                  </c:pt>
                  <c:pt idx="7">
                    <c:v>18</c:v>
                  </c:pt>
                  <c:pt idx="8">
                    <c:v>21</c:v>
                  </c:pt>
                  <c:pt idx="11">
                    <c:v>11</c:v>
                  </c:pt>
                  <c:pt idx="12">
                    <c:v>12</c:v>
                  </c:pt>
                  <c:pt idx="13">
                    <c:v>8</c:v>
                  </c:pt>
                  <c:pt idx="14">
                    <c:v>10</c:v>
                  </c:pt>
                  <c:pt idx="15">
                    <c:v>10</c:v>
                  </c:pt>
                  <c:pt idx="18">
                    <c:v>18</c:v>
                  </c:pt>
                  <c:pt idx="19">
                    <c:v>13</c:v>
                  </c:pt>
                  <c:pt idx="20">
                    <c:v>13</c:v>
                  </c:pt>
                  <c:pt idx="21">
                    <c:v>16</c:v>
                  </c:pt>
                  <c:pt idx="22">
                    <c:v>14</c:v>
                  </c:pt>
                  <c:pt idx="25">
                    <c:v>8</c:v>
                  </c:pt>
                  <c:pt idx="26">
                    <c:v>9</c:v>
                  </c:pt>
                  <c:pt idx="27">
                    <c:v>16</c:v>
                  </c:pt>
                </c:lvl>
                <c:lvl>
                  <c:pt idx="0">
                    <c:v>8</c:v>
                  </c:pt>
                  <c:pt idx="1">
                    <c:v>8</c:v>
                  </c:pt>
                  <c:pt idx="4">
                    <c:v>10</c:v>
                  </c:pt>
                  <c:pt idx="5">
                    <c:v>7</c:v>
                  </c:pt>
                  <c:pt idx="6">
                    <c:v>11</c:v>
                  </c:pt>
                  <c:pt idx="7">
                    <c:v>8</c:v>
                  </c:pt>
                  <c:pt idx="8">
                    <c:v>8</c:v>
                  </c:pt>
                  <c:pt idx="11">
                    <c:v>10</c:v>
                  </c:pt>
                  <c:pt idx="12">
                    <c:v>16</c:v>
                  </c:pt>
                  <c:pt idx="13">
                    <c:v>12</c:v>
                  </c:pt>
                  <c:pt idx="14">
                    <c:v>12</c:v>
                  </c:pt>
                  <c:pt idx="15">
                    <c:v>8</c:v>
                  </c:pt>
                  <c:pt idx="18">
                    <c:v>9</c:v>
                  </c:pt>
                  <c:pt idx="19">
                    <c:v>9</c:v>
                  </c:pt>
                  <c:pt idx="20">
                    <c:v>10</c:v>
                  </c:pt>
                  <c:pt idx="21">
                    <c:v>10</c:v>
                  </c:pt>
                  <c:pt idx="22">
                    <c:v>11</c:v>
                  </c:pt>
                  <c:pt idx="25">
                    <c:v>12</c:v>
                  </c:pt>
                  <c:pt idx="26">
                    <c:v>11</c:v>
                  </c:pt>
                  <c:pt idx="27">
                    <c:v>13</c:v>
                  </c:pt>
                </c:lvl>
                <c:lvl>
                  <c:pt idx="0">
                    <c:v>6</c:v>
                  </c:pt>
                  <c:pt idx="1">
                    <c:v>7</c:v>
                  </c:pt>
                  <c:pt idx="4">
                    <c:v>8</c:v>
                  </c:pt>
                  <c:pt idx="5">
                    <c:v>6</c:v>
                  </c:pt>
                  <c:pt idx="6">
                    <c:v>11</c:v>
                  </c:pt>
                  <c:pt idx="7">
                    <c:v>8</c:v>
                  </c:pt>
                  <c:pt idx="8">
                    <c:v>8</c:v>
                  </c:pt>
                  <c:pt idx="11">
                    <c:v>10</c:v>
                  </c:pt>
                  <c:pt idx="12">
                    <c:v>16</c:v>
                  </c:pt>
                  <c:pt idx="13">
                    <c:v>12</c:v>
                  </c:pt>
                  <c:pt idx="14">
                    <c:v>12</c:v>
                  </c:pt>
                  <c:pt idx="15">
                    <c:v>8</c:v>
                  </c:pt>
                  <c:pt idx="18">
                    <c:v>8</c:v>
                  </c:pt>
                  <c:pt idx="19">
                    <c:v>9</c:v>
                  </c:pt>
                  <c:pt idx="20">
                    <c:v>9</c:v>
                  </c:pt>
                  <c:pt idx="21">
                    <c:v>10</c:v>
                  </c:pt>
                  <c:pt idx="22">
                    <c:v>11</c:v>
                  </c:pt>
                  <c:pt idx="25">
                    <c:v>11</c:v>
                  </c:pt>
                  <c:pt idx="26">
                    <c:v>11</c:v>
                  </c:pt>
                  <c:pt idx="27">
                    <c:v>13</c:v>
                  </c:pt>
                </c:lvl>
                <c:lvl>
                  <c:pt idx="0">
                    <c:v>51</c:v>
                  </c:pt>
                  <c:pt idx="1">
                    <c:v>51</c:v>
                  </c:pt>
                  <c:pt idx="4">
                    <c:v>48</c:v>
                  </c:pt>
                  <c:pt idx="5">
                    <c:v>52</c:v>
                  </c:pt>
                  <c:pt idx="6">
                    <c:v>48</c:v>
                  </c:pt>
                  <c:pt idx="7">
                    <c:v>51</c:v>
                  </c:pt>
                  <c:pt idx="8">
                    <c:v>51</c:v>
                  </c:pt>
                  <c:pt idx="11">
                    <c:v>43</c:v>
                  </c:pt>
                  <c:pt idx="12">
                    <c:v>40</c:v>
                  </c:pt>
                  <c:pt idx="13">
                    <c:v>45</c:v>
                  </c:pt>
                  <c:pt idx="14">
                    <c:v>46</c:v>
                  </c:pt>
                  <c:pt idx="15">
                    <c:v>42</c:v>
                  </c:pt>
                  <c:pt idx="18">
                    <c:v>42</c:v>
                  </c:pt>
                  <c:pt idx="19">
                    <c:v>42</c:v>
                  </c:pt>
                  <c:pt idx="20">
                    <c:v>40</c:v>
                  </c:pt>
                  <c:pt idx="21">
                    <c:v>42</c:v>
                  </c:pt>
                  <c:pt idx="22">
                    <c:v>41</c:v>
                  </c:pt>
                  <c:pt idx="25">
                    <c:v>36</c:v>
                  </c:pt>
                  <c:pt idx="26">
                    <c:v>39</c:v>
                  </c:pt>
                  <c:pt idx="27">
                    <c:v>37</c:v>
                  </c:pt>
                </c:lvl>
                <c:lvl>
                  <c:pt idx="0">
                    <c:v>37</c:v>
                  </c:pt>
                  <c:pt idx="1">
                    <c:v>36</c:v>
                  </c:pt>
                  <c:pt idx="4">
                    <c:v>32</c:v>
                  </c:pt>
                  <c:pt idx="5">
                    <c:v>35</c:v>
                  </c:pt>
                  <c:pt idx="6">
                    <c:v>33</c:v>
                  </c:pt>
                  <c:pt idx="7">
                    <c:v>40</c:v>
                  </c:pt>
                  <c:pt idx="8">
                    <c:v>36</c:v>
                  </c:pt>
                  <c:pt idx="11">
                    <c:v>32</c:v>
                  </c:pt>
                  <c:pt idx="12">
                    <c:v>30</c:v>
                  </c:pt>
                  <c:pt idx="13">
                    <c:v>31</c:v>
                  </c:pt>
                  <c:pt idx="14">
                    <c:v>27</c:v>
                  </c:pt>
                  <c:pt idx="15">
                    <c:v>21</c:v>
                  </c:pt>
                  <c:pt idx="18">
                    <c:v>23</c:v>
                  </c:pt>
                  <c:pt idx="19">
                    <c:v>25</c:v>
                  </c:pt>
                  <c:pt idx="20">
                    <c:v>21</c:v>
                  </c:pt>
                  <c:pt idx="21">
                    <c:v>20</c:v>
                  </c:pt>
                  <c:pt idx="22">
                    <c:v>19</c:v>
                  </c:pt>
                  <c:pt idx="25">
                    <c:v>20</c:v>
                  </c:pt>
                  <c:pt idx="26">
                    <c:v>17</c:v>
                  </c:pt>
                  <c:pt idx="27">
                    <c:v>16</c:v>
                  </c:pt>
                </c:lvl>
                <c:lvl>
                  <c:pt idx="0">
                    <c:v>7</c:v>
                  </c:pt>
                  <c:pt idx="1">
                    <c:v>7</c:v>
                  </c:pt>
                  <c:pt idx="4">
                    <c:v>7</c:v>
                  </c:pt>
                  <c:pt idx="5">
                    <c:v>4</c:v>
                  </c:pt>
                  <c:pt idx="6">
                    <c:v>6</c:v>
                  </c:pt>
                  <c:pt idx="7">
                    <c:v>10</c:v>
                  </c:pt>
                  <c:pt idx="8">
                    <c:v>7</c:v>
                  </c:pt>
                  <c:pt idx="11">
                    <c:v>7</c:v>
                  </c:pt>
                  <c:pt idx="12">
                    <c:v>6</c:v>
                  </c:pt>
                  <c:pt idx="13">
                    <c:v>5</c:v>
                  </c:pt>
                  <c:pt idx="14">
                    <c:v>2</c:v>
                  </c:pt>
                  <c:pt idx="15">
                    <c:v>1</c:v>
                  </c:pt>
                  <c:pt idx="18">
                    <c:v>2</c:v>
                  </c:pt>
                  <c:pt idx="19">
                    <c:v>6</c:v>
                  </c:pt>
                  <c:pt idx="20">
                    <c:v>4</c:v>
                  </c:pt>
                  <c:pt idx="21">
                    <c:v>2</c:v>
                  </c:pt>
                  <c:pt idx="22">
                    <c:v>3</c:v>
                  </c:pt>
                  <c:pt idx="25">
                    <c:v>5</c:v>
                  </c:pt>
                  <c:pt idx="26">
                    <c:v>5</c:v>
                  </c:pt>
                  <c:pt idx="27">
                    <c:v>3</c:v>
                  </c:pt>
                </c:lvl>
                <c:lvl>
                  <c:pt idx="0">
                    <c:v>30</c:v>
                  </c:pt>
                  <c:pt idx="1">
                    <c:v>29</c:v>
                  </c:pt>
                  <c:pt idx="4">
                    <c:v>25</c:v>
                  </c:pt>
                  <c:pt idx="5">
                    <c:v>31</c:v>
                  </c:pt>
                  <c:pt idx="6">
                    <c:v>27</c:v>
                  </c:pt>
                  <c:pt idx="7">
                    <c:v>30</c:v>
                  </c:pt>
                  <c:pt idx="8">
                    <c:v>29</c:v>
                  </c:pt>
                  <c:pt idx="11">
                    <c:v>25</c:v>
                  </c:pt>
                  <c:pt idx="12">
                    <c:v>24</c:v>
                  </c:pt>
                  <c:pt idx="13">
                    <c:v>26</c:v>
                  </c:pt>
                  <c:pt idx="14">
                    <c:v>25</c:v>
                  </c:pt>
                  <c:pt idx="15">
                    <c:v>20</c:v>
                  </c:pt>
                  <c:pt idx="18">
                    <c:v>21</c:v>
                  </c:pt>
                  <c:pt idx="19">
                    <c:v>19</c:v>
                  </c:pt>
                  <c:pt idx="20">
                    <c:v>17</c:v>
                  </c:pt>
                  <c:pt idx="21">
                    <c:v>18</c:v>
                  </c:pt>
                  <c:pt idx="22">
                    <c:v>16</c:v>
                  </c:pt>
                  <c:pt idx="25">
                    <c:v>15</c:v>
                  </c:pt>
                  <c:pt idx="26">
                    <c:v>12</c:v>
                  </c:pt>
                  <c:pt idx="27">
                    <c:v>13</c:v>
                  </c:pt>
                </c:lvl>
                <c:lvl>
                  <c:pt idx="0">
                    <c:v>148</c:v>
                  </c:pt>
                  <c:pt idx="1">
                    <c:v>134</c:v>
                  </c:pt>
                  <c:pt idx="4">
                    <c:v>149</c:v>
                  </c:pt>
                  <c:pt idx="5">
                    <c:v>132</c:v>
                  </c:pt>
                  <c:pt idx="6">
                    <c:v>119</c:v>
                  </c:pt>
                  <c:pt idx="7">
                    <c:v>119</c:v>
                  </c:pt>
                  <c:pt idx="8">
                    <c:v>116</c:v>
                  </c:pt>
                  <c:pt idx="11">
                    <c:v>97</c:v>
                  </c:pt>
                  <c:pt idx="12">
                    <c:v>95</c:v>
                  </c:pt>
                  <c:pt idx="13">
                    <c:v>86</c:v>
                  </c:pt>
                  <c:pt idx="14">
                    <c:v>86</c:v>
                  </c:pt>
                  <c:pt idx="15">
                    <c:v>91</c:v>
                  </c:pt>
                  <c:pt idx="18">
                    <c:v>90</c:v>
                  </c:pt>
                  <c:pt idx="19">
                    <c:v>100</c:v>
                  </c:pt>
                  <c:pt idx="20">
                    <c:v>86</c:v>
                  </c:pt>
                  <c:pt idx="21">
                    <c:v>87</c:v>
                  </c:pt>
                  <c:pt idx="22">
                    <c:v>87</c:v>
                  </c:pt>
                  <c:pt idx="25">
                    <c:v>95</c:v>
                  </c:pt>
                  <c:pt idx="26">
                    <c:v>92</c:v>
                  </c:pt>
                  <c:pt idx="27">
                    <c:v>72</c:v>
                  </c:pt>
                </c:lvl>
                <c:lvl>
                  <c:pt idx="0">
                    <c:v>712.8</c:v>
                  </c:pt>
                  <c:pt idx="1">
                    <c:v>665.0</c:v>
                  </c:pt>
                  <c:pt idx="2">
                    <c:v>656.0</c:v>
                  </c:pt>
                  <c:pt idx="3">
                    <c:v>648.2</c:v>
                  </c:pt>
                  <c:pt idx="4">
                    <c:v>647.9</c:v>
                  </c:pt>
                  <c:pt idx="5">
                    <c:v>622.4</c:v>
                  </c:pt>
                  <c:pt idx="6">
                    <c:v>603.7</c:v>
                  </c:pt>
                  <c:pt idx="7">
                    <c:v>570.9</c:v>
                  </c:pt>
                  <c:pt idx="8">
                    <c:v>583.2</c:v>
                  </c:pt>
                  <c:pt idx="9">
                    <c:v>583.5</c:v>
                  </c:pt>
                  <c:pt idx="10">
                    <c:v>577.4</c:v>
                  </c:pt>
                  <c:pt idx="11">
                    <c:v>557.1</c:v>
                  </c:pt>
                  <c:pt idx="12">
                    <c:v>528.8</c:v>
                  </c:pt>
                  <c:pt idx="13">
                    <c:v>497.9</c:v>
                  </c:pt>
                  <c:pt idx="14">
                    <c:v>481.3</c:v>
                  </c:pt>
                  <c:pt idx="15">
                    <c:v>485.7</c:v>
                  </c:pt>
                  <c:pt idx="16">
                    <c:v>472.2</c:v>
                  </c:pt>
                  <c:pt idx="17">
                    <c:v>464.7</c:v>
                  </c:pt>
                  <c:pt idx="18">
                    <c:v>445.0</c:v>
                  </c:pt>
                  <c:pt idx="19">
                    <c:v>418.7</c:v>
                  </c:pt>
                  <c:pt idx="20">
                    <c:v>397.9</c:v>
                  </c:pt>
                  <c:pt idx="21">
                    <c:v>392.2</c:v>
                  </c:pt>
                  <c:pt idx="22">
                    <c:v>382.9</c:v>
                  </c:pt>
                  <c:pt idx="23">
                    <c:v>376.3</c:v>
                  </c:pt>
                  <c:pt idx="24">
                    <c:v>365.3</c:v>
                  </c:pt>
                  <c:pt idx="25">
                    <c:v>354.6</c:v>
                  </c:pt>
                  <c:pt idx="26">
                    <c:v>340.3</c:v>
                  </c:pt>
                  <c:pt idx="27">
                    <c:v>334.0</c:v>
                  </c:pt>
                </c:lvl>
                <c:lvl>
                  <c:pt idx="0">
                    <c:v>307.8</c:v>
                  </c:pt>
                  <c:pt idx="1">
                    <c:v>303.5</c:v>
                  </c:pt>
                  <c:pt idx="2">
                    <c:v>310.7</c:v>
                  </c:pt>
                  <c:pt idx="3">
                    <c:v>305.3</c:v>
                  </c:pt>
                  <c:pt idx="4">
                    <c:v>300.3</c:v>
                  </c:pt>
                  <c:pt idx="5">
                    <c:v>290.4</c:v>
                  </c:pt>
                  <c:pt idx="6">
                    <c:v>282.4</c:v>
                  </c:pt>
                  <c:pt idx="7">
                    <c:v>263.1</c:v>
                  </c:pt>
                  <c:pt idx="8">
                    <c:v>279.7</c:v>
                  </c:pt>
                  <c:pt idx="9">
                    <c:v>272.8</c:v>
                  </c:pt>
                  <c:pt idx="10">
                    <c:v>272.1</c:v>
                  </c:pt>
                  <c:pt idx="11">
                    <c:v>256.8</c:v>
                  </c:pt>
                  <c:pt idx="12">
                    <c:v>238.4</c:v>
                  </c:pt>
                  <c:pt idx="13">
                    <c:v>215.6</c:v>
                  </c:pt>
                  <c:pt idx="14">
                    <c:v>218.2</c:v>
                  </c:pt>
                  <c:pt idx="15">
                    <c:v>206.0</c:v>
                  </c:pt>
                  <c:pt idx="16">
                    <c:v>199.4</c:v>
                  </c:pt>
                  <c:pt idx="17">
                    <c:v>192.6</c:v>
                  </c:pt>
                  <c:pt idx="18">
                    <c:v>188.2</c:v>
                  </c:pt>
                  <c:pt idx="19">
                    <c:v>180.3</c:v>
                  </c:pt>
                  <c:pt idx="20">
                    <c:v>182.4</c:v>
                  </c:pt>
                  <c:pt idx="21">
                    <c:v>174.0</c:v>
                  </c:pt>
                  <c:pt idx="22">
                    <c:v>176.9</c:v>
                  </c:pt>
                  <c:pt idx="23">
                    <c:v>176.9</c:v>
                  </c:pt>
                  <c:pt idx="24">
                    <c:v>172.6</c:v>
                  </c:pt>
                  <c:pt idx="25">
                    <c:v>166.3</c:v>
                  </c:pt>
                  <c:pt idx="26">
                    <c:v>160.0</c:v>
                  </c:pt>
                  <c:pt idx="27">
                    <c:v>151.6</c:v>
                  </c:pt>
                </c:lvl>
                <c:lvl>
                  <c:pt idx="0">
                    <c:v>44.0</c:v>
                  </c:pt>
                  <c:pt idx="1">
                    <c:v>43.4</c:v>
                  </c:pt>
                  <c:pt idx="2">
                    <c:v>44.4</c:v>
                  </c:pt>
                  <c:pt idx="3">
                    <c:v>43.6</c:v>
                  </c:pt>
                  <c:pt idx="4">
                    <c:v>42.9</c:v>
                  </c:pt>
                  <c:pt idx="5">
                    <c:v>41.5</c:v>
                  </c:pt>
                  <c:pt idx="6">
                    <c:v>40.3</c:v>
                  </c:pt>
                  <c:pt idx="7">
                    <c:v>37.6</c:v>
                  </c:pt>
                  <c:pt idx="8">
                    <c:v>40.0</c:v>
                  </c:pt>
                  <c:pt idx="9">
                    <c:v>39.0</c:v>
                  </c:pt>
                  <c:pt idx="10">
                    <c:v>38.9</c:v>
                  </c:pt>
                  <c:pt idx="11">
                    <c:v>36.7</c:v>
                  </c:pt>
                  <c:pt idx="12">
                    <c:v>34.1</c:v>
                  </c:pt>
                  <c:pt idx="13">
                    <c:v>30.8</c:v>
                  </c:pt>
                  <c:pt idx="14">
                    <c:v>31.2</c:v>
                  </c:pt>
                  <c:pt idx="15">
                    <c:v>29.4</c:v>
                  </c:pt>
                  <c:pt idx="16">
                    <c:v>28.5</c:v>
                  </c:pt>
                  <c:pt idx="17">
                    <c:v>27.5</c:v>
                  </c:pt>
                  <c:pt idx="18">
                    <c:v>26.9</c:v>
                  </c:pt>
                  <c:pt idx="19">
                    <c:v>25.8</c:v>
                  </c:pt>
                  <c:pt idx="20">
                    <c:v>26.1</c:v>
                  </c:pt>
                  <c:pt idx="21">
                    <c:v>24.9</c:v>
                  </c:pt>
                  <c:pt idx="22">
                    <c:v>25.3</c:v>
                  </c:pt>
                  <c:pt idx="23">
                    <c:v>25.3</c:v>
                  </c:pt>
                  <c:pt idx="24">
                    <c:v>24.7</c:v>
                  </c:pt>
                  <c:pt idx="25">
                    <c:v>23.8</c:v>
                  </c:pt>
                  <c:pt idx="26">
                    <c:v>22.9</c:v>
                  </c:pt>
                  <c:pt idx="27">
                    <c:v>21.7</c:v>
                  </c:pt>
                </c:lvl>
                <c:lvl>
                  <c:pt idx="0">
                    <c:v>55.0</c:v>
                  </c:pt>
                  <c:pt idx="1">
                    <c:v>18.7</c:v>
                  </c:pt>
                  <c:pt idx="2">
                    <c:v>36.9</c:v>
                  </c:pt>
                  <c:pt idx="3">
                    <c:v>17.9</c:v>
                  </c:pt>
                  <c:pt idx="4">
                    <c:v>45.1</c:v>
                  </c:pt>
                  <c:pt idx="5">
                    <c:v>59.0</c:v>
                  </c:pt>
                  <c:pt idx="6">
                    <c:v>49.7</c:v>
                  </c:pt>
                  <c:pt idx="7">
                    <c:v>35.7</c:v>
                  </c:pt>
                  <c:pt idx="8">
                    <c:v>35.3</c:v>
                  </c:pt>
                  <c:pt idx="9">
                    <c:v>30.0</c:v>
                  </c:pt>
                  <c:pt idx="10">
                    <c:v>17.2</c:v>
                  </c:pt>
                  <c:pt idx="11">
                    <c:v>29.9</c:v>
                  </c:pt>
                  <c:pt idx="12">
                    <c:v>40.6</c:v>
                  </c:pt>
                  <c:pt idx="13">
                    <c:v>26.9</c:v>
                  </c:pt>
                  <c:pt idx="14">
                    <c:v>38.4</c:v>
                  </c:pt>
                  <c:pt idx="15">
                    <c:v>23.1</c:v>
                  </c:pt>
                  <c:pt idx="16">
                    <c:v>23.4</c:v>
                  </c:pt>
                  <c:pt idx="17">
                    <c:v>10.4</c:v>
                  </c:pt>
                  <c:pt idx="18">
                    <c:v>25.4</c:v>
                  </c:pt>
                  <c:pt idx="19">
                    <c:v>32.6</c:v>
                  </c:pt>
                  <c:pt idx="20">
                    <c:v>29.0</c:v>
                  </c:pt>
                  <c:pt idx="21">
                    <c:v>30.0</c:v>
                  </c:pt>
                  <c:pt idx="22">
                    <c:v>26.0</c:v>
                  </c:pt>
                  <c:pt idx="23">
                    <c:v>23.4</c:v>
                  </c:pt>
                  <c:pt idx="24">
                    <c:v>6.2</c:v>
                  </c:pt>
                  <c:pt idx="25">
                    <c:v>19.1</c:v>
                  </c:pt>
                  <c:pt idx="26">
                    <c:v>26.3</c:v>
                  </c:pt>
                  <c:pt idx="27">
                    <c:v>20.6</c:v>
                  </c:pt>
                </c:lvl>
                <c:lvl>
                  <c:pt idx="0">
                    <c:v>296.6</c:v>
                  </c:pt>
                  <c:pt idx="1">
                    <c:v>291.7</c:v>
                  </c:pt>
                  <c:pt idx="2">
                    <c:v>282.1</c:v>
                  </c:pt>
                  <c:pt idx="3">
                    <c:v>274.3</c:v>
                  </c:pt>
                  <c:pt idx="4">
                    <c:v>255.6</c:v>
                  </c:pt>
                  <c:pt idx="5">
                    <c:v>271.7</c:v>
                  </c:pt>
                  <c:pt idx="6">
                    <c:v>265.0</c:v>
                  </c:pt>
                  <c:pt idx="7">
                    <c:v>264.3</c:v>
                  </c:pt>
                  <c:pt idx="8">
                    <c:v>249.4</c:v>
                  </c:pt>
                  <c:pt idx="9">
                    <c:v>231.6</c:v>
                  </c:pt>
                  <c:pt idx="10">
                    <c:v>209.4</c:v>
                  </c:pt>
                  <c:pt idx="11">
                    <c:v>212.0</c:v>
                  </c:pt>
                  <c:pt idx="12">
                    <c:v>200.1</c:v>
                  </c:pt>
                  <c:pt idx="13">
                    <c:v>193.7</c:v>
                  </c:pt>
                  <c:pt idx="14">
                    <c:v>187.1</c:v>
                  </c:pt>
                  <c:pt idx="15">
                    <c:v>182.9</c:v>
                  </c:pt>
                  <c:pt idx="16">
                    <c:v>175.1</c:v>
                  </c:pt>
                  <c:pt idx="17">
                    <c:v>177.1</c:v>
                  </c:pt>
                  <c:pt idx="18">
                    <c:v>169.0</c:v>
                  </c:pt>
                  <c:pt idx="19">
                    <c:v>171.9</c:v>
                  </c:pt>
                  <c:pt idx="20">
                    <c:v>171.9</c:v>
                  </c:pt>
                  <c:pt idx="21">
                    <c:v>167.7</c:v>
                  </c:pt>
                  <c:pt idx="22">
                    <c:v>161.6</c:v>
                  </c:pt>
                  <c:pt idx="23">
                    <c:v>155.4</c:v>
                  </c:pt>
                  <c:pt idx="24">
                    <c:v>147.3</c:v>
                  </c:pt>
                </c:lvl>
                <c:lvl>
                  <c:pt idx="0">
                    <c:v>3</c:v>
                  </c:pt>
                  <c:pt idx="1">
                    <c:v>3</c:v>
                  </c:pt>
                  <c:pt idx="2">
                    <c:v>3</c:v>
                  </c:pt>
                  <c:pt idx="3">
                    <c:v>5</c:v>
                  </c:pt>
                  <c:pt idx="4">
                    <c:v>5</c:v>
                  </c:pt>
                  <c:pt idx="5">
                    <c:v>6</c:v>
                  </c:pt>
                  <c:pt idx="6">
                    <c:v>6</c:v>
                  </c:pt>
                  <c:pt idx="7">
                    <c:v>6</c:v>
                  </c:pt>
                  <c:pt idx="8">
                    <c:v>6</c:v>
                  </c:pt>
                  <c:pt idx="9">
                    <c:v>6</c:v>
                  </c:pt>
                  <c:pt idx="10">
                    <c:v>6</c:v>
                  </c:pt>
                  <c:pt idx="11">
                    <c:v>6</c:v>
                  </c:pt>
                  <c:pt idx="12">
                    <c:v>6</c:v>
                  </c:pt>
                  <c:pt idx="13">
                    <c:v>8</c:v>
                  </c:pt>
                  <c:pt idx="14">
                    <c:v>12</c:v>
                  </c:pt>
                  <c:pt idx="15">
                    <c:v>15</c:v>
                  </c:pt>
                  <c:pt idx="16">
                    <c:v>16</c:v>
                  </c:pt>
                  <c:pt idx="17">
                    <c:v>16</c:v>
                  </c:pt>
                  <c:pt idx="18">
                    <c:v>16</c:v>
                  </c:pt>
                  <c:pt idx="19">
                    <c:v>20</c:v>
                  </c:pt>
                  <c:pt idx="20">
                    <c:v>21</c:v>
                  </c:pt>
                  <c:pt idx="21">
                    <c:v>22</c:v>
                  </c:pt>
                  <c:pt idx="22">
                    <c:v>27</c:v>
                  </c:pt>
                  <c:pt idx="23">
                    <c:v>34</c:v>
                  </c:pt>
                  <c:pt idx="24">
                    <c:v>37</c:v>
                  </c:pt>
                  <c:pt idx="25">
                    <c:v>42</c:v>
                  </c:pt>
                  <c:pt idx="26">
                    <c:v>50</c:v>
                  </c:pt>
                  <c:pt idx="27">
                    <c:v>55</c:v>
                  </c:pt>
                </c:lvl>
                <c:lvl>
                  <c:pt idx="0">
                    <c:v>1</c:v>
                  </c:pt>
                  <c:pt idx="1">
                    <c:v>0</c:v>
                  </c:pt>
                  <c:pt idx="2">
                    <c:v>0</c:v>
                  </c:pt>
                  <c:pt idx="3">
                    <c:v>2</c:v>
                  </c:pt>
                  <c:pt idx="4">
                    <c:v>0</c:v>
                  </c:pt>
                  <c:pt idx="5">
                    <c:v>1</c:v>
                  </c:pt>
                  <c:pt idx="6">
                    <c:v>0</c:v>
                  </c:pt>
                  <c:pt idx="7">
                    <c:v>0</c:v>
                  </c:pt>
                  <c:pt idx="8">
                    <c:v>0</c:v>
                  </c:pt>
                  <c:pt idx="9">
                    <c:v>0</c:v>
                  </c:pt>
                  <c:pt idx="10">
                    <c:v>0</c:v>
                  </c:pt>
                  <c:pt idx="11">
                    <c:v>0</c:v>
                  </c:pt>
                  <c:pt idx="12">
                    <c:v>0</c:v>
                  </c:pt>
                  <c:pt idx="13">
                    <c:v>2</c:v>
                  </c:pt>
                  <c:pt idx="14">
                    <c:v>4</c:v>
                  </c:pt>
                  <c:pt idx="15">
                    <c:v>3</c:v>
                  </c:pt>
                  <c:pt idx="16">
                    <c:v>1</c:v>
                  </c:pt>
                  <c:pt idx="17">
                    <c:v>0</c:v>
                  </c:pt>
                  <c:pt idx="18">
                    <c:v>0</c:v>
                  </c:pt>
                  <c:pt idx="19">
                    <c:v>4</c:v>
                  </c:pt>
                  <c:pt idx="20">
                    <c:v>1</c:v>
                  </c:pt>
                  <c:pt idx="21">
                    <c:v>1</c:v>
                  </c:pt>
                  <c:pt idx="22">
                    <c:v>5</c:v>
                  </c:pt>
                  <c:pt idx="23">
                    <c:v>7</c:v>
                  </c:pt>
                  <c:pt idx="24">
                    <c:v>3</c:v>
                  </c:pt>
                  <c:pt idx="25">
                    <c:v>5</c:v>
                  </c:pt>
                  <c:pt idx="26">
                    <c:v>8</c:v>
                  </c:pt>
                  <c:pt idx="27">
                    <c:v>5</c:v>
                  </c:pt>
                </c:lvl>
                <c:lvl>
                  <c:pt idx="0">
                    <c:v>28'818</c:v>
                  </c:pt>
                  <c:pt idx="1">
                    <c:v>28'945</c:v>
                  </c:pt>
                  <c:pt idx="2">
                    <c:v>29'196</c:v>
                  </c:pt>
                  <c:pt idx="3">
                    <c:v>29'318</c:v>
                  </c:pt>
                  <c:pt idx="4">
                    <c:v>29'625</c:v>
                  </c:pt>
                  <c:pt idx="5">
                    <c:v>30'026</c:v>
                  </c:pt>
                  <c:pt idx="6">
                    <c:v>30'364</c:v>
                  </c:pt>
                  <c:pt idx="7">
                    <c:v>30'607</c:v>
                  </c:pt>
                  <c:pt idx="8">
                    <c:v>30'847</c:v>
                  </c:pt>
                  <c:pt idx="9">
                    <c:v>31'051</c:v>
                  </c:pt>
                  <c:pt idx="10">
                    <c:v>31'168</c:v>
                  </c:pt>
                  <c:pt idx="11">
                    <c:v>31'371</c:v>
                  </c:pt>
                  <c:pt idx="12">
                    <c:v>31'647</c:v>
                  </c:pt>
                  <c:pt idx="13">
                    <c:v>31'830</c:v>
                  </c:pt>
                  <c:pt idx="14">
                    <c:v>32'091</c:v>
                  </c:pt>
                  <c:pt idx="15">
                    <c:v>32'248</c:v>
                  </c:pt>
                  <c:pt idx="16">
                    <c:v>32'407</c:v>
                  </c:pt>
                  <c:pt idx="17">
                    <c:v>32'478</c:v>
                  </c:pt>
                  <c:pt idx="18">
                    <c:v>32'651</c:v>
                  </c:pt>
                  <c:pt idx="19">
                    <c:v>32'873</c:v>
                  </c:pt>
                  <c:pt idx="20">
                    <c:v>33'070</c:v>
                  </c:pt>
                  <c:pt idx="21">
                    <c:v>33'274</c:v>
                  </c:pt>
                  <c:pt idx="22">
                    <c:v>33'451</c:v>
                  </c:pt>
                  <c:pt idx="23">
                    <c:v>33'610</c:v>
                  </c:pt>
                  <c:pt idx="24">
                    <c:v>33'652</c:v>
                  </c:pt>
                  <c:pt idx="25">
                    <c:v>33'782</c:v>
                  </c:pt>
                  <c:pt idx="26">
                    <c:v>33'961</c:v>
                  </c:pt>
                  <c:pt idx="27">
                    <c:v>34'101</c:v>
                  </c:pt>
                </c:lvl>
                <c:lvl>
                  <c:pt idx="0">
                    <c:v>374</c:v>
                  </c:pt>
                  <c:pt idx="1">
                    <c:v>127</c:v>
                  </c:pt>
                  <c:pt idx="2">
                    <c:v>251</c:v>
                  </c:pt>
                  <c:pt idx="3">
                    <c:v>122</c:v>
                  </c:pt>
                  <c:pt idx="4">
                    <c:v>307</c:v>
                  </c:pt>
                  <c:pt idx="5">
                    <c:v>401</c:v>
                  </c:pt>
                  <c:pt idx="6">
                    <c:v>338</c:v>
                  </c:pt>
                  <c:pt idx="7">
                    <c:v>243</c:v>
                  </c:pt>
                  <c:pt idx="8">
                    <c:v>240</c:v>
                  </c:pt>
                  <c:pt idx="9">
                    <c:v>204</c:v>
                  </c:pt>
                  <c:pt idx="10">
                    <c:v>117</c:v>
                  </c:pt>
                  <c:pt idx="11">
                    <c:v>203</c:v>
                  </c:pt>
                  <c:pt idx="12">
                    <c:v>276</c:v>
                  </c:pt>
                  <c:pt idx="13">
                    <c:v>183</c:v>
                  </c:pt>
                  <c:pt idx="14">
                    <c:v>261</c:v>
                  </c:pt>
                  <c:pt idx="15">
                    <c:v>157</c:v>
                  </c:pt>
                  <c:pt idx="16">
                    <c:v>159</c:v>
                  </c:pt>
                  <c:pt idx="17">
                    <c:v>71</c:v>
                  </c:pt>
                  <c:pt idx="18">
                    <c:v>173</c:v>
                  </c:pt>
                  <c:pt idx="19">
                    <c:v>222</c:v>
                  </c:pt>
                  <c:pt idx="20">
                    <c:v>197</c:v>
                  </c:pt>
                  <c:pt idx="21">
                    <c:v>204</c:v>
                  </c:pt>
                  <c:pt idx="22">
                    <c:v>177</c:v>
                  </c:pt>
                  <c:pt idx="23">
                    <c:v>159</c:v>
                  </c:pt>
                  <c:pt idx="24">
                    <c:v>42</c:v>
                  </c:pt>
                  <c:pt idx="25">
                    <c:v>130</c:v>
                  </c:pt>
                  <c:pt idx="26">
                    <c:v>179</c:v>
                  </c:pt>
                  <c:pt idx="27">
                    <c:v>140</c:v>
                  </c:pt>
                </c:lvl>
                <c:lvl>
                  <c:pt idx="0">
                    <c:v>Donnerstag, 31. Dezember 2020</c:v>
                  </c:pt>
                  <c:pt idx="1">
                    <c:v>Freitag, 1. Januar 2021</c:v>
                  </c:pt>
                  <c:pt idx="2">
                    <c:v>Samstag, 2. Januar 2021</c:v>
                  </c:pt>
                  <c:pt idx="3">
                    <c:v>Sonntag, 3. Januar 2021</c:v>
                  </c:pt>
                  <c:pt idx="4">
                    <c:v>Montag, 4. Januar 2021</c:v>
                  </c:pt>
                  <c:pt idx="5">
                    <c:v>Dienstag, 5. Januar 2021</c:v>
                  </c:pt>
                  <c:pt idx="6">
                    <c:v>Mittwoch, 6. Januar 2021</c:v>
                  </c:pt>
                  <c:pt idx="7">
                    <c:v>Donnerstag, 7. Januar 2021</c:v>
                  </c:pt>
                  <c:pt idx="8">
                    <c:v>Freitag, 8. Januar 2021</c:v>
                  </c:pt>
                  <c:pt idx="9">
                    <c:v>Samstag, 9. Januar 2021</c:v>
                  </c:pt>
                  <c:pt idx="10">
                    <c:v>Sonntag, 10. Januar 2021</c:v>
                  </c:pt>
                  <c:pt idx="11">
                    <c:v>Montag, 11. Januar 2021</c:v>
                  </c:pt>
                  <c:pt idx="12">
                    <c:v>Dienstag, 12. Januar 2021</c:v>
                  </c:pt>
                  <c:pt idx="13">
                    <c:v>Mittwoch, 13. Januar 2021</c:v>
                  </c:pt>
                  <c:pt idx="14">
                    <c:v>Donnerstag, 14. Januar 2021</c:v>
                  </c:pt>
                  <c:pt idx="15">
                    <c:v>Freitag, 15. Januar 2021</c:v>
                  </c:pt>
                  <c:pt idx="16">
                    <c:v>Samstag, 16. Januar 2021</c:v>
                  </c:pt>
                  <c:pt idx="17">
                    <c:v>Sonntag, 17. Januar 2021</c:v>
                  </c:pt>
                  <c:pt idx="18">
                    <c:v>Montag, 18. Januar 2021</c:v>
                  </c:pt>
                  <c:pt idx="19">
                    <c:v>Dienstag, 19. Januar 2021</c:v>
                  </c:pt>
                  <c:pt idx="20">
                    <c:v>Mittwoch, 20. Januar 2021</c:v>
                  </c:pt>
                  <c:pt idx="21">
                    <c:v>Donnerstag, 21. Januar 2021</c:v>
                  </c:pt>
                  <c:pt idx="22">
                    <c:v>Freitag, 22. Januar 2021</c:v>
                  </c:pt>
                  <c:pt idx="23">
                    <c:v>Samstag, 23. Januar 2021</c:v>
                  </c:pt>
                  <c:pt idx="24">
                    <c:v>Sonntag, 24. Januar 2021</c:v>
                  </c:pt>
                  <c:pt idx="25">
                    <c:v>Montag, 25. Januar 2021</c:v>
                  </c:pt>
                  <c:pt idx="26">
                    <c:v>Dienstag, 26. Januar 2021</c:v>
                  </c:pt>
                  <c:pt idx="27">
                    <c:v>Mittwoch, 27. Januar 2021</c:v>
                  </c:pt>
                </c:lvl>
              </c:multiLvlStrCache>
            </c:multiLvlStrRef>
          </c:cat>
          <c:val>
            <c:numRef>
              <c:f>'1. Covid-19-Daten'!$F$313:$F$340</c:f>
              <c:numCache>
                <c:formatCode>0.0</c:formatCode>
                <c:ptCount val="28"/>
                <c:pt idx="0">
                  <c:v>296.57142857142856</c:v>
                </c:pt>
                <c:pt idx="1">
                  <c:v>291.71428571428572</c:v>
                </c:pt>
                <c:pt idx="2">
                  <c:v>282.14285714285717</c:v>
                </c:pt>
                <c:pt idx="3">
                  <c:v>274.28571428571428</c:v>
                </c:pt>
                <c:pt idx="4">
                  <c:v>255.57142857142858</c:v>
                </c:pt>
                <c:pt idx="5">
                  <c:v>271.71428571428572</c:v>
                </c:pt>
                <c:pt idx="6">
                  <c:v>265</c:v>
                </c:pt>
                <c:pt idx="7">
                  <c:v>264.28571428571428</c:v>
                </c:pt>
                <c:pt idx="8">
                  <c:v>249.42857142857142</c:v>
                </c:pt>
                <c:pt idx="9">
                  <c:v>231.57142857142858</c:v>
                </c:pt>
                <c:pt idx="10">
                  <c:v>209.42857142857142</c:v>
                </c:pt>
                <c:pt idx="11">
                  <c:v>212</c:v>
                </c:pt>
                <c:pt idx="12">
                  <c:v>200.14285714285714</c:v>
                </c:pt>
                <c:pt idx="13">
                  <c:v>193.71428571428572</c:v>
                </c:pt>
                <c:pt idx="14">
                  <c:v>187.14285714285714</c:v>
                </c:pt>
                <c:pt idx="15">
                  <c:v>182.85714285714286</c:v>
                </c:pt>
                <c:pt idx="16">
                  <c:v>175.14285714285714</c:v>
                </c:pt>
                <c:pt idx="17">
                  <c:v>177.14285714285714</c:v>
                </c:pt>
                <c:pt idx="18">
                  <c:v>169</c:v>
                </c:pt>
                <c:pt idx="19">
                  <c:v>171.85714285714286</c:v>
                </c:pt>
                <c:pt idx="20">
                  <c:v>171.85714285714286</c:v>
                </c:pt>
                <c:pt idx="21">
                  <c:v>167.71428571428572</c:v>
                </c:pt>
                <c:pt idx="22">
                  <c:v>161.57142857142858</c:v>
                </c:pt>
                <c:pt idx="23">
                  <c:v>155.42857142857142</c:v>
                </c:pt>
                <c:pt idx="24">
                  <c:v>147.28571428571428</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Covid-19-Daten'!$A$313:$A$340</c:f>
              <c:numCache>
                <c:formatCode>[$-F800]dddd\,\ mmmm\ dd\,\ yyyy\,\ hh:mm:ss</c:formatCode>
                <c:ptCount val="28"/>
                <c:pt idx="0">
                  <c:v>44196.333333333336</c:v>
                </c:pt>
                <c:pt idx="1">
                  <c:v>44197.333333333336</c:v>
                </c:pt>
                <c:pt idx="2">
                  <c:v>44198.333333333336</c:v>
                </c:pt>
                <c:pt idx="3">
                  <c:v>44199.333333333336</c:v>
                </c:pt>
                <c:pt idx="4">
                  <c:v>44200.333333333336</c:v>
                </c:pt>
                <c:pt idx="5">
                  <c:v>44201.333333333336</c:v>
                </c:pt>
                <c:pt idx="6">
                  <c:v>44202.333333333336</c:v>
                </c:pt>
                <c:pt idx="7">
                  <c:v>44203.333333333336</c:v>
                </c:pt>
                <c:pt idx="8">
                  <c:v>44204.333333333336</c:v>
                </c:pt>
                <c:pt idx="9">
                  <c:v>44205.333333333336</c:v>
                </c:pt>
                <c:pt idx="10">
                  <c:v>44206.333333333336</c:v>
                </c:pt>
                <c:pt idx="11">
                  <c:v>44207.333333333336</c:v>
                </c:pt>
                <c:pt idx="12">
                  <c:v>44208.333333333336</c:v>
                </c:pt>
                <c:pt idx="13">
                  <c:v>44209.333333333336</c:v>
                </c:pt>
                <c:pt idx="14">
                  <c:v>44210.333333333336</c:v>
                </c:pt>
                <c:pt idx="15">
                  <c:v>44211.333333333336</c:v>
                </c:pt>
                <c:pt idx="16">
                  <c:v>44212.333333333336</c:v>
                </c:pt>
                <c:pt idx="17">
                  <c:v>44213.333333333336</c:v>
                </c:pt>
                <c:pt idx="18">
                  <c:v>44214.333333333336</c:v>
                </c:pt>
                <c:pt idx="19">
                  <c:v>44215.333333333336</c:v>
                </c:pt>
                <c:pt idx="20">
                  <c:v>44216.333333333336</c:v>
                </c:pt>
                <c:pt idx="21">
                  <c:v>44217.333333333336</c:v>
                </c:pt>
                <c:pt idx="22">
                  <c:v>44218.333333333336</c:v>
                </c:pt>
                <c:pt idx="23">
                  <c:v>44219.333333333336</c:v>
                </c:pt>
                <c:pt idx="24">
                  <c:v>44220.333333333336</c:v>
                </c:pt>
                <c:pt idx="25">
                  <c:v>44221.333333333336</c:v>
                </c:pt>
                <c:pt idx="26">
                  <c:v>44222.333333333336</c:v>
                </c:pt>
                <c:pt idx="27">
                  <c:v>44223.333333333336</c:v>
                </c:pt>
              </c:numCache>
            </c:numRef>
          </c:cat>
          <c:val>
            <c:numRef>
              <c:f>'1. Covid-19-Daten'!$J$313:$J$340</c:f>
              <c:numCache>
                <c:formatCode>0.0</c:formatCode>
                <c:ptCount val="28"/>
                <c:pt idx="0">
                  <c:v>712.79411764705878</c:v>
                </c:pt>
                <c:pt idx="1">
                  <c:v>664.99999999999989</c:v>
                </c:pt>
                <c:pt idx="2">
                  <c:v>656.02941176470574</c:v>
                </c:pt>
                <c:pt idx="3">
                  <c:v>648.23529411764696</c:v>
                </c:pt>
                <c:pt idx="4">
                  <c:v>647.94117647058818</c:v>
                </c:pt>
                <c:pt idx="5">
                  <c:v>622.35294117647072</c:v>
                </c:pt>
                <c:pt idx="6">
                  <c:v>603.67647058823536</c:v>
                </c:pt>
                <c:pt idx="7">
                  <c:v>570.88235294117658</c:v>
                </c:pt>
                <c:pt idx="8">
                  <c:v>583.23529411764707</c:v>
                </c:pt>
                <c:pt idx="9">
                  <c:v>583.52941176470586</c:v>
                </c:pt>
                <c:pt idx="10">
                  <c:v>577.35294117647061</c:v>
                </c:pt>
                <c:pt idx="11">
                  <c:v>557.05882352941182</c:v>
                </c:pt>
                <c:pt idx="12">
                  <c:v>528.82352941176475</c:v>
                </c:pt>
                <c:pt idx="13">
                  <c:v>497.94117647058829</c:v>
                </c:pt>
                <c:pt idx="14">
                  <c:v>481.32352941176475</c:v>
                </c:pt>
                <c:pt idx="15">
                  <c:v>485.73529411764707</c:v>
                </c:pt>
                <c:pt idx="16">
                  <c:v>472.20588235294116</c:v>
                </c:pt>
                <c:pt idx="17">
                  <c:v>464.70588235294116</c:v>
                </c:pt>
                <c:pt idx="18">
                  <c:v>445</c:v>
                </c:pt>
                <c:pt idx="19">
                  <c:v>418.67647058823525</c:v>
                </c:pt>
                <c:pt idx="20">
                  <c:v>397.94117647058823</c:v>
                </c:pt>
                <c:pt idx="21">
                  <c:v>392.20588235294116</c:v>
                </c:pt>
                <c:pt idx="22">
                  <c:v>382.94117647058829</c:v>
                </c:pt>
                <c:pt idx="23">
                  <c:v>376.32352941176475</c:v>
                </c:pt>
                <c:pt idx="24">
                  <c:v>365.29411764705884</c:v>
                </c:pt>
                <c:pt idx="25">
                  <c:v>354.55882352941177</c:v>
                </c:pt>
                <c:pt idx="26">
                  <c:v>340.29411764705884</c:v>
                </c:pt>
                <c:pt idx="27">
                  <c:v>333.97058823529409</c:v>
                </c:pt>
              </c:numCache>
            </c:numRef>
          </c:val>
          <c:smooth val="0"/>
          <c:extLst>
            <c:ext xmlns:c15="http://schemas.microsoft.com/office/drawing/2012/chart" uri="{02D57815-91ED-43cb-92C2-25804820EDAC}">
              <c15:filteredSeriesTitle>
                <c15:tx>
                  <c:v>14-Tage-Inzidenz</c:v>
                </c15:tx>
              </c15:filteredSeriesTitle>
            </c:ex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9312252699332202E-2"/>
          <c:y val="9.1620388258267974E-2"/>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Covid-19-Daten'!$A$313:$A$340</c:f>
              <c:numCache>
                <c:formatCode>[$-F800]dddd\,\ mmmm\ dd\,\ yyyy\,\ hh:mm:ss</c:formatCode>
                <c:ptCount val="28"/>
                <c:pt idx="0">
                  <c:v>44196.333333333336</c:v>
                </c:pt>
                <c:pt idx="1">
                  <c:v>44197.333333333336</c:v>
                </c:pt>
                <c:pt idx="2">
                  <c:v>44198.333333333336</c:v>
                </c:pt>
                <c:pt idx="3">
                  <c:v>44199.333333333336</c:v>
                </c:pt>
                <c:pt idx="4">
                  <c:v>44200.333333333336</c:v>
                </c:pt>
                <c:pt idx="5">
                  <c:v>44201.333333333336</c:v>
                </c:pt>
                <c:pt idx="6">
                  <c:v>44202.333333333336</c:v>
                </c:pt>
                <c:pt idx="7">
                  <c:v>44203.333333333336</c:v>
                </c:pt>
                <c:pt idx="8">
                  <c:v>44204.333333333336</c:v>
                </c:pt>
                <c:pt idx="9">
                  <c:v>44205.333333333336</c:v>
                </c:pt>
                <c:pt idx="10">
                  <c:v>44206.333333333336</c:v>
                </c:pt>
                <c:pt idx="11">
                  <c:v>44207.333333333336</c:v>
                </c:pt>
                <c:pt idx="12">
                  <c:v>44208.333333333336</c:v>
                </c:pt>
                <c:pt idx="13">
                  <c:v>44209.333333333336</c:v>
                </c:pt>
                <c:pt idx="14">
                  <c:v>44210.333333333336</c:v>
                </c:pt>
                <c:pt idx="15">
                  <c:v>44211.333333333336</c:v>
                </c:pt>
                <c:pt idx="16">
                  <c:v>44212.333333333336</c:v>
                </c:pt>
                <c:pt idx="17">
                  <c:v>44213.333333333336</c:v>
                </c:pt>
                <c:pt idx="18">
                  <c:v>44214.333333333336</c:v>
                </c:pt>
                <c:pt idx="19">
                  <c:v>44215.333333333336</c:v>
                </c:pt>
                <c:pt idx="20">
                  <c:v>44216.333333333336</c:v>
                </c:pt>
                <c:pt idx="21">
                  <c:v>44217.333333333336</c:v>
                </c:pt>
                <c:pt idx="22">
                  <c:v>44218.333333333336</c:v>
                </c:pt>
                <c:pt idx="23">
                  <c:v>44219.333333333336</c:v>
                </c:pt>
                <c:pt idx="24">
                  <c:v>44220.333333333336</c:v>
                </c:pt>
                <c:pt idx="25">
                  <c:v>44221.333333333336</c:v>
                </c:pt>
                <c:pt idx="26">
                  <c:v>44222.333333333336</c:v>
                </c:pt>
                <c:pt idx="27">
                  <c:v>44223.333333333336</c:v>
                </c:pt>
              </c:numCache>
            </c:numRef>
          </c:cat>
          <c:val>
            <c:numRef>
              <c:f>'1. Covid-19-Daten'!$H$313:$H$340</c:f>
              <c:numCache>
                <c:formatCode>0.0</c:formatCode>
                <c:ptCount val="28"/>
                <c:pt idx="0">
                  <c:v>43.970588235294123</c:v>
                </c:pt>
                <c:pt idx="1">
                  <c:v>43.361344537815128</c:v>
                </c:pt>
                <c:pt idx="2">
                  <c:v>44.390756302521019</c:v>
                </c:pt>
                <c:pt idx="3">
                  <c:v>43.613445378151262</c:v>
                </c:pt>
                <c:pt idx="4">
                  <c:v>42.899159663865547</c:v>
                </c:pt>
                <c:pt idx="5">
                  <c:v>41.491596638655459</c:v>
                </c:pt>
                <c:pt idx="6">
                  <c:v>40.336134453781519</c:v>
                </c:pt>
                <c:pt idx="7">
                  <c:v>37.584033613445385</c:v>
                </c:pt>
                <c:pt idx="8">
                  <c:v>39.957983193277315</c:v>
                </c:pt>
                <c:pt idx="9">
                  <c:v>38.970588235294123</c:v>
                </c:pt>
                <c:pt idx="10">
                  <c:v>38.865546218487395</c:v>
                </c:pt>
                <c:pt idx="11">
                  <c:v>36.680672268907571</c:v>
                </c:pt>
                <c:pt idx="12">
                  <c:v>34.054621848739501</c:v>
                </c:pt>
                <c:pt idx="13">
                  <c:v>30.798319327731093</c:v>
                </c:pt>
                <c:pt idx="14">
                  <c:v>31.176470588235293</c:v>
                </c:pt>
                <c:pt idx="15">
                  <c:v>29.432773109243698</c:v>
                </c:pt>
                <c:pt idx="16">
                  <c:v>28.487394957983192</c:v>
                </c:pt>
                <c:pt idx="17">
                  <c:v>27.521008403361343</c:v>
                </c:pt>
                <c:pt idx="18">
                  <c:v>26.890756302521005</c:v>
                </c:pt>
                <c:pt idx="19">
                  <c:v>25.756302521008404</c:v>
                </c:pt>
                <c:pt idx="20">
                  <c:v>26.050420168067227</c:v>
                </c:pt>
                <c:pt idx="21">
                  <c:v>24.852941176470587</c:v>
                </c:pt>
                <c:pt idx="22">
                  <c:v>25.27310924369748</c:v>
                </c:pt>
                <c:pt idx="23">
                  <c:v>25.27310924369748</c:v>
                </c:pt>
                <c:pt idx="24">
                  <c:v>24.663865546218489</c:v>
                </c:pt>
                <c:pt idx="25">
                  <c:v>23.760504201680675</c:v>
                </c:pt>
                <c:pt idx="26">
                  <c:v>22.857142857142854</c:v>
                </c:pt>
                <c:pt idx="27">
                  <c:v>21.659663865546214</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'1. Covid-19-Daten'!$D$3</c:f>
              <c:strCache>
                <c:ptCount val="1"/>
                <c:pt idx="0">
                  <c:v>Variants of Concern (laborbestätigt)</c:v>
                </c:pt>
              </c:strCache>
            </c:strRef>
          </c:tx>
          <c:spPr>
            <a:solidFill>
              <a:schemeClr val="accent1"/>
            </a:solidFill>
            <a:ln>
              <a:noFill/>
            </a:ln>
            <a:effectLst/>
          </c:spPr>
          <c:invertIfNegative val="0"/>
          <c:cat>
            <c:numRef>
              <c:f>'1. Covid-19-Daten'!$A$309:$A$340</c:f>
              <c:numCache>
                <c:formatCode>[$-F800]dddd\,\ mmmm\ dd\,\ yyyy\,\ hh:mm:ss</c:formatCode>
                <c:ptCount val="32"/>
                <c:pt idx="0">
                  <c:v>44192.333333333336</c:v>
                </c:pt>
                <c:pt idx="1">
                  <c:v>44193.333333333336</c:v>
                </c:pt>
                <c:pt idx="2">
                  <c:v>44194.333333333336</c:v>
                </c:pt>
                <c:pt idx="3">
                  <c:v>44195.333333333336</c:v>
                </c:pt>
                <c:pt idx="4">
                  <c:v>44196.333333333336</c:v>
                </c:pt>
                <c:pt idx="5">
                  <c:v>44197.333333333336</c:v>
                </c:pt>
                <c:pt idx="6">
                  <c:v>44198.333333333336</c:v>
                </c:pt>
                <c:pt idx="7">
                  <c:v>44199.333333333336</c:v>
                </c:pt>
                <c:pt idx="8">
                  <c:v>44200.333333333336</c:v>
                </c:pt>
                <c:pt idx="9">
                  <c:v>44201.333333333336</c:v>
                </c:pt>
                <c:pt idx="10">
                  <c:v>44202.333333333336</c:v>
                </c:pt>
                <c:pt idx="11">
                  <c:v>44203.333333333336</c:v>
                </c:pt>
                <c:pt idx="12">
                  <c:v>44204.333333333336</c:v>
                </c:pt>
                <c:pt idx="13">
                  <c:v>44205.333333333336</c:v>
                </c:pt>
                <c:pt idx="14">
                  <c:v>44206.333333333336</c:v>
                </c:pt>
                <c:pt idx="15">
                  <c:v>44207.333333333336</c:v>
                </c:pt>
                <c:pt idx="16">
                  <c:v>44208.333333333336</c:v>
                </c:pt>
                <c:pt idx="17">
                  <c:v>44209.333333333336</c:v>
                </c:pt>
                <c:pt idx="18">
                  <c:v>44210.333333333336</c:v>
                </c:pt>
                <c:pt idx="19">
                  <c:v>44211.333333333336</c:v>
                </c:pt>
                <c:pt idx="20">
                  <c:v>44212.333333333336</c:v>
                </c:pt>
                <c:pt idx="21">
                  <c:v>44213.333333333336</c:v>
                </c:pt>
                <c:pt idx="22">
                  <c:v>44214.333333333336</c:v>
                </c:pt>
                <c:pt idx="23">
                  <c:v>44215.333333333336</c:v>
                </c:pt>
                <c:pt idx="24">
                  <c:v>44216.333333333336</c:v>
                </c:pt>
                <c:pt idx="25">
                  <c:v>44217.333333333336</c:v>
                </c:pt>
                <c:pt idx="26">
                  <c:v>44218.333333333336</c:v>
                </c:pt>
                <c:pt idx="27">
                  <c:v>44219.333333333336</c:v>
                </c:pt>
                <c:pt idx="28">
                  <c:v>44220.333333333336</c:v>
                </c:pt>
                <c:pt idx="29">
                  <c:v>44221.333333333336</c:v>
                </c:pt>
                <c:pt idx="30">
                  <c:v>44222.333333333336</c:v>
                </c:pt>
                <c:pt idx="31">
                  <c:v>44223.333333333336</c:v>
                </c:pt>
              </c:numCache>
            </c:numRef>
          </c:cat>
          <c:val>
            <c:numRef>
              <c:f>'1. Covid-19-Daten'!$D$309:$D$340</c:f>
              <c:numCache>
                <c:formatCode>0</c:formatCode>
                <c:ptCount val="32"/>
                <c:pt idx="0">
                  <c:v>1</c:v>
                </c:pt>
                <c:pt idx="1">
                  <c:v>0</c:v>
                </c:pt>
                <c:pt idx="2">
                  <c:v>0</c:v>
                </c:pt>
                <c:pt idx="3">
                  <c:v>1</c:v>
                </c:pt>
                <c:pt idx="4">
                  <c:v>1</c:v>
                </c:pt>
                <c:pt idx="5">
                  <c:v>0</c:v>
                </c:pt>
                <c:pt idx="6">
                  <c:v>0</c:v>
                </c:pt>
                <c:pt idx="7">
                  <c:v>2</c:v>
                </c:pt>
                <c:pt idx="8">
                  <c:v>0</c:v>
                </c:pt>
                <c:pt idx="9">
                  <c:v>1</c:v>
                </c:pt>
                <c:pt idx="10">
                  <c:v>0</c:v>
                </c:pt>
                <c:pt idx="11">
                  <c:v>0</c:v>
                </c:pt>
                <c:pt idx="12">
                  <c:v>0</c:v>
                </c:pt>
                <c:pt idx="13">
                  <c:v>0</c:v>
                </c:pt>
                <c:pt idx="14">
                  <c:v>0</c:v>
                </c:pt>
                <c:pt idx="15">
                  <c:v>0</c:v>
                </c:pt>
                <c:pt idx="16">
                  <c:v>0</c:v>
                </c:pt>
                <c:pt idx="17">
                  <c:v>2</c:v>
                </c:pt>
                <c:pt idx="18">
                  <c:v>4</c:v>
                </c:pt>
                <c:pt idx="19">
                  <c:v>3</c:v>
                </c:pt>
                <c:pt idx="20">
                  <c:v>1</c:v>
                </c:pt>
                <c:pt idx="21">
                  <c:v>0</c:v>
                </c:pt>
                <c:pt idx="22">
                  <c:v>0</c:v>
                </c:pt>
                <c:pt idx="23">
                  <c:v>4</c:v>
                </c:pt>
                <c:pt idx="24">
                  <c:v>1</c:v>
                </c:pt>
                <c:pt idx="25">
                  <c:v>1</c:v>
                </c:pt>
                <c:pt idx="26">
                  <c:v>5</c:v>
                </c:pt>
                <c:pt idx="27">
                  <c:v>7</c:v>
                </c:pt>
                <c:pt idx="28">
                  <c:v>3</c:v>
                </c:pt>
                <c:pt idx="29">
                  <c:v>5</c:v>
                </c:pt>
                <c:pt idx="30">
                  <c:v>8</c:v>
                </c:pt>
                <c:pt idx="31">
                  <c:v>5</c:v>
                </c:pt>
              </c:numCache>
            </c:numRef>
          </c:val>
          <c:extLst>
            <c:ext xmlns:c16="http://schemas.microsoft.com/office/drawing/2014/chart" uri="{C3380CC4-5D6E-409C-BE32-E72D297353CC}">
              <c16:uniqueId val="{00000000-4BB2-4462-9788-2F340DDB4074}"/>
            </c:ext>
          </c:extLst>
        </c:ser>
        <c:dLbls>
          <c:showLegendKey val="0"/>
          <c:showVal val="0"/>
          <c:showCatName val="0"/>
          <c:showSerName val="0"/>
          <c:showPercent val="0"/>
          <c:showBubbleSize val="0"/>
        </c:dLbls>
        <c:gapWidth val="150"/>
        <c:axId val="617479744"/>
        <c:axId val="617486960"/>
      </c:barChart>
      <c:dateAx>
        <c:axId val="617479744"/>
        <c:scaling>
          <c:orientation val="minMax"/>
        </c:scaling>
        <c:delete val="0"/>
        <c:axPos val="b"/>
        <c:numFmt formatCode="dd/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7486960"/>
        <c:crosses val="autoZero"/>
        <c:auto val="1"/>
        <c:lblOffset val="100"/>
        <c:baseTimeUnit val="days"/>
      </c:dateAx>
      <c:valAx>
        <c:axId val="617486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747974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strRef>
              <c:f>'1. Covid-19-Daten'!$K$3</c:f>
              <c:strCache>
                <c:ptCount val="1"/>
                <c:pt idx="0">
                  <c:v>Bestätigte Fälle auf Abteilung (ohne IPS/IMC)</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Covid-19-Daten'!$A$314:$A$340</c:f>
              <c:numCache>
                <c:formatCode>[$-F800]dddd\,\ mmmm\ dd\,\ yyyy\,\ hh:mm:ss</c:formatCode>
                <c:ptCount val="27"/>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numCache>
            </c:numRef>
          </c:cat>
          <c:val>
            <c:numRef>
              <c:f>'1. Covid-19-Daten'!$K$313:$K$340</c:f>
              <c:numCache>
                <c:formatCode>General</c:formatCode>
                <c:ptCount val="28"/>
                <c:pt idx="0">
                  <c:v>148</c:v>
                </c:pt>
                <c:pt idx="1">
                  <c:v>134</c:v>
                </c:pt>
                <c:pt idx="4">
                  <c:v>149</c:v>
                </c:pt>
                <c:pt idx="5">
                  <c:v>132</c:v>
                </c:pt>
                <c:pt idx="6">
                  <c:v>119</c:v>
                </c:pt>
                <c:pt idx="7">
                  <c:v>119</c:v>
                </c:pt>
                <c:pt idx="8">
                  <c:v>116</c:v>
                </c:pt>
                <c:pt idx="11">
                  <c:v>97</c:v>
                </c:pt>
                <c:pt idx="12">
                  <c:v>95</c:v>
                </c:pt>
                <c:pt idx="13">
                  <c:v>86</c:v>
                </c:pt>
                <c:pt idx="14">
                  <c:v>86</c:v>
                </c:pt>
                <c:pt idx="15">
                  <c:v>91</c:v>
                </c:pt>
                <c:pt idx="18">
                  <c:v>90</c:v>
                </c:pt>
                <c:pt idx="19">
                  <c:v>100</c:v>
                </c:pt>
                <c:pt idx="20">
                  <c:v>86</c:v>
                </c:pt>
                <c:pt idx="21">
                  <c:v>87</c:v>
                </c:pt>
                <c:pt idx="22">
                  <c:v>87</c:v>
                </c:pt>
                <c:pt idx="25">
                  <c:v>95</c:v>
                </c:pt>
                <c:pt idx="26">
                  <c:v>92</c:v>
                </c:pt>
                <c:pt idx="27">
                  <c:v>72</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Covid-19-Daten'!$A$314:$A$340</c:f>
              <c:numCache>
                <c:formatCode>[$-F800]dddd\,\ mmmm\ dd\,\ yyyy\,\ hh:mm:ss</c:formatCode>
                <c:ptCount val="27"/>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numCache>
            </c:numRef>
          </c:cat>
          <c:val>
            <c:numRef>
              <c:f>'1. Covid-19-Daten'!$L$313:$L$340</c:f>
              <c:numCache>
                <c:formatCode>General</c:formatCode>
                <c:ptCount val="28"/>
                <c:pt idx="0">
                  <c:v>30</c:v>
                </c:pt>
                <c:pt idx="1">
                  <c:v>29</c:v>
                </c:pt>
                <c:pt idx="4">
                  <c:v>25</c:v>
                </c:pt>
                <c:pt idx="5">
                  <c:v>31</c:v>
                </c:pt>
                <c:pt idx="6">
                  <c:v>27</c:v>
                </c:pt>
                <c:pt idx="7">
                  <c:v>30</c:v>
                </c:pt>
                <c:pt idx="8">
                  <c:v>29</c:v>
                </c:pt>
                <c:pt idx="11">
                  <c:v>25</c:v>
                </c:pt>
                <c:pt idx="12">
                  <c:v>24</c:v>
                </c:pt>
                <c:pt idx="13">
                  <c:v>26</c:v>
                </c:pt>
                <c:pt idx="14">
                  <c:v>25</c:v>
                </c:pt>
                <c:pt idx="15">
                  <c:v>20</c:v>
                </c:pt>
                <c:pt idx="18">
                  <c:v>21</c:v>
                </c:pt>
                <c:pt idx="19">
                  <c:v>19</c:v>
                </c:pt>
                <c:pt idx="20">
                  <c:v>17</c:v>
                </c:pt>
                <c:pt idx="21">
                  <c:v>18</c:v>
                </c:pt>
                <c:pt idx="22">
                  <c:v>16</c:v>
                </c:pt>
                <c:pt idx="25">
                  <c:v>15</c:v>
                </c:pt>
                <c:pt idx="26">
                  <c:v>12</c:v>
                </c:pt>
                <c:pt idx="27">
                  <c:v>13</c:v>
                </c:pt>
              </c:numCache>
            </c:numRef>
          </c:val>
          <c:smooth val="0"/>
          <c:extLst>
            <c:ext xmlns:c16="http://schemas.microsoft.com/office/drawing/2014/chart" uri="{C3380CC4-5D6E-409C-BE32-E72D297353CC}">
              <c16:uniqueId val="{00000000-7C4D-4937-9ACA-9C6835ED920E}"/>
            </c:ext>
          </c:extLst>
        </c:ser>
        <c:ser>
          <c:idx val="2"/>
          <c:order val="2"/>
          <c:tx>
            <c:v>Restkapazität für Beatmung</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Covid-19-Daten'!$A$314:$A$340</c:f>
              <c:numCache>
                <c:formatCode>[$-F800]dddd\,\ mmmm\ dd\,\ yyyy\,\ hh:mm:ss</c:formatCode>
                <c:ptCount val="27"/>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numCache>
            </c:numRef>
          </c:cat>
          <c:val>
            <c:numRef>
              <c:f>'1. Covid-19-Daten'!$P$314:$P$340</c:f>
              <c:numCache>
                <c:formatCode>General</c:formatCode>
                <c:ptCount val="27"/>
                <c:pt idx="0">
                  <c:v>7</c:v>
                </c:pt>
                <c:pt idx="3">
                  <c:v>8</c:v>
                </c:pt>
                <c:pt idx="4">
                  <c:v>6</c:v>
                </c:pt>
                <c:pt idx="5">
                  <c:v>11</c:v>
                </c:pt>
                <c:pt idx="6">
                  <c:v>8</c:v>
                </c:pt>
                <c:pt idx="7">
                  <c:v>8</c:v>
                </c:pt>
                <c:pt idx="10">
                  <c:v>10</c:v>
                </c:pt>
                <c:pt idx="11">
                  <c:v>16</c:v>
                </c:pt>
                <c:pt idx="12">
                  <c:v>12</c:v>
                </c:pt>
                <c:pt idx="13">
                  <c:v>12</c:v>
                </c:pt>
                <c:pt idx="14">
                  <c:v>8</c:v>
                </c:pt>
                <c:pt idx="17">
                  <c:v>8</c:v>
                </c:pt>
                <c:pt idx="18">
                  <c:v>9</c:v>
                </c:pt>
                <c:pt idx="19">
                  <c:v>9</c:v>
                </c:pt>
                <c:pt idx="20">
                  <c:v>10</c:v>
                </c:pt>
                <c:pt idx="21">
                  <c:v>11</c:v>
                </c:pt>
                <c:pt idx="24">
                  <c:v>11</c:v>
                </c:pt>
                <c:pt idx="25">
                  <c:v>11</c:v>
                </c:pt>
                <c:pt idx="26">
                  <c:v>13</c:v>
                </c:pt>
              </c:numCache>
            </c:numRef>
          </c:val>
          <c:smooth val="0"/>
          <c:extLst>
            <c:ext xmlns:c16="http://schemas.microsoft.com/office/drawing/2014/chart" uri="{C3380CC4-5D6E-409C-BE32-E72D297353CC}">
              <c16:uniqueId val="{00000002-7C4D-4937-9ACA-9C6835ED920E}"/>
            </c:ext>
          </c:extLst>
        </c:ser>
        <c:ser>
          <c:idx val="3"/>
          <c:order val="3"/>
          <c:tx>
            <c:strRef>
              <c:f>'1. Covid-19-Daten'!$Q$3</c:f>
              <c:strCache>
                <c:ptCount val="1"/>
                <c:pt idx="0">
                  <c:v>Restkapazität Betten IPS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Covid-19-Daten'!$A$314:$A$340</c:f>
              <c:numCache>
                <c:formatCode>[$-F800]dddd\,\ mmmm\ dd\,\ yyyy\,\ hh:mm:ss</c:formatCode>
                <c:ptCount val="27"/>
                <c:pt idx="0">
                  <c:v>44197.333333333336</c:v>
                </c:pt>
                <c:pt idx="1">
                  <c:v>44198.333333333336</c:v>
                </c:pt>
                <c:pt idx="2">
                  <c:v>44199.333333333336</c:v>
                </c:pt>
                <c:pt idx="3">
                  <c:v>44200.333333333336</c:v>
                </c:pt>
                <c:pt idx="4">
                  <c:v>44201.333333333336</c:v>
                </c:pt>
                <c:pt idx="5">
                  <c:v>44202.333333333336</c:v>
                </c:pt>
                <c:pt idx="6">
                  <c:v>44203.333333333336</c:v>
                </c:pt>
                <c:pt idx="7">
                  <c:v>44204.333333333336</c:v>
                </c:pt>
                <c:pt idx="8">
                  <c:v>44205.333333333336</c:v>
                </c:pt>
                <c:pt idx="9">
                  <c:v>44206.333333333336</c:v>
                </c:pt>
                <c:pt idx="10">
                  <c:v>44207.333333333336</c:v>
                </c:pt>
                <c:pt idx="11">
                  <c:v>44208.333333333336</c:v>
                </c:pt>
                <c:pt idx="12">
                  <c:v>44209.333333333336</c:v>
                </c:pt>
                <c:pt idx="13">
                  <c:v>44210.333333333336</c:v>
                </c:pt>
                <c:pt idx="14">
                  <c:v>44211.333333333336</c:v>
                </c:pt>
                <c:pt idx="15">
                  <c:v>44212.333333333336</c:v>
                </c:pt>
                <c:pt idx="16">
                  <c:v>44213.333333333336</c:v>
                </c:pt>
                <c:pt idx="17">
                  <c:v>44214.333333333336</c:v>
                </c:pt>
                <c:pt idx="18">
                  <c:v>44215.333333333336</c:v>
                </c:pt>
                <c:pt idx="19">
                  <c:v>44216.333333333336</c:v>
                </c:pt>
                <c:pt idx="20">
                  <c:v>44217.333333333336</c:v>
                </c:pt>
                <c:pt idx="21">
                  <c:v>44218.333333333336</c:v>
                </c:pt>
                <c:pt idx="22">
                  <c:v>44219.333333333336</c:v>
                </c:pt>
                <c:pt idx="23">
                  <c:v>44220.333333333336</c:v>
                </c:pt>
                <c:pt idx="24">
                  <c:v>44221.333333333336</c:v>
                </c:pt>
                <c:pt idx="25">
                  <c:v>44222.333333333336</c:v>
                </c:pt>
                <c:pt idx="26">
                  <c:v>44223.333333333336</c:v>
                </c:pt>
              </c:numCache>
            </c:numRef>
          </c:cat>
          <c:val>
            <c:numRef>
              <c:f>'1. Covid-19-Daten'!$Q$314:$Q$340</c:f>
              <c:numCache>
                <c:formatCode>General</c:formatCode>
                <c:ptCount val="27"/>
                <c:pt idx="0">
                  <c:v>8</c:v>
                </c:pt>
                <c:pt idx="3">
                  <c:v>10</c:v>
                </c:pt>
                <c:pt idx="4">
                  <c:v>7</c:v>
                </c:pt>
                <c:pt idx="5">
                  <c:v>11</c:v>
                </c:pt>
                <c:pt idx="6">
                  <c:v>8</c:v>
                </c:pt>
                <c:pt idx="7">
                  <c:v>8</c:v>
                </c:pt>
                <c:pt idx="10">
                  <c:v>10</c:v>
                </c:pt>
                <c:pt idx="11">
                  <c:v>16</c:v>
                </c:pt>
                <c:pt idx="12">
                  <c:v>12</c:v>
                </c:pt>
                <c:pt idx="13">
                  <c:v>12</c:v>
                </c:pt>
                <c:pt idx="14">
                  <c:v>8</c:v>
                </c:pt>
                <c:pt idx="17">
                  <c:v>9</c:v>
                </c:pt>
                <c:pt idx="18">
                  <c:v>9</c:v>
                </c:pt>
                <c:pt idx="19">
                  <c:v>10</c:v>
                </c:pt>
                <c:pt idx="20">
                  <c:v>10</c:v>
                </c:pt>
                <c:pt idx="21">
                  <c:v>11</c:v>
                </c:pt>
                <c:pt idx="24">
                  <c:v>12</c:v>
                </c:pt>
                <c:pt idx="25">
                  <c:v>11</c:v>
                </c:pt>
                <c:pt idx="26">
                  <c:v>13</c:v>
                </c:pt>
              </c:numCache>
            </c:numRef>
          </c:val>
          <c:smooth val="0"/>
          <c:extLst>
            <c:ext xmlns:c16="http://schemas.microsoft.com/office/drawing/2014/chart" uri="{C3380CC4-5D6E-409C-BE32-E72D297353CC}">
              <c16:uniqueId val="{00000001-B3E5-457F-8859-617F9D791F8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Covid-19-Daten'!$A$313:$A$340</c:f>
              <c:numCache>
                <c:formatCode>[$-F800]dddd\,\ mmmm\ dd\,\ yyyy\,\ hh:mm:ss</c:formatCode>
                <c:ptCount val="28"/>
                <c:pt idx="0">
                  <c:v>44196.333333333336</c:v>
                </c:pt>
                <c:pt idx="1">
                  <c:v>44197.333333333336</c:v>
                </c:pt>
                <c:pt idx="2">
                  <c:v>44198.333333333336</c:v>
                </c:pt>
                <c:pt idx="3">
                  <c:v>44199.333333333336</c:v>
                </c:pt>
                <c:pt idx="4">
                  <c:v>44200.333333333336</c:v>
                </c:pt>
                <c:pt idx="5">
                  <c:v>44201.333333333336</c:v>
                </c:pt>
                <c:pt idx="6">
                  <c:v>44202.333333333336</c:v>
                </c:pt>
                <c:pt idx="7">
                  <c:v>44203.333333333336</c:v>
                </c:pt>
                <c:pt idx="8">
                  <c:v>44204.333333333336</c:v>
                </c:pt>
                <c:pt idx="9">
                  <c:v>44205.333333333336</c:v>
                </c:pt>
                <c:pt idx="10">
                  <c:v>44206.333333333336</c:v>
                </c:pt>
                <c:pt idx="11">
                  <c:v>44207.333333333336</c:v>
                </c:pt>
                <c:pt idx="12">
                  <c:v>44208.333333333336</c:v>
                </c:pt>
                <c:pt idx="13">
                  <c:v>44209.333333333336</c:v>
                </c:pt>
                <c:pt idx="14">
                  <c:v>44210.333333333336</c:v>
                </c:pt>
                <c:pt idx="15">
                  <c:v>44211.333333333336</c:v>
                </c:pt>
                <c:pt idx="16">
                  <c:v>44212.333333333336</c:v>
                </c:pt>
                <c:pt idx="17">
                  <c:v>44213.333333333336</c:v>
                </c:pt>
                <c:pt idx="18">
                  <c:v>44214.333333333336</c:v>
                </c:pt>
                <c:pt idx="19">
                  <c:v>44215.333333333336</c:v>
                </c:pt>
                <c:pt idx="20">
                  <c:v>44216.333333333336</c:v>
                </c:pt>
                <c:pt idx="21">
                  <c:v>44217.333333333336</c:v>
                </c:pt>
                <c:pt idx="22">
                  <c:v>44218.333333333336</c:v>
                </c:pt>
                <c:pt idx="23">
                  <c:v>44219.333333333336</c:v>
                </c:pt>
                <c:pt idx="24">
                  <c:v>44220.333333333336</c:v>
                </c:pt>
                <c:pt idx="25">
                  <c:v>44221.333333333336</c:v>
                </c:pt>
                <c:pt idx="26">
                  <c:v>44222.333333333336</c:v>
                </c:pt>
                <c:pt idx="27">
                  <c:v>44223.333333333336</c:v>
                </c:pt>
              </c:numCache>
            </c:numRef>
          </c:cat>
          <c:val>
            <c:numRef>
              <c:f>'1. Covid-19-Daten'!$K$313:$K$340</c:f>
              <c:numCache>
                <c:formatCode>General</c:formatCode>
                <c:ptCount val="28"/>
                <c:pt idx="0">
                  <c:v>148</c:v>
                </c:pt>
                <c:pt idx="1">
                  <c:v>134</c:v>
                </c:pt>
                <c:pt idx="4">
                  <c:v>149</c:v>
                </c:pt>
                <c:pt idx="5">
                  <c:v>132</c:v>
                </c:pt>
                <c:pt idx="6">
                  <c:v>119</c:v>
                </c:pt>
                <c:pt idx="7">
                  <c:v>119</c:v>
                </c:pt>
                <c:pt idx="8">
                  <c:v>116</c:v>
                </c:pt>
                <c:pt idx="11">
                  <c:v>97</c:v>
                </c:pt>
                <c:pt idx="12">
                  <c:v>95</c:v>
                </c:pt>
                <c:pt idx="13">
                  <c:v>86</c:v>
                </c:pt>
                <c:pt idx="14">
                  <c:v>86</c:v>
                </c:pt>
                <c:pt idx="15">
                  <c:v>91</c:v>
                </c:pt>
                <c:pt idx="18">
                  <c:v>90</c:v>
                </c:pt>
                <c:pt idx="19">
                  <c:v>100</c:v>
                </c:pt>
                <c:pt idx="20">
                  <c:v>86</c:v>
                </c:pt>
                <c:pt idx="21">
                  <c:v>87</c:v>
                </c:pt>
                <c:pt idx="22">
                  <c:v>87</c:v>
                </c:pt>
                <c:pt idx="25">
                  <c:v>95</c:v>
                </c:pt>
                <c:pt idx="26">
                  <c:v>92</c:v>
                </c:pt>
                <c:pt idx="27">
                  <c:v>72</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Covid-19-Daten'!$A$313:$A$340</c:f>
              <c:numCache>
                <c:formatCode>[$-F800]dddd\,\ mmmm\ dd\,\ yyyy\,\ hh:mm:ss</c:formatCode>
                <c:ptCount val="28"/>
                <c:pt idx="0">
                  <c:v>44196.333333333336</c:v>
                </c:pt>
                <c:pt idx="1">
                  <c:v>44197.333333333336</c:v>
                </c:pt>
                <c:pt idx="2">
                  <c:v>44198.333333333336</c:v>
                </c:pt>
                <c:pt idx="3">
                  <c:v>44199.333333333336</c:v>
                </c:pt>
                <c:pt idx="4">
                  <c:v>44200.333333333336</c:v>
                </c:pt>
                <c:pt idx="5">
                  <c:v>44201.333333333336</c:v>
                </c:pt>
                <c:pt idx="6">
                  <c:v>44202.333333333336</c:v>
                </c:pt>
                <c:pt idx="7">
                  <c:v>44203.333333333336</c:v>
                </c:pt>
                <c:pt idx="8">
                  <c:v>44204.333333333336</c:v>
                </c:pt>
                <c:pt idx="9">
                  <c:v>44205.333333333336</c:v>
                </c:pt>
                <c:pt idx="10">
                  <c:v>44206.333333333336</c:v>
                </c:pt>
                <c:pt idx="11">
                  <c:v>44207.333333333336</c:v>
                </c:pt>
                <c:pt idx="12">
                  <c:v>44208.333333333336</c:v>
                </c:pt>
                <c:pt idx="13">
                  <c:v>44209.333333333336</c:v>
                </c:pt>
                <c:pt idx="14">
                  <c:v>44210.333333333336</c:v>
                </c:pt>
                <c:pt idx="15">
                  <c:v>44211.333333333336</c:v>
                </c:pt>
                <c:pt idx="16">
                  <c:v>44212.333333333336</c:v>
                </c:pt>
                <c:pt idx="17">
                  <c:v>44213.333333333336</c:v>
                </c:pt>
                <c:pt idx="18">
                  <c:v>44214.333333333336</c:v>
                </c:pt>
                <c:pt idx="19">
                  <c:v>44215.333333333336</c:v>
                </c:pt>
                <c:pt idx="20">
                  <c:v>44216.333333333336</c:v>
                </c:pt>
                <c:pt idx="21">
                  <c:v>44217.333333333336</c:v>
                </c:pt>
                <c:pt idx="22">
                  <c:v>44218.333333333336</c:v>
                </c:pt>
                <c:pt idx="23">
                  <c:v>44219.333333333336</c:v>
                </c:pt>
                <c:pt idx="24">
                  <c:v>44220.333333333336</c:v>
                </c:pt>
                <c:pt idx="25">
                  <c:v>44221.333333333336</c:v>
                </c:pt>
                <c:pt idx="26">
                  <c:v>44222.333333333336</c:v>
                </c:pt>
                <c:pt idx="27">
                  <c:v>44223.333333333336</c:v>
                </c:pt>
              </c:numCache>
            </c:numRef>
          </c:cat>
          <c:val>
            <c:numRef>
              <c:f>'1. Covid-19-Daten'!$L$313:$L$340</c:f>
              <c:numCache>
                <c:formatCode>General</c:formatCode>
                <c:ptCount val="28"/>
                <c:pt idx="0">
                  <c:v>30</c:v>
                </c:pt>
                <c:pt idx="1">
                  <c:v>29</c:v>
                </c:pt>
                <c:pt idx="4">
                  <c:v>25</c:v>
                </c:pt>
                <c:pt idx="5">
                  <c:v>31</c:v>
                </c:pt>
                <c:pt idx="6">
                  <c:v>27</c:v>
                </c:pt>
                <c:pt idx="7">
                  <c:v>30</c:v>
                </c:pt>
                <c:pt idx="8">
                  <c:v>29</c:v>
                </c:pt>
                <c:pt idx="11">
                  <c:v>25</c:v>
                </c:pt>
                <c:pt idx="12">
                  <c:v>24</c:v>
                </c:pt>
                <c:pt idx="13">
                  <c:v>26</c:v>
                </c:pt>
                <c:pt idx="14">
                  <c:v>25</c:v>
                </c:pt>
                <c:pt idx="15">
                  <c:v>20</c:v>
                </c:pt>
                <c:pt idx="18">
                  <c:v>21</c:v>
                </c:pt>
                <c:pt idx="19">
                  <c:v>19</c:v>
                </c:pt>
                <c:pt idx="20">
                  <c:v>17</c:v>
                </c:pt>
                <c:pt idx="21">
                  <c:v>18</c:v>
                </c:pt>
                <c:pt idx="22">
                  <c:v>16</c:v>
                </c:pt>
                <c:pt idx="25">
                  <c:v>15</c:v>
                </c:pt>
                <c:pt idx="26">
                  <c:v>12</c:v>
                </c:pt>
                <c:pt idx="27">
                  <c:v>13</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Covid-19-Daten'!$A$313:$A$340</c:f>
              <c:numCache>
                <c:formatCode>[$-F800]dddd\,\ mmmm\ dd\,\ yyyy\,\ hh:mm:ss</c:formatCode>
                <c:ptCount val="28"/>
                <c:pt idx="0">
                  <c:v>44196.333333333336</c:v>
                </c:pt>
                <c:pt idx="1">
                  <c:v>44197.333333333336</c:v>
                </c:pt>
                <c:pt idx="2">
                  <c:v>44198.333333333336</c:v>
                </c:pt>
                <c:pt idx="3">
                  <c:v>44199.333333333336</c:v>
                </c:pt>
                <c:pt idx="4">
                  <c:v>44200.333333333336</c:v>
                </c:pt>
                <c:pt idx="5">
                  <c:v>44201.333333333336</c:v>
                </c:pt>
                <c:pt idx="6">
                  <c:v>44202.333333333336</c:v>
                </c:pt>
                <c:pt idx="7">
                  <c:v>44203.333333333336</c:v>
                </c:pt>
                <c:pt idx="8">
                  <c:v>44204.333333333336</c:v>
                </c:pt>
                <c:pt idx="9">
                  <c:v>44205.333333333336</c:v>
                </c:pt>
                <c:pt idx="10">
                  <c:v>44206.333333333336</c:v>
                </c:pt>
                <c:pt idx="11">
                  <c:v>44207.333333333336</c:v>
                </c:pt>
                <c:pt idx="12">
                  <c:v>44208.333333333336</c:v>
                </c:pt>
                <c:pt idx="13">
                  <c:v>44209.333333333336</c:v>
                </c:pt>
                <c:pt idx="14">
                  <c:v>44210.333333333336</c:v>
                </c:pt>
                <c:pt idx="15">
                  <c:v>44211.333333333336</c:v>
                </c:pt>
                <c:pt idx="16">
                  <c:v>44212.333333333336</c:v>
                </c:pt>
                <c:pt idx="17">
                  <c:v>44213.333333333336</c:v>
                </c:pt>
                <c:pt idx="18">
                  <c:v>44214.333333333336</c:v>
                </c:pt>
                <c:pt idx="19">
                  <c:v>44215.333333333336</c:v>
                </c:pt>
                <c:pt idx="20">
                  <c:v>44216.333333333336</c:v>
                </c:pt>
                <c:pt idx="21">
                  <c:v>44217.333333333336</c:v>
                </c:pt>
                <c:pt idx="22">
                  <c:v>44218.333333333336</c:v>
                </c:pt>
                <c:pt idx="23">
                  <c:v>44219.333333333336</c:v>
                </c:pt>
                <c:pt idx="24">
                  <c:v>44220.333333333336</c:v>
                </c:pt>
                <c:pt idx="25">
                  <c:v>44221.333333333336</c:v>
                </c:pt>
                <c:pt idx="26">
                  <c:v>44222.333333333336</c:v>
                </c:pt>
                <c:pt idx="27">
                  <c:v>44223.333333333336</c:v>
                </c:pt>
              </c:numCache>
            </c:numRef>
          </c:cat>
          <c:val>
            <c:numRef>
              <c:f>'1. Covid-19-Daten'!$M$313:$M$340</c:f>
              <c:numCache>
                <c:formatCode>General</c:formatCode>
                <c:ptCount val="28"/>
                <c:pt idx="0">
                  <c:v>7</c:v>
                </c:pt>
                <c:pt idx="1">
                  <c:v>7</c:v>
                </c:pt>
                <c:pt idx="4">
                  <c:v>7</c:v>
                </c:pt>
                <c:pt idx="5">
                  <c:v>4</c:v>
                </c:pt>
                <c:pt idx="6">
                  <c:v>6</c:v>
                </c:pt>
                <c:pt idx="7">
                  <c:v>10</c:v>
                </c:pt>
                <c:pt idx="8">
                  <c:v>7</c:v>
                </c:pt>
                <c:pt idx="11">
                  <c:v>7</c:v>
                </c:pt>
                <c:pt idx="12">
                  <c:v>6</c:v>
                </c:pt>
                <c:pt idx="13">
                  <c:v>5</c:v>
                </c:pt>
                <c:pt idx="14">
                  <c:v>2</c:v>
                </c:pt>
                <c:pt idx="15">
                  <c:v>1</c:v>
                </c:pt>
                <c:pt idx="18">
                  <c:v>2</c:v>
                </c:pt>
                <c:pt idx="19">
                  <c:v>6</c:v>
                </c:pt>
                <c:pt idx="20">
                  <c:v>4</c:v>
                </c:pt>
                <c:pt idx="21">
                  <c:v>2</c:v>
                </c:pt>
                <c:pt idx="22">
                  <c:v>3</c:v>
                </c:pt>
                <c:pt idx="25">
                  <c:v>5</c:v>
                </c:pt>
                <c:pt idx="26">
                  <c:v>5</c:v>
                </c:pt>
                <c:pt idx="27">
                  <c:v>3</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r>
              <a:rPr lang="de-CH" sz="1200" b="1" i="0" u="none" strike="noStrike" baseline="0">
                <a:effectLst/>
              </a:rPr>
              <a:t>Total IPS-Plätze</a:t>
            </a:r>
            <a:endParaRPr lang="de-CH" sz="1200" b="1">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0"/>
          <c:order val="0"/>
          <c:tx>
            <c:strRef>
              <c:f>'1. Covid-19-Daten'!$K$3</c:f>
              <c:strCache>
                <c:ptCount val="1"/>
                <c:pt idx="0">
                  <c:v>Bestätigte Fälle auf Abteilung (ohne IPS/IMC)</c:v>
                </c:pt>
              </c:strCache>
            </c:strRef>
          </c:tx>
          <c:spPr>
            <a:ln w="28575" cap="rnd">
              <a:solidFill>
                <a:schemeClr val="accent1"/>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Covid-19-Daten'!$K$30:$K$340</c:f>
              <c:numCache>
                <c:formatCode>General</c:formatCode>
                <c:ptCount val="31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pt idx="295">
                  <c:v>95</c:v>
                </c:pt>
                <c:pt idx="296">
                  <c:v>86</c:v>
                </c:pt>
                <c:pt idx="297">
                  <c:v>86</c:v>
                </c:pt>
                <c:pt idx="298">
                  <c:v>91</c:v>
                </c:pt>
                <c:pt idx="301">
                  <c:v>90</c:v>
                </c:pt>
                <c:pt idx="302">
                  <c:v>100</c:v>
                </c:pt>
                <c:pt idx="303">
                  <c:v>86</c:v>
                </c:pt>
                <c:pt idx="304">
                  <c:v>87</c:v>
                </c:pt>
                <c:pt idx="305">
                  <c:v>87</c:v>
                </c:pt>
                <c:pt idx="308">
                  <c:v>95</c:v>
                </c:pt>
                <c:pt idx="309">
                  <c:v>92</c:v>
                </c:pt>
                <c:pt idx="310">
                  <c:v>72</c:v>
                </c:pt>
              </c:numCache>
            </c:numRef>
          </c:val>
          <c:smooth val="0"/>
          <c:extLst>
            <c:ext xmlns:c16="http://schemas.microsoft.com/office/drawing/2014/chart" uri="{C3380CC4-5D6E-409C-BE32-E72D297353CC}">
              <c16:uniqueId val="{00000000-CA68-4942-A4E1-BD3E617B690F}"/>
            </c:ext>
          </c:extLst>
        </c:ser>
        <c:ser>
          <c:idx val="1"/>
          <c:order val="1"/>
          <c:tx>
            <c:v>Hospitalisationen IPS COVID-19</c:v>
          </c:tx>
          <c:spPr>
            <a:ln w="28575" cap="rnd">
              <a:solidFill>
                <a:schemeClr val="accent3"/>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Covid-19-Daten'!$L$30:$L$340</c:f>
              <c:numCache>
                <c:formatCode>General</c:formatCode>
                <c:ptCount val="31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pt idx="295">
                  <c:v>24</c:v>
                </c:pt>
                <c:pt idx="296">
                  <c:v>26</c:v>
                </c:pt>
                <c:pt idx="297">
                  <c:v>25</c:v>
                </c:pt>
                <c:pt idx="298">
                  <c:v>20</c:v>
                </c:pt>
                <c:pt idx="301">
                  <c:v>21</c:v>
                </c:pt>
                <c:pt idx="302">
                  <c:v>19</c:v>
                </c:pt>
                <c:pt idx="303">
                  <c:v>17</c:v>
                </c:pt>
                <c:pt idx="304">
                  <c:v>18</c:v>
                </c:pt>
                <c:pt idx="305">
                  <c:v>16</c:v>
                </c:pt>
                <c:pt idx="308">
                  <c:v>15</c:v>
                </c:pt>
                <c:pt idx="309">
                  <c:v>12</c:v>
                </c:pt>
                <c:pt idx="310">
                  <c:v>13</c:v>
                </c:pt>
              </c:numCache>
            </c:numRef>
          </c:val>
          <c:smooth val="0"/>
          <c:extLst>
            <c:ext xmlns:c16="http://schemas.microsoft.com/office/drawing/2014/chart" uri="{C3380CC4-5D6E-409C-BE32-E72D297353CC}">
              <c16:uniqueId val="{00000001-CA68-4942-A4E1-BD3E617B690F}"/>
            </c:ext>
          </c:extLst>
        </c:ser>
        <c:ser>
          <c:idx val="4"/>
          <c:order val="4"/>
          <c:tx>
            <c:strRef>
              <c:f>'1. Covid-19-Daten'!$O$3</c:f>
              <c:strCache>
                <c:ptCount val="1"/>
                <c:pt idx="0">
                  <c:v>Hospitalisation IPS Total (+/- COVID-19)</c:v>
                </c:pt>
              </c:strCache>
            </c:strRef>
          </c:tx>
          <c:spPr>
            <a:ln w="28575" cap="rnd">
              <a:solidFill>
                <a:srgbClr val="29281D"/>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Covid-19-Daten'!$O$30:$O$375</c:f>
              <c:numCache>
                <c:formatCode>General</c:formatCode>
                <c:ptCount val="346"/>
                <c:pt idx="0">
                  <c:v>12</c:v>
                </c:pt>
                <c:pt idx="1">
                  <c:v>13</c:v>
                </c:pt>
                <c:pt idx="2">
                  <c:v>22</c:v>
                </c:pt>
                <c:pt idx="3">
                  <c:v>33</c:v>
                </c:pt>
                <c:pt idx="7">
                  <c:v>28</c:v>
                </c:pt>
                <c:pt idx="8">
                  <c:v>36</c:v>
                </c:pt>
                <c:pt idx="9">
                  <c:v>43</c:v>
                </c:pt>
                <c:pt idx="10">
                  <c:v>36</c:v>
                </c:pt>
                <c:pt idx="11">
                  <c:v>37</c:v>
                </c:pt>
                <c:pt idx="15">
                  <c:v>45</c:v>
                </c:pt>
                <c:pt idx="16">
                  <c:v>47</c:v>
                </c:pt>
                <c:pt idx="17">
                  <c:v>38</c:v>
                </c:pt>
                <c:pt idx="18">
                  <c:v>35</c:v>
                </c:pt>
                <c:pt idx="22">
                  <c:v>37</c:v>
                </c:pt>
                <c:pt idx="23">
                  <c:v>42</c:v>
                </c:pt>
                <c:pt idx="24">
                  <c:v>44</c:v>
                </c:pt>
                <c:pt idx="25">
                  <c:v>39</c:v>
                </c:pt>
                <c:pt idx="28">
                  <c:v>33</c:v>
                </c:pt>
                <c:pt idx="29">
                  <c:v>38</c:v>
                </c:pt>
                <c:pt idx="30">
                  <c:v>35</c:v>
                </c:pt>
                <c:pt idx="31">
                  <c:v>35</c:v>
                </c:pt>
                <c:pt idx="32">
                  <c:v>35</c:v>
                </c:pt>
                <c:pt idx="35">
                  <c:v>39</c:v>
                </c:pt>
                <c:pt idx="36">
                  <c:v>32</c:v>
                </c:pt>
                <c:pt idx="37">
                  <c:v>36</c:v>
                </c:pt>
                <c:pt idx="38">
                  <c:v>36</c:v>
                </c:pt>
                <c:pt idx="39">
                  <c:v>33</c:v>
                </c:pt>
                <c:pt idx="42">
                  <c:v>30</c:v>
                </c:pt>
                <c:pt idx="43">
                  <c:v>33</c:v>
                </c:pt>
                <c:pt idx="44">
                  <c:v>36</c:v>
                </c:pt>
                <c:pt idx="45">
                  <c:v>33</c:v>
                </c:pt>
                <c:pt idx="46">
                  <c:v>35</c:v>
                </c:pt>
                <c:pt idx="49">
                  <c:v>28</c:v>
                </c:pt>
                <c:pt idx="50">
                  <c:v>32</c:v>
                </c:pt>
                <c:pt idx="51">
                  <c:v>31</c:v>
                </c:pt>
                <c:pt idx="52">
                  <c:v>34</c:v>
                </c:pt>
                <c:pt idx="53">
                  <c:v>25</c:v>
                </c:pt>
                <c:pt idx="56">
                  <c:v>34</c:v>
                </c:pt>
                <c:pt idx="57">
                  <c:v>37</c:v>
                </c:pt>
                <c:pt idx="58">
                  <c:v>37</c:v>
                </c:pt>
                <c:pt idx="60">
                  <c:v>39</c:v>
                </c:pt>
                <c:pt idx="63">
                  <c:v>35</c:v>
                </c:pt>
                <c:pt idx="64">
                  <c:v>33</c:v>
                </c:pt>
                <c:pt idx="65">
                  <c:v>36</c:v>
                </c:pt>
                <c:pt idx="66">
                  <c:v>33</c:v>
                </c:pt>
                <c:pt idx="67">
                  <c:v>36</c:v>
                </c:pt>
                <c:pt idx="71">
                  <c:v>33</c:v>
                </c:pt>
                <c:pt idx="72">
                  <c:v>34</c:v>
                </c:pt>
                <c:pt idx="73">
                  <c:v>27</c:v>
                </c:pt>
                <c:pt idx="74">
                  <c:v>35</c:v>
                </c:pt>
                <c:pt idx="77">
                  <c:v>35</c:v>
                </c:pt>
                <c:pt idx="78">
                  <c:v>34</c:v>
                </c:pt>
                <c:pt idx="79">
                  <c:v>36</c:v>
                </c:pt>
                <c:pt idx="80">
                  <c:v>34</c:v>
                </c:pt>
                <c:pt idx="81">
                  <c:v>32</c:v>
                </c:pt>
                <c:pt idx="84">
                  <c:v>38</c:v>
                </c:pt>
                <c:pt idx="85">
                  <c:v>34</c:v>
                </c:pt>
                <c:pt idx="86">
                  <c:v>36</c:v>
                </c:pt>
                <c:pt idx="87">
                  <c:v>36</c:v>
                </c:pt>
                <c:pt idx="88">
                  <c:v>28</c:v>
                </c:pt>
                <c:pt idx="91">
                  <c:v>30</c:v>
                </c:pt>
                <c:pt idx="92">
                  <c:v>27</c:v>
                </c:pt>
                <c:pt idx="93">
                  <c:v>30</c:v>
                </c:pt>
                <c:pt idx="94">
                  <c:v>32</c:v>
                </c:pt>
                <c:pt idx="95">
                  <c:v>33</c:v>
                </c:pt>
                <c:pt idx="98">
                  <c:v>27</c:v>
                </c:pt>
                <c:pt idx="99">
                  <c:v>37</c:v>
                </c:pt>
                <c:pt idx="100">
                  <c:v>40</c:v>
                </c:pt>
                <c:pt idx="101">
                  <c:v>34</c:v>
                </c:pt>
                <c:pt idx="102">
                  <c:v>32</c:v>
                </c:pt>
                <c:pt idx="105">
                  <c:v>33</c:v>
                </c:pt>
                <c:pt idx="106">
                  <c:v>39</c:v>
                </c:pt>
                <c:pt idx="107">
                  <c:v>35</c:v>
                </c:pt>
                <c:pt idx="108">
                  <c:v>31</c:v>
                </c:pt>
                <c:pt idx="109">
                  <c:v>32</c:v>
                </c:pt>
                <c:pt idx="112">
                  <c:v>30</c:v>
                </c:pt>
                <c:pt idx="113">
                  <c:v>30</c:v>
                </c:pt>
                <c:pt idx="114">
                  <c:v>28</c:v>
                </c:pt>
                <c:pt idx="115">
                  <c:v>32</c:v>
                </c:pt>
                <c:pt idx="116">
                  <c:v>30</c:v>
                </c:pt>
                <c:pt idx="119">
                  <c:v>32</c:v>
                </c:pt>
                <c:pt idx="120">
                  <c:v>36</c:v>
                </c:pt>
                <c:pt idx="121">
                  <c:v>31</c:v>
                </c:pt>
                <c:pt idx="122">
                  <c:v>46</c:v>
                </c:pt>
                <c:pt idx="123">
                  <c:v>43</c:v>
                </c:pt>
                <c:pt idx="126">
                  <c:v>39</c:v>
                </c:pt>
                <c:pt idx="127">
                  <c:v>36</c:v>
                </c:pt>
                <c:pt idx="128">
                  <c:v>33</c:v>
                </c:pt>
                <c:pt idx="129">
                  <c:v>34</c:v>
                </c:pt>
                <c:pt idx="130">
                  <c:v>40</c:v>
                </c:pt>
                <c:pt idx="133">
                  <c:v>30</c:v>
                </c:pt>
                <c:pt idx="134">
                  <c:v>34</c:v>
                </c:pt>
                <c:pt idx="135">
                  <c:v>30</c:v>
                </c:pt>
                <c:pt idx="136">
                  <c:v>30</c:v>
                </c:pt>
                <c:pt idx="137">
                  <c:v>27</c:v>
                </c:pt>
                <c:pt idx="140">
                  <c:v>37</c:v>
                </c:pt>
                <c:pt idx="141">
                  <c:v>37</c:v>
                </c:pt>
                <c:pt idx="142">
                  <c:v>35</c:v>
                </c:pt>
                <c:pt idx="143">
                  <c:v>34</c:v>
                </c:pt>
                <c:pt idx="144">
                  <c:v>36</c:v>
                </c:pt>
                <c:pt idx="147">
                  <c:v>35</c:v>
                </c:pt>
                <c:pt idx="148">
                  <c:v>38</c:v>
                </c:pt>
                <c:pt idx="149">
                  <c:v>33</c:v>
                </c:pt>
                <c:pt idx="150">
                  <c:v>45</c:v>
                </c:pt>
                <c:pt idx="151">
                  <c:v>42</c:v>
                </c:pt>
                <c:pt idx="154">
                  <c:v>39</c:v>
                </c:pt>
                <c:pt idx="155">
                  <c:v>36</c:v>
                </c:pt>
                <c:pt idx="156">
                  <c:v>37</c:v>
                </c:pt>
                <c:pt idx="157">
                  <c:v>42</c:v>
                </c:pt>
                <c:pt idx="158">
                  <c:v>46</c:v>
                </c:pt>
                <c:pt idx="161">
                  <c:v>41</c:v>
                </c:pt>
                <c:pt idx="162">
                  <c:v>42</c:v>
                </c:pt>
                <c:pt idx="163">
                  <c:v>44</c:v>
                </c:pt>
                <c:pt idx="164">
                  <c:v>45</c:v>
                </c:pt>
                <c:pt idx="165">
                  <c:v>43</c:v>
                </c:pt>
                <c:pt idx="168">
                  <c:v>39</c:v>
                </c:pt>
                <c:pt idx="169">
                  <c:v>38</c:v>
                </c:pt>
                <c:pt idx="170">
                  <c:v>42</c:v>
                </c:pt>
                <c:pt idx="171">
                  <c:v>39</c:v>
                </c:pt>
                <c:pt idx="172">
                  <c:v>34</c:v>
                </c:pt>
                <c:pt idx="175" formatCode="#,##0">
                  <c:v>47</c:v>
                </c:pt>
                <c:pt idx="176">
                  <c:v>38</c:v>
                </c:pt>
                <c:pt idx="177" formatCode="#,##0">
                  <c:v>38</c:v>
                </c:pt>
                <c:pt idx="178">
                  <c:v>43</c:v>
                </c:pt>
                <c:pt idx="179">
                  <c:v>42</c:v>
                </c:pt>
                <c:pt idx="182">
                  <c:v>35</c:v>
                </c:pt>
                <c:pt idx="183">
                  <c:v>41</c:v>
                </c:pt>
                <c:pt idx="184">
                  <c:v>38</c:v>
                </c:pt>
                <c:pt idx="185">
                  <c:v>42</c:v>
                </c:pt>
                <c:pt idx="186">
                  <c:v>40</c:v>
                </c:pt>
                <c:pt idx="189">
                  <c:v>43</c:v>
                </c:pt>
                <c:pt idx="190">
                  <c:v>46</c:v>
                </c:pt>
                <c:pt idx="191">
                  <c:v>40</c:v>
                </c:pt>
                <c:pt idx="192">
                  <c:v>34</c:v>
                </c:pt>
                <c:pt idx="193">
                  <c:v>40</c:v>
                </c:pt>
                <c:pt idx="196">
                  <c:v>42</c:v>
                </c:pt>
                <c:pt idx="197">
                  <c:v>43</c:v>
                </c:pt>
                <c:pt idx="198">
                  <c:v>35</c:v>
                </c:pt>
                <c:pt idx="199">
                  <c:v>37</c:v>
                </c:pt>
                <c:pt idx="200">
                  <c:v>40</c:v>
                </c:pt>
                <c:pt idx="203">
                  <c:v>39</c:v>
                </c:pt>
                <c:pt idx="204">
                  <c:v>40</c:v>
                </c:pt>
                <c:pt idx="205">
                  <c:v>36</c:v>
                </c:pt>
                <c:pt idx="206">
                  <c:v>29</c:v>
                </c:pt>
                <c:pt idx="207">
                  <c:v>39</c:v>
                </c:pt>
                <c:pt idx="210">
                  <c:v>34</c:v>
                </c:pt>
                <c:pt idx="211">
                  <c:v>36</c:v>
                </c:pt>
                <c:pt idx="212">
                  <c:v>40</c:v>
                </c:pt>
                <c:pt idx="213">
                  <c:v>41</c:v>
                </c:pt>
                <c:pt idx="214">
                  <c:v>41</c:v>
                </c:pt>
                <c:pt idx="217">
                  <c:v>36</c:v>
                </c:pt>
                <c:pt idx="218">
                  <c:v>44</c:v>
                </c:pt>
                <c:pt idx="219">
                  <c:v>41</c:v>
                </c:pt>
                <c:pt idx="220">
                  <c:v>40</c:v>
                </c:pt>
                <c:pt idx="221">
                  <c:v>42</c:v>
                </c:pt>
                <c:pt idx="224">
                  <c:v>37</c:v>
                </c:pt>
                <c:pt idx="225">
                  <c:v>40</c:v>
                </c:pt>
                <c:pt idx="226">
                  <c:v>43</c:v>
                </c:pt>
                <c:pt idx="227">
                  <c:v>45</c:v>
                </c:pt>
                <c:pt idx="228">
                  <c:v>43</c:v>
                </c:pt>
                <c:pt idx="231">
                  <c:v>47</c:v>
                </c:pt>
                <c:pt idx="232">
                  <c:v>46</c:v>
                </c:pt>
                <c:pt idx="233">
                  <c:v>45</c:v>
                </c:pt>
                <c:pt idx="234">
                  <c:v>49</c:v>
                </c:pt>
                <c:pt idx="235">
                  <c:v>46</c:v>
                </c:pt>
                <c:pt idx="238">
                  <c:v>50</c:v>
                </c:pt>
                <c:pt idx="239">
                  <c:v>52</c:v>
                </c:pt>
                <c:pt idx="240">
                  <c:v>47</c:v>
                </c:pt>
                <c:pt idx="241">
                  <c:v>48</c:v>
                </c:pt>
                <c:pt idx="242">
                  <c:v>47</c:v>
                </c:pt>
                <c:pt idx="245">
                  <c:v>44</c:v>
                </c:pt>
                <c:pt idx="246">
                  <c:v>44</c:v>
                </c:pt>
                <c:pt idx="247">
                  <c:v>44</c:v>
                </c:pt>
                <c:pt idx="248">
                  <c:v>44</c:v>
                </c:pt>
                <c:pt idx="249">
                  <c:v>49</c:v>
                </c:pt>
                <c:pt idx="252">
                  <c:v>40</c:v>
                </c:pt>
                <c:pt idx="253">
                  <c:v>47</c:v>
                </c:pt>
                <c:pt idx="254">
                  <c:v>48</c:v>
                </c:pt>
                <c:pt idx="255">
                  <c:v>49</c:v>
                </c:pt>
                <c:pt idx="256">
                  <c:v>50</c:v>
                </c:pt>
                <c:pt idx="259">
                  <c:v>49</c:v>
                </c:pt>
                <c:pt idx="260">
                  <c:v>46</c:v>
                </c:pt>
                <c:pt idx="261">
                  <c:v>42</c:v>
                </c:pt>
                <c:pt idx="262">
                  <c:v>48</c:v>
                </c:pt>
                <c:pt idx="263">
                  <c:v>50</c:v>
                </c:pt>
                <c:pt idx="266">
                  <c:v>45</c:v>
                </c:pt>
                <c:pt idx="267">
                  <c:v>47</c:v>
                </c:pt>
                <c:pt idx="268">
                  <c:v>48</c:v>
                </c:pt>
                <c:pt idx="269">
                  <c:v>51</c:v>
                </c:pt>
                <c:pt idx="270">
                  <c:v>51</c:v>
                </c:pt>
                <c:pt idx="273">
                  <c:v>48</c:v>
                </c:pt>
                <c:pt idx="274">
                  <c:v>52</c:v>
                </c:pt>
                <c:pt idx="275">
                  <c:v>52</c:v>
                </c:pt>
                <c:pt idx="276">
                  <c:v>53</c:v>
                </c:pt>
                <c:pt idx="277">
                  <c:v>54</c:v>
                </c:pt>
                <c:pt idx="280">
                  <c:v>51</c:v>
                </c:pt>
                <c:pt idx="281">
                  <c:v>54</c:v>
                </c:pt>
                <c:pt idx="282">
                  <c:v>55</c:v>
                </c:pt>
                <c:pt idx="283">
                  <c:v>51</c:v>
                </c:pt>
                <c:pt idx="284">
                  <c:v>51</c:v>
                </c:pt>
                <c:pt idx="287">
                  <c:v>48</c:v>
                </c:pt>
                <c:pt idx="288">
                  <c:v>52</c:v>
                </c:pt>
                <c:pt idx="289">
                  <c:v>48</c:v>
                </c:pt>
                <c:pt idx="290">
                  <c:v>51</c:v>
                </c:pt>
                <c:pt idx="291">
                  <c:v>51</c:v>
                </c:pt>
                <c:pt idx="294">
                  <c:v>43</c:v>
                </c:pt>
                <c:pt idx="295">
                  <c:v>40</c:v>
                </c:pt>
                <c:pt idx="296">
                  <c:v>45</c:v>
                </c:pt>
                <c:pt idx="297">
                  <c:v>46</c:v>
                </c:pt>
                <c:pt idx="298">
                  <c:v>42</c:v>
                </c:pt>
                <c:pt idx="301">
                  <c:v>42</c:v>
                </c:pt>
                <c:pt idx="302">
                  <c:v>42</c:v>
                </c:pt>
                <c:pt idx="303">
                  <c:v>40</c:v>
                </c:pt>
                <c:pt idx="304">
                  <c:v>42</c:v>
                </c:pt>
                <c:pt idx="305">
                  <c:v>41</c:v>
                </c:pt>
                <c:pt idx="308">
                  <c:v>36</c:v>
                </c:pt>
                <c:pt idx="309">
                  <c:v>39</c:v>
                </c:pt>
                <c:pt idx="310">
                  <c:v>37</c:v>
                </c:pt>
              </c:numCache>
            </c:numRef>
          </c:val>
          <c:smooth val="0"/>
          <c:extLst>
            <c:ext xmlns:c16="http://schemas.microsoft.com/office/drawing/2014/chart" uri="{C3380CC4-5D6E-409C-BE32-E72D297353CC}">
              <c16:uniqueId val="{00000000-2FA1-4555-8E77-2DFB7C6F3801}"/>
            </c:ext>
          </c:extLst>
        </c:ser>
        <c:dLbls>
          <c:showLegendKey val="0"/>
          <c:showVal val="0"/>
          <c:showCatName val="0"/>
          <c:showSerName val="0"/>
          <c:showPercent val="0"/>
          <c:showBubbleSize val="0"/>
        </c:dLbls>
        <c:smooth val="0"/>
        <c:axId val="732444248"/>
        <c:axId val="732444904"/>
        <c:extLst>
          <c:ext xmlns:c15="http://schemas.microsoft.com/office/drawing/2012/chart" uri="{02D57815-91ED-43cb-92C2-25804820EDAC}">
            <c15:filteredLineSeries>
              <c15:ser>
                <c:idx val="2"/>
                <c:order val="2"/>
                <c:tx>
                  <c:v>Restkapazität für Beatmung</c:v>
                </c:tx>
                <c:spPr>
                  <a:ln w="28575" cap="rnd">
                    <a:solidFill>
                      <a:schemeClr val="accent6"/>
                    </a:solidFill>
                    <a:round/>
                  </a:ln>
                  <a:effectLst/>
                </c:spPr>
                <c:marker>
                  <c:symbol val="none"/>
                </c:marker>
                <c:cat>
                  <c:numRef>
                    <c:extLst>
                      <c:ext uri="{02D57815-91ED-43cb-92C2-25804820EDAC}">
                        <c15:formulaRef>
                          <c15:sqref>'1. Covid-19-Daten'!$A$30:$A$340</c15:sqref>
                        </c15:formulaRef>
                      </c:ext>
                    </c:extLst>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extLst>
                      <c:ext uri="{02D57815-91ED-43cb-92C2-25804820EDAC}">
                        <c15:formulaRef>
                          <c15:sqref>'1. Covid-19-Daten'!$P$30:$P$357</c15:sqref>
                        </c15:formulaRef>
                      </c:ext>
                    </c:extLst>
                    <c:numCache>
                      <c:formatCode>General</c:formatCode>
                      <c:ptCount val="328"/>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pt idx="290">
                        <c:v>8</c:v>
                      </c:pt>
                      <c:pt idx="291">
                        <c:v>8</c:v>
                      </c:pt>
                      <c:pt idx="294">
                        <c:v>10</c:v>
                      </c:pt>
                      <c:pt idx="295">
                        <c:v>16</c:v>
                      </c:pt>
                      <c:pt idx="296">
                        <c:v>12</c:v>
                      </c:pt>
                      <c:pt idx="297">
                        <c:v>12</c:v>
                      </c:pt>
                      <c:pt idx="298">
                        <c:v>8</c:v>
                      </c:pt>
                      <c:pt idx="301">
                        <c:v>8</c:v>
                      </c:pt>
                      <c:pt idx="302">
                        <c:v>9</c:v>
                      </c:pt>
                      <c:pt idx="303">
                        <c:v>9</c:v>
                      </c:pt>
                      <c:pt idx="304">
                        <c:v>10</c:v>
                      </c:pt>
                      <c:pt idx="305">
                        <c:v>11</c:v>
                      </c:pt>
                      <c:pt idx="308">
                        <c:v>11</c:v>
                      </c:pt>
                      <c:pt idx="309">
                        <c:v>11</c:v>
                      </c:pt>
                      <c:pt idx="310">
                        <c:v>13</c:v>
                      </c:pt>
                    </c:numCache>
                  </c:numRef>
                </c:val>
                <c:smooth val="0"/>
                <c:extLst>
                  <c:ext xmlns:c16="http://schemas.microsoft.com/office/drawing/2014/chart" uri="{C3380CC4-5D6E-409C-BE32-E72D297353CC}">
                    <c16:uniqueId val="{00000002-CA68-4942-A4E1-BD3E617B690F}"/>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 Covid-19-Daten'!$Q$3</c15:sqref>
                        </c15:formulaRef>
                      </c:ext>
                    </c:extLst>
                    <c:strCache>
                      <c:ptCount val="1"/>
                      <c:pt idx="0">
                        <c:v>Restkapazität Betten IPS</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 Covid-19-Daten'!$A$30:$A$340</c15:sqref>
                        </c15:formulaRef>
                      </c:ext>
                    </c:extLst>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extLst xmlns:c15="http://schemas.microsoft.com/office/drawing/2012/chart">
                      <c:ext xmlns:c15="http://schemas.microsoft.com/office/drawing/2012/chart" uri="{02D57815-91ED-43cb-92C2-25804820EDAC}">
                        <c15:formulaRef>
                          <c15:sqref>'1. Covid-19-Daten'!$Q$4:$Q$357</c15:sqref>
                        </c15:formulaRef>
                      </c:ext>
                    </c:extLst>
                    <c:numCache>
                      <c:formatCode>General</c:formatCode>
                      <c:ptCount val="354"/>
                      <c:pt idx="28">
                        <c:v>37</c:v>
                      </c:pt>
                      <c:pt idx="29">
                        <c:v>35</c:v>
                      </c:pt>
                      <c:pt idx="33">
                        <c:v>35</c:v>
                      </c:pt>
                      <c:pt idx="34">
                        <c:v>39</c:v>
                      </c:pt>
                      <c:pt idx="35">
                        <c:v>20</c:v>
                      </c:pt>
                      <c:pt idx="36">
                        <c:v>39</c:v>
                      </c:pt>
                      <c:pt idx="37">
                        <c:v>38</c:v>
                      </c:pt>
                      <c:pt idx="41">
                        <c:v>38</c:v>
                      </c:pt>
                      <c:pt idx="42">
                        <c:v>27</c:v>
                      </c:pt>
                      <c:pt idx="43">
                        <c:v>35</c:v>
                      </c:pt>
                      <c:pt idx="45">
                        <c:v>39</c:v>
                      </c:pt>
                      <c:pt idx="48">
                        <c:v>37</c:v>
                      </c:pt>
                      <c:pt idx="49">
                        <c:v>34</c:v>
                      </c:pt>
                      <c:pt idx="50">
                        <c:v>33</c:v>
                      </c:pt>
                      <c:pt idx="51">
                        <c:v>34</c:v>
                      </c:pt>
                      <c:pt idx="54">
                        <c:v>33</c:v>
                      </c:pt>
                      <c:pt idx="55">
                        <c:v>31</c:v>
                      </c:pt>
                      <c:pt idx="56">
                        <c:v>30</c:v>
                      </c:pt>
                      <c:pt idx="57">
                        <c:v>33</c:v>
                      </c:pt>
                      <c:pt idx="58">
                        <c:v>18</c:v>
                      </c:pt>
                      <c:pt idx="61">
                        <c:v>13</c:v>
                      </c:pt>
                      <c:pt idx="62">
                        <c:v>22</c:v>
                      </c:pt>
                      <c:pt idx="63">
                        <c:v>18</c:v>
                      </c:pt>
                      <c:pt idx="64">
                        <c:v>16</c:v>
                      </c:pt>
                      <c:pt idx="65">
                        <c:v>19</c:v>
                      </c:pt>
                      <c:pt idx="68">
                        <c:v>23</c:v>
                      </c:pt>
                      <c:pt idx="69">
                        <c:v>21</c:v>
                      </c:pt>
                      <c:pt idx="70">
                        <c:v>14</c:v>
                      </c:pt>
                      <c:pt idx="71">
                        <c:v>18</c:v>
                      </c:pt>
                      <c:pt idx="72">
                        <c:v>18</c:v>
                      </c:pt>
                      <c:pt idx="75">
                        <c:v>22</c:v>
                      </c:pt>
                      <c:pt idx="76">
                        <c:v>16</c:v>
                      </c:pt>
                      <c:pt idx="77">
                        <c:v>17</c:v>
                      </c:pt>
                      <c:pt idx="78">
                        <c:v>18</c:v>
                      </c:pt>
                      <c:pt idx="79">
                        <c:v>21</c:v>
                      </c:pt>
                      <c:pt idx="82">
                        <c:v>18</c:v>
                      </c:pt>
                      <c:pt idx="83">
                        <c:v>18</c:v>
                      </c:pt>
                      <c:pt idx="84">
                        <c:v>12</c:v>
                      </c:pt>
                      <c:pt idx="86">
                        <c:v>16</c:v>
                      </c:pt>
                      <c:pt idx="89">
                        <c:v>16</c:v>
                      </c:pt>
                      <c:pt idx="90">
                        <c:v>18</c:v>
                      </c:pt>
                      <c:pt idx="91">
                        <c:v>15</c:v>
                      </c:pt>
                      <c:pt idx="92">
                        <c:v>21</c:v>
                      </c:pt>
                      <c:pt idx="93">
                        <c:v>13</c:v>
                      </c:pt>
                      <c:pt idx="97">
                        <c:v>20</c:v>
                      </c:pt>
                      <c:pt idx="98">
                        <c:v>16</c:v>
                      </c:pt>
                      <c:pt idx="99">
                        <c:v>22</c:v>
                      </c:pt>
                      <c:pt idx="100">
                        <c:v>18</c:v>
                      </c:pt>
                      <c:pt idx="103">
                        <c:v>15</c:v>
                      </c:pt>
                      <c:pt idx="104">
                        <c:v>17</c:v>
                      </c:pt>
                      <c:pt idx="105">
                        <c:v>14</c:v>
                      </c:pt>
                      <c:pt idx="106">
                        <c:v>17</c:v>
                      </c:pt>
                      <c:pt idx="107">
                        <c:v>20</c:v>
                      </c:pt>
                      <c:pt idx="110">
                        <c:v>19</c:v>
                      </c:pt>
                      <c:pt idx="111">
                        <c:v>19</c:v>
                      </c:pt>
                      <c:pt idx="112">
                        <c:v>17</c:v>
                      </c:pt>
                      <c:pt idx="113">
                        <c:v>19</c:v>
                      </c:pt>
                      <c:pt idx="114">
                        <c:v>23</c:v>
                      </c:pt>
                      <c:pt idx="117">
                        <c:v>22</c:v>
                      </c:pt>
                      <c:pt idx="118">
                        <c:v>24</c:v>
                      </c:pt>
                      <c:pt idx="119">
                        <c:v>20</c:v>
                      </c:pt>
                      <c:pt idx="120">
                        <c:v>23</c:v>
                      </c:pt>
                      <c:pt idx="121">
                        <c:v>21</c:v>
                      </c:pt>
                      <c:pt idx="124">
                        <c:v>19</c:v>
                      </c:pt>
                      <c:pt idx="125">
                        <c:v>19</c:v>
                      </c:pt>
                      <c:pt idx="126">
                        <c:v>18</c:v>
                      </c:pt>
                      <c:pt idx="127">
                        <c:v>20</c:v>
                      </c:pt>
                      <c:pt idx="128">
                        <c:v>19</c:v>
                      </c:pt>
                      <c:pt idx="131">
                        <c:v>22</c:v>
                      </c:pt>
                      <c:pt idx="132">
                        <c:v>16</c:v>
                      </c:pt>
                      <c:pt idx="133">
                        <c:v>18</c:v>
                      </c:pt>
                      <c:pt idx="134">
                        <c:v>22</c:v>
                      </c:pt>
                      <c:pt idx="135">
                        <c:v>19</c:v>
                      </c:pt>
                      <c:pt idx="138">
                        <c:v>22</c:v>
                      </c:pt>
                      <c:pt idx="139">
                        <c:v>21</c:v>
                      </c:pt>
                      <c:pt idx="140">
                        <c:v>23</c:v>
                      </c:pt>
                      <c:pt idx="141">
                        <c:v>19</c:v>
                      </c:pt>
                      <c:pt idx="142">
                        <c:v>24</c:v>
                      </c:pt>
                      <c:pt idx="145">
                        <c:v>20</c:v>
                      </c:pt>
                      <c:pt idx="146">
                        <c:v>22</c:v>
                      </c:pt>
                      <c:pt idx="147">
                        <c:v>19</c:v>
                      </c:pt>
                      <c:pt idx="148">
                        <c:v>13</c:v>
                      </c:pt>
                      <c:pt idx="149">
                        <c:v>13</c:v>
                      </c:pt>
                      <c:pt idx="152">
                        <c:v>12</c:v>
                      </c:pt>
                      <c:pt idx="153">
                        <c:v>14</c:v>
                      </c:pt>
                      <c:pt idx="154">
                        <c:v>14</c:v>
                      </c:pt>
                      <c:pt idx="155">
                        <c:v>14</c:v>
                      </c:pt>
                      <c:pt idx="156">
                        <c:v>14</c:v>
                      </c:pt>
                      <c:pt idx="159">
                        <c:v>18</c:v>
                      </c:pt>
                      <c:pt idx="160">
                        <c:v>16</c:v>
                      </c:pt>
                      <c:pt idx="161">
                        <c:v>15</c:v>
                      </c:pt>
                      <c:pt idx="162">
                        <c:v>18</c:v>
                      </c:pt>
                      <c:pt idx="163">
                        <c:v>16</c:v>
                      </c:pt>
                      <c:pt idx="166">
                        <c:v>12</c:v>
                      </c:pt>
                      <c:pt idx="167">
                        <c:v>14</c:v>
                      </c:pt>
                      <c:pt idx="168">
                        <c:v>15</c:v>
                      </c:pt>
                      <c:pt idx="169">
                        <c:v>18</c:v>
                      </c:pt>
                      <c:pt idx="170">
                        <c:v>16</c:v>
                      </c:pt>
                      <c:pt idx="173">
                        <c:v>18</c:v>
                      </c:pt>
                      <c:pt idx="174">
                        <c:v>15</c:v>
                      </c:pt>
                      <c:pt idx="175">
                        <c:v>13</c:v>
                      </c:pt>
                      <c:pt idx="176">
                        <c:v>11</c:v>
                      </c:pt>
                      <c:pt idx="177">
                        <c:v>14</c:v>
                      </c:pt>
                      <c:pt idx="180">
                        <c:v>12</c:v>
                      </c:pt>
                      <c:pt idx="181">
                        <c:v>15</c:v>
                      </c:pt>
                      <c:pt idx="182">
                        <c:v>16</c:v>
                      </c:pt>
                      <c:pt idx="183">
                        <c:v>14</c:v>
                      </c:pt>
                      <c:pt idx="184">
                        <c:v>11</c:v>
                      </c:pt>
                      <c:pt idx="187">
                        <c:v>15</c:v>
                      </c:pt>
                      <c:pt idx="188">
                        <c:v>14</c:v>
                      </c:pt>
                      <c:pt idx="189">
                        <c:v>12</c:v>
                      </c:pt>
                      <c:pt idx="190">
                        <c:v>12</c:v>
                      </c:pt>
                      <c:pt idx="191">
                        <c:v>15</c:v>
                      </c:pt>
                      <c:pt idx="194">
                        <c:v>14</c:v>
                      </c:pt>
                      <c:pt idx="195">
                        <c:v>14</c:v>
                      </c:pt>
                      <c:pt idx="196">
                        <c:v>14</c:v>
                      </c:pt>
                      <c:pt idx="197">
                        <c:v>17</c:v>
                      </c:pt>
                      <c:pt idx="198">
                        <c:v>21</c:v>
                      </c:pt>
                      <c:pt idx="201">
                        <c:v>10</c:v>
                      </c:pt>
                      <c:pt idx="202">
                        <c:v>16</c:v>
                      </c:pt>
                      <c:pt idx="203">
                        <c:v>17</c:v>
                      </c:pt>
                      <c:pt idx="204">
                        <c:v>11</c:v>
                      </c:pt>
                      <c:pt idx="205">
                        <c:v>13</c:v>
                      </c:pt>
                      <c:pt idx="208">
                        <c:v>14</c:v>
                      </c:pt>
                      <c:pt idx="209">
                        <c:v>11</c:v>
                      </c:pt>
                      <c:pt idx="210">
                        <c:v>13</c:v>
                      </c:pt>
                      <c:pt idx="211">
                        <c:v>10</c:v>
                      </c:pt>
                      <c:pt idx="212">
                        <c:v>12</c:v>
                      </c:pt>
                      <c:pt idx="215">
                        <c:v>12</c:v>
                      </c:pt>
                      <c:pt idx="216">
                        <c:v>11</c:v>
                      </c:pt>
                      <c:pt idx="217">
                        <c:v>13</c:v>
                      </c:pt>
                      <c:pt idx="218">
                        <c:v>17</c:v>
                      </c:pt>
                      <c:pt idx="219">
                        <c:v>15</c:v>
                      </c:pt>
                      <c:pt idx="222">
                        <c:v>12</c:v>
                      </c:pt>
                      <c:pt idx="223">
                        <c:v>13</c:v>
                      </c:pt>
                      <c:pt idx="224">
                        <c:v>19</c:v>
                      </c:pt>
                      <c:pt idx="225">
                        <c:v>17</c:v>
                      </c:pt>
                      <c:pt idx="226">
                        <c:v>14</c:v>
                      </c:pt>
                      <c:pt idx="229">
                        <c:v>14</c:v>
                      </c:pt>
                      <c:pt idx="230">
                        <c:v>13</c:v>
                      </c:pt>
                      <c:pt idx="231">
                        <c:v>16</c:v>
                      </c:pt>
                      <c:pt idx="232">
                        <c:v>17</c:v>
                      </c:pt>
                      <c:pt idx="233">
                        <c:v>16</c:v>
                      </c:pt>
                      <c:pt idx="236">
                        <c:v>14</c:v>
                      </c:pt>
                      <c:pt idx="237">
                        <c:v>12</c:v>
                      </c:pt>
                      <c:pt idx="238">
                        <c:v>10</c:v>
                      </c:pt>
                      <c:pt idx="239">
                        <c:v>11</c:v>
                      </c:pt>
                      <c:pt idx="240">
                        <c:v>12</c:v>
                      </c:pt>
                      <c:pt idx="243">
                        <c:v>11</c:v>
                      </c:pt>
                      <c:pt idx="244">
                        <c:v>10</c:v>
                      </c:pt>
                      <c:pt idx="245">
                        <c:v>13</c:v>
                      </c:pt>
                      <c:pt idx="246">
                        <c:v>12</c:v>
                      </c:pt>
                      <c:pt idx="247">
                        <c:v>10</c:v>
                      </c:pt>
                      <c:pt idx="250">
                        <c:v>10</c:v>
                      </c:pt>
                      <c:pt idx="251">
                        <c:v>11</c:v>
                      </c:pt>
                      <c:pt idx="252">
                        <c:v>10</c:v>
                      </c:pt>
                      <c:pt idx="253">
                        <c:v>9</c:v>
                      </c:pt>
                      <c:pt idx="254">
                        <c:v>9</c:v>
                      </c:pt>
                      <c:pt idx="257">
                        <c:v>5</c:v>
                      </c:pt>
                      <c:pt idx="258">
                        <c:v>4</c:v>
                      </c:pt>
                      <c:pt idx="259">
                        <c:v>6</c:v>
                      </c:pt>
                      <c:pt idx="260">
                        <c:v>4</c:v>
                      </c:pt>
                      <c:pt idx="261">
                        <c:v>6</c:v>
                      </c:pt>
                      <c:pt idx="264">
                        <c:v>8</c:v>
                      </c:pt>
                      <c:pt idx="265">
                        <c:v>3</c:v>
                      </c:pt>
                      <c:pt idx="266">
                        <c:v>4</c:v>
                      </c:pt>
                      <c:pt idx="267">
                        <c:v>10</c:v>
                      </c:pt>
                      <c:pt idx="268">
                        <c:v>11</c:v>
                      </c:pt>
                      <c:pt idx="271">
                        <c:v>9</c:v>
                      </c:pt>
                      <c:pt idx="272">
                        <c:v>10</c:v>
                      </c:pt>
                      <c:pt idx="273">
                        <c:v>11</c:v>
                      </c:pt>
                      <c:pt idx="274">
                        <c:v>10</c:v>
                      </c:pt>
                      <c:pt idx="275">
                        <c:v>6</c:v>
                      </c:pt>
                      <c:pt idx="278">
                        <c:v>13</c:v>
                      </c:pt>
                      <c:pt idx="279">
                        <c:v>9</c:v>
                      </c:pt>
                      <c:pt idx="280">
                        <c:v>8</c:v>
                      </c:pt>
                      <c:pt idx="281">
                        <c:v>6</c:v>
                      </c:pt>
                      <c:pt idx="282">
                        <c:v>7</c:v>
                      </c:pt>
                      <c:pt idx="285">
                        <c:v>7</c:v>
                      </c:pt>
                      <c:pt idx="286">
                        <c:v>11</c:v>
                      </c:pt>
                      <c:pt idx="287">
                        <c:v>13</c:v>
                      </c:pt>
                      <c:pt idx="288">
                        <c:v>8</c:v>
                      </c:pt>
                      <c:pt idx="289">
                        <c:v>5</c:v>
                      </c:pt>
                      <c:pt idx="292">
                        <c:v>9</c:v>
                      </c:pt>
                      <c:pt idx="293">
                        <c:v>9</c:v>
                      </c:pt>
                      <c:pt idx="294">
                        <c:v>7</c:v>
                      </c:pt>
                      <c:pt idx="295">
                        <c:v>3</c:v>
                      </c:pt>
                      <c:pt idx="296">
                        <c:v>9</c:v>
                      </c:pt>
                      <c:pt idx="299">
                        <c:v>8</c:v>
                      </c:pt>
                      <c:pt idx="300">
                        <c:v>6</c:v>
                      </c:pt>
                      <c:pt idx="301">
                        <c:v>8</c:v>
                      </c:pt>
                      <c:pt idx="302">
                        <c:v>5</c:v>
                      </c:pt>
                      <c:pt idx="303">
                        <c:v>6</c:v>
                      </c:pt>
                      <c:pt idx="306">
                        <c:v>7</c:v>
                      </c:pt>
                      <c:pt idx="307">
                        <c:v>5</c:v>
                      </c:pt>
                      <c:pt idx="308">
                        <c:v>6</c:v>
                      </c:pt>
                      <c:pt idx="309">
                        <c:v>8</c:v>
                      </c:pt>
                      <c:pt idx="310">
                        <c:v>8</c:v>
                      </c:pt>
                      <c:pt idx="313">
                        <c:v>10</c:v>
                      </c:pt>
                      <c:pt idx="314">
                        <c:v>7</c:v>
                      </c:pt>
                      <c:pt idx="315">
                        <c:v>11</c:v>
                      </c:pt>
                      <c:pt idx="316">
                        <c:v>8</c:v>
                      </c:pt>
                      <c:pt idx="317">
                        <c:v>8</c:v>
                      </c:pt>
                      <c:pt idx="320">
                        <c:v>10</c:v>
                      </c:pt>
                      <c:pt idx="321">
                        <c:v>16</c:v>
                      </c:pt>
                      <c:pt idx="322">
                        <c:v>12</c:v>
                      </c:pt>
                      <c:pt idx="323">
                        <c:v>12</c:v>
                      </c:pt>
                      <c:pt idx="324">
                        <c:v>8</c:v>
                      </c:pt>
                      <c:pt idx="327">
                        <c:v>9</c:v>
                      </c:pt>
                      <c:pt idx="328">
                        <c:v>9</c:v>
                      </c:pt>
                      <c:pt idx="329">
                        <c:v>10</c:v>
                      </c:pt>
                      <c:pt idx="330">
                        <c:v>10</c:v>
                      </c:pt>
                      <c:pt idx="331">
                        <c:v>11</c:v>
                      </c:pt>
                      <c:pt idx="334">
                        <c:v>12</c:v>
                      </c:pt>
                      <c:pt idx="335">
                        <c:v>11</c:v>
                      </c:pt>
                      <c:pt idx="336">
                        <c:v>13</c:v>
                      </c:pt>
                    </c:numCache>
                  </c:numRef>
                </c:val>
                <c:smooth val="0"/>
                <c:extLst xmlns:c15="http://schemas.microsoft.com/office/drawing/2012/chart">
                  <c:ext xmlns:c16="http://schemas.microsoft.com/office/drawing/2014/chart" uri="{C3380CC4-5D6E-409C-BE32-E72D297353CC}">
                    <c16:uniqueId val="{00000001-04FC-409B-92D0-A252EF0067BB}"/>
                  </c:ext>
                </c:extLst>
              </c15:ser>
            </c15:filteredLineSeries>
          </c:ext>
        </c:extLst>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de-CH" sz="1200" b="1" i="0" u="none" strike="noStrike" baseline="0">
                <a:effectLst/>
              </a:rPr>
              <a:t>COVID-19 Patienten</a:t>
            </a:r>
            <a:r>
              <a:rPr lang="de-CH" sz="1200" b="1" i="0" u="none" strike="noStrike" baseline="0"/>
              <a:t> </a:t>
            </a:r>
            <a:endParaRPr lang="de-CH" sz="1200" b="1"/>
          </a:p>
        </c:rich>
      </c:tx>
      <c:layout>
        <c:manualLayout>
          <c:xMode val="edge"/>
          <c:yMode val="edge"/>
          <c:x val="0.44375284516428271"/>
          <c:y val="2.808022139355083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2231306123167632E-2"/>
          <c:y val="0.11291893701866001"/>
          <c:w val="0.95887857131449028"/>
          <c:h val="0.70894313281990951"/>
        </c:manualLayout>
      </c:layout>
      <c:lineChart>
        <c:grouping val="standard"/>
        <c:varyColors val="0"/>
        <c:ser>
          <c:idx val="0"/>
          <c:order val="0"/>
          <c:tx>
            <c:strRef>
              <c:f>'1. Covid-19-Daten'!$K$3</c:f>
              <c:strCache>
                <c:ptCount val="1"/>
                <c:pt idx="0">
                  <c:v>Bestätigte Fälle auf Abteilung (ohne IPS/IMC)</c:v>
                </c:pt>
              </c:strCache>
            </c:strRef>
          </c:tx>
          <c:spPr>
            <a:ln w="28575" cap="rnd">
              <a:solidFill>
                <a:schemeClr val="accent1"/>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Covid-19-Daten'!$K$30:$K$400</c:f>
              <c:numCache>
                <c:formatCode>General</c:formatCode>
                <c:ptCount val="37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pt idx="295">
                  <c:v>95</c:v>
                </c:pt>
                <c:pt idx="296">
                  <c:v>86</c:v>
                </c:pt>
                <c:pt idx="297">
                  <c:v>86</c:v>
                </c:pt>
                <c:pt idx="298">
                  <c:v>91</c:v>
                </c:pt>
                <c:pt idx="301">
                  <c:v>90</c:v>
                </c:pt>
                <c:pt idx="302">
                  <c:v>100</c:v>
                </c:pt>
                <c:pt idx="303">
                  <c:v>86</c:v>
                </c:pt>
                <c:pt idx="304">
                  <c:v>87</c:v>
                </c:pt>
                <c:pt idx="305">
                  <c:v>87</c:v>
                </c:pt>
                <c:pt idx="308">
                  <c:v>95</c:v>
                </c:pt>
                <c:pt idx="309">
                  <c:v>92</c:v>
                </c:pt>
                <c:pt idx="310">
                  <c:v>72</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3"/>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Covid-19-Daten'!$L$30:$L$357</c:f>
              <c:numCache>
                <c:formatCode>General</c:formatCode>
                <c:ptCount val="32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pt idx="295">
                  <c:v>24</c:v>
                </c:pt>
                <c:pt idx="296">
                  <c:v>26</c:v>
                </c:pt>
                <c:pt idx="297">
                  <c:v>25</c:v>
                </c:pt>
                <c:pt idx="298">
                  <c:v>20</c:v>
                </c:pt>
                <c:pt idx="301">
                  <c:v>21</c:v>
                </c:pt>
                <c:pt idx="302">
                  <c:v>19</c:v>
                </c:pt>
                <c:pt idx="303">
                  <c:v>17</c:v>
                </c:pt>
                <c:pt idx="304">
                  <c:v>18</c:v>
                </c:pt>
                <c:pt idx="305">
                  <c:v>16</c:v>
                </c:pt>
                <c:pt idx="308">
                  <c:v>15</c:v>
                </c:pt>
                <c:pt idx="309">
                  <c:v>12</c:v>
                </c:pt>
                <c:pt idx="310">
                  <c:v>13</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2"/>
              </a:solidFill>
              <a:round/>
            </a:ln>
            <a:effectLst/>
          </c:spPr>
          <c:marker>
            <c:symbol val="none"/>
          </c:marker>
          <c:cat>
            <c:numRef>
              <c:f>'1. Covid-19-Daten'!$A$30:$A$340</c:f>
              <c:numCache>
                <c:formatCode>[$-F800]dddd\,\ mmmm\ dd\,\ yyyy\,\ hh:mm:ss</c:formatCode>
                <c:ptCount val="31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pt idx="297">
                  <c:v>44210.333333333336</c:v>
                </c:pt>
                <c:pt idx="298">
                  <c:v>44211.333333333336</c:v>
                </c:pt>
                <c:pt idx="299">
                  <c:v>44212.333333333336</c:v>
                </c:pt>
                <c:pt idx="300">
                  <c:v>44213.333333333336</c:v>
                </c:pt>
                <c:pt idx="301">
                  <c:v>44214.333333333336</c:v>
                </c:pt>
                <c:pt idx="302">
                  <c:v>44215.333333333336</c:v>
                </c:pt>
                <c:pt idx="303">
                  <c:v>44216.333333333336</c:v>
                </c:pt>
                <c:pt idx="304">
                  <c:v>44217.333333333336</c:v>
                </c:pt>
                <c:pt idx="305">
                  <c:v>44218.333333333336</c:v>
                </c:pt>
                <c:pt idx="306">
                  <c:v>44219.333333333336</c:v>
                </c:pt>
                <c:pt idx="307">
                  <c:v>44220.333333333336</c:v>
                </c:pt>
                <c:pt idx="308">
                  <c:v>44221.333333333336</c:v>
                </c:pt>
                <c:pt idx="309">
                  <c:v>44222.333333333336</c:v>
                </c:pt>
                <c:pt idx="310">
                  <c:v>44223.333333333336</c:v>
                </c:pt>
              </c:numCache>
            </c:numRef>
          </c:cat>
          <c:val>
            <c:numRef>
              <c:f>'1. Covid-19-Daten'!$M$30:$M$357</c:f>
              <c:numCache>
                <c:formatCode>General</c:formatCode>
                <c:ptCount val="328"/>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pt idx="280">
                  <c:v>6</c:v>
                </c:pt>
                <c:pt idx="281">
                  <c:v>7</c:v>
                </c:pt>
                <c:pt idx="282">
                  <c:v>5</c:v>
                </c:pt>
                <c:pt idx="283">
                  <c:v>7</c:v>
                </c:pt>
                <c:pt idx="284">
                  <c:v>7</c:v>
                </c:pt>
                <c:pt idx="287">
                  <c:v>7</c:v>
                </c:pt>
                <c:pt idx="288">
                  <c:v>4</c:v>
                </c:pt>
                <c:pt idx="289">
                  <c:v>6</c:v>
                </c:pt>
                <c:pt idx="290">
                  <c:v>10</c:v>
                </c:pt>
                <c:pt idx="291">
                  <c:v>7</c:v>
                </c:pt>
                <c:pt idx="294">
                  <c:v>7</c:v>
                </c:pt>
                <c:pt idx="295">
                  <c:v>6</c:v>
                </c:pt>
                <c:pt idx="296">
                  <c:v>5</c:v>
                </c:pt>
                <c:pt idx="297">
                  <c:v>2</c:v>
                </c:pt>
                <c:pt idx="298">
                  <c:v>1</c:v>
                </c:pt>
                <c:pt idx="301">
                  <c:v>2</c:v>
                </c:pt>
                <c:pt idx="302">
                  <c:v>6</c:v>
                </c:pt>
                <c:pt idx="303">
                  <c:v>4</c:v>
                </c:pt>
                <c:pt idx="304">
                  <c:v>2</c:v>
                </c:pt>
                <c:pt idx="305">
                  <c:v>3</c:v>
                </c:pt>
                <c:pt idx="308">
                  <c:v>5</c:v>
                </c:pt>
                <c:pt idx="309">
                  <c:v>5</c:v>
                </c:pt>
                <c:pt idx="310">
                  <c:v>3</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839828</xdr:colOff>
      <xdr:row>30</xdr:row>
      <xdr:rowOff>8504</xdr:rowOff>
    </xdr:from>
    <xdr:to>
      <xdr:col>24</xdr:col>
      <xdr:colOff>0</xdr:colOff>
      <xdr:row>57</xdr:row>
      <xdr:rowOff>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9794</xdr:colOff>
      <xdr:row>0</xdr:row>
      <xdr:rowOff>169247</xdr:rowOff>
    </xdr:from>
    <xdr:to>
      <xdr:col>24</xdr:col>
      <xdr:colOff>0</xdr:colOff>
      <xdr:row>28</xdr:row>
      <xdr:rowOff>13607</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839107</xdr:colOff>
      <xdr:row>87</xdr:row>
      <xdr:rowOff>171864</xdr:rowOff>
    </xdr:from>
    <xdr:to>
      <xdr:col>24</xdr:col>
      <xdr:colOff>0</xdr:colOff>
      <xdr:row>115</xdr:row>
      <xdr:rowOff>13607</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834572</xdr:colOff>
      <xdr:row>58</xdr:row>
      <xdr:rowOff>164950</xdr:rowOff>
    </xdr:from>
    <xdr:to>
      <xdr:col>24</xdr:col>
      <xdr:colOff>0</xdr:colOff>
      <xdr:row>86</xdr:row>
      <xdr:rowOff>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834117</xdr:colOff>
      <xdr:row>118</xdr:row>
      <xdr:rowOff>176892</xdr:rowOff>
    </xdr:from>
    <xdr:to>
      <xdr:col>24</xdr:col>
      <xdr:colOff>13606</xdr:colOff>
      <xdr:row>145</xdr:row>
      <xdr:rowOff>80785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842665</xdr:colOff>
      <xdr:row>0</xdr:row>
      <xdr:rowOff>172445</xdr:rowOff>
    </xdr:from>
    <xdr:to>
      <xdr:col>23</xdr:col>
      <xdr:colOff>0</xdr:colOff>
      <xdr:row>29</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836928</xdr:colOff>
      <xdr:row>31</xdr:row>
      <xdr:rowOff>2626</xdr:rowOff>
    </xdr:from>
    <xdr:to>
      <xdr:col>23</xdr:col>
      <xdr:colOff>13607</xdr:colOff>
      <xdr:row>58</xdr:row>
      <xdr:rowOff>163286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9871</xdr:colOff>
      <xdr:row>0</xdr:row>
      <xdr:rowOff>160216</xdr:rowOff>
    </xdr:from>
    <xdr:to>
      <xdr:col>23</xdr:col>
      <xdr:colOff>0</xdr:colOff>
      <xdr:row>29</xdr:row>
      <xdr:rowOff>3088</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837639</xdr:colOff>
      <xdr:row>61</xdr:row>
      <xdr:rowOff>3870</xdr:rowOff>
    </xdr:from>
    <xdr:to>
      <xdr:col>23</xdr:col>
      <xdr:colOff>13607</xdr:colOff>
      <xdr:row>88</xdr:row>
      <xdr:rowOff>163285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538505</xdr:colOff>
      <xdr:row>61</xdr:row>
      <xdr:rowOff>69056</xdr:rowOff>
    </xdr:from>
    <xdr:to>
      <xdr:col>16</xdr:col>
      <xdr:colOff>277246</xdr:colOff>
      <xdr:row>63</xdr:row>
      <xdr:rowOff>96271</xdr:rowOff>
    </xdr:to>
    <xdr:sp macro="" textlink="">
      <xdr:nvSpPr>
        <xdr:cNvPr id="6" name="Textfeld 5"/>
        <xdr:cNvSpPr txBox="1"/>
      </xdr:nvSpPr>
      <xdr:spPr>
        <a:xfrm>
          <a:off x="10539755" y="10963275"/>
          <a:ext cx="3072491" cy="384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CH" sz="1200" b="0" i="0" baseline="0">
              <a:solidFill>
                <a:schemeClr val="dk1"/>
              </a:solidFill>
              <a:effectLst/>
              <a:latin typeface="+mn-lt"/>
              <a:ea typeface="+mn-ea"/>
              <a:cs typeface="+mn-cs"/>
            </a:rPr>
            <a:t>Hospitalisationen</a:t>
          </a:r>
          <a:r>
            <a:rPr lang="de-CH" sz="1600" b="0" i="0" baseline="0">
              <a:solidFill>
                <a:schemeClr val="dk1"/>
              </a:solidFill>
              <a:effectLst/>
              <a:latin typeface="+mn-lt"/>
              <a:ea typeface="+mn-ea"/>
              <a:cs typeface="+mn-cs"/>
            </a:rPr>
            <a:t> </a:t>
          </a:r>
          <a:r>
            <a:rPr lang="de-CH" sz="1200" b="0" i="0" baseline="0">
              <a:solidFill>
                <a:schemeClr val="dk1"/>
              </a:solidFill>
              <a:effectLst/>
              <a:latin typeface="+mn-lt"/>
              <a:ea typeface="+mn-ea"/>
              <a:cs typeface="+mn-cs"/>
            </a:rPr>
            <a:t>nach Kategorie</a:t>
          </a:r>
          <a:endParaRPr lang="de-CH" sz="1200">
            <a:effectLst/>
          </a:endParaRPr>
        </a:p>
      </xdr:txBody>
    </xdr:sp>
    <xdr:clientData/>
  </xdr:twoCellAnchor>
  <xdr:twoCellAnchor>
    <xdr:from>
      <xdr:col>0</xdr:col>
      <xdr:colOff>830036</xdr:colOff>
      <xdr:row>31</xdr:row>
      <xdr:rowOff>13607</xdr:rowOff>
    </xdr:from>
    <xdr:to>
      <xdr:col>22</xdr:col>
      <xdr:colOff>820165</xdr:colOff>
      <xdr:row>59</xdr:row>
      <xdr:rowOff>33372</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178593</xdr:colOff>
      <xdr:row>1</xdr:row>
      <xdr:rowOff>23813</xdr:rowOff>
    </xdr:from>
    <xdr:to>
      <xdr:col>15</xdr:col>
      <xdr:colOff>750771</xdr:colOff>
      <xdr:row>3</xdr:row>
      <xdr:rowOff>51028</xdr:rowOff>
    </xdr:to>
    <xdr:sp macro="" textlink="">
      <xdr:nvSpPr>
        <xdr:cNvPr id="8" name="Textfeld 7"/>
        <xdr:cNvSpPr txBox="1"/>
      </xdr:nvSpPr>
      <xdr:spPr>
        <a:xfrm>
          <a:off x="10179843" y="202407"/>
          <a:ext cx="3072491" cy="384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CH" sz="1200" b="0" i="0" baseline="0">
              <a:solidFill>
                <a:schemeClr val="dk1"/>
              </a:solidFill>
              <a:effectLst/>
              <a:latin typeface="+mn-lt"/>
              <a:ea typeface="+mn-ea"/>
              <a:cs typeface="+mn-cs"/>
            </a:rPr>
            <a:t>Hospitalisationen</a:t>
          </a:r>
          <a:r>
            <a:rPr lang="de-CH" sz="1800" b="0" i="0" baseline="0">
              <a:solidFill>
                <a:schemeClr val="dk1"/>
              </a:solidFill>
              <a:effectLst/>
              <a:latin typeface="+mn-lt"/>
              <a:ea typeface="+mn-ea"/>
              <a:cs typeface="+mn-cs"/>
            </a:rPr>
            <a:t> </a:t>
          </a:r>
          <a:r>
            <a:rPr lang="de-CH" sz="1200" b="0" i="0" baseline="0">
              <a:solidFill>
                <a:schemeClr val="dk1"/>
              </a:solidFill>
              <a:effectLst/>
              <a:latin typeface="+mn-lt"/>
              <a:ea typeface="+mn-ea"/>
              <a:cs typeface="+mn-cs"/>
            </a:rPr>
            <a:t>nach Kategorie</a:t>
          </a:r>
          <a:endParaRPr lang="de-CH" sz="1400">
            <a:effectLst/>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0.02661</cdr:x>
      <cdr:y>0.60261</cdr:y>
    </cdr:from>
    <cdr:to>
      <cdr:x>0.9846</cdr:x>
      <cdr:y>0.60261</cdr:y>
    </cdr:to>
    <cdr:cxnSp macro="">
      <cdr:nvCxnSpPr>
        <cdr:cNvPr id="3" name="Gerader Verbinder 2"/>
        <cdr:cNvCxnSpPr/>
      </cdr:nvCxnSpPr>
      <cdr:spPr>
        <a:xfrm xmlns:a="http://schemas.openxmlformats.org/drawingml/2006/main">
          <a:off x="493593" y="2996641"/>
          <a:ext cx="17770928" cy="0"/>
        </a:xfrm>
        <a:prstGeom xmlns:a="http://schemas.openxmlformats.org/drawingml/2006/main" prst="line">
          <a:avLst/>
        </a:prstGeom>
        <a:ln xmlns:a="http://schemas.openxmlformats.org/drawingml/2006/main" w="28575"/>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0.02641</cdr:x>
      <cdr:y>0.63745</cdr:y>
    </cdr:from>
    <cdr:to>
      <cdr:x>0.9844</cdr:x>
      <cdr:y>0.63745</cdr:y>
    </cdr:to>
    <cdr:cxnSp macro="">
      <cdr:nvCxnSpPr>
        <cdr:cNvPr id="4" name="Gerader Verbinder 3"/>
        <cdr:cNvCxnSpPr/>
      </cdr:nvCxnSpPr>
      <cdr:spPr>
        <a:xfrm xmlns:a="http://schemas.openxmlformats.org/drawingml/2006/main">
          <a:off x="489964" y="3169906"/>
          <a:ext cx="17770928" cy="0"/>
        </a:xfrm>
        <a:prstGeom xmlns:a="http://schemas.openxmlformats.org/drawingml/2006/main" prst="line">
          <a:avLst/>
        </a:prstGeom>
        <a:ln xmlns:a="http://schemas.openxmlformats.org/drawingml/2006/main" w="12700">
          <a:prstDash val="lgDash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0.52529</cdr:x>
      <cdr:y>0.02426</cdr:y>
    </cdr:from>
    <cdr:to>
      <cdr:x>0.70867</cdr:x>
      <cdr:y>0.08173</cdr:y>
    </cdr:to>
    <cdr:sp macro="" textlink="">
      <cdr:nvSpPr>
        <cdr:cNvPr id="2" name="Textfeld 1"/>
        <cdr:cNvSpPr txBox="1"/>
      </cdr:nvSpPr>
      <cdr:spPr>
        <a:xfrm xmlns:a="http://schemas.openxmlformats.org/drawingml/2006/main">
          <a:off x="9626300" y="121803"/>
          <a:ext cx="3360577" cy="28852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0" eaLnBrk="1" fontAlgn="auto" latinLnBrk="0" hangingPunct="1"/>
          <a:r>
            <a:rPr lang="de-CH" sz="1200" b="0" i="0" baseline="0">
              <a:solidFill>
                <a:schemeClr val="dk1"/>
              </a:solidFill>
              <a:effectLst/>
              <a:latin typeface="+mn-lt"/>
              <a:ea typeface="+mn-ea"/>
              <a:cs typeface="+mn-cs"/>
            </a:rPr>
            <a:t>Kapazitäten Gesundheitswesen</a:t>
          </a:r>
          <a:endParaRPr lang="de-CH" sz="1200">
            <a:effectLs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0</xdr:colOff>
      <xdr:row>0</xdr:row>
      <xdr:rowOff>175533</xdr:rowOff>
    </xdr:from>
    <xdr:to>
      <xdr:col>18</xdr:col>
      <xdr:colOff>0</xdr:colOff>
      <xdr:row>37</xdr:row>
      <xdr:rowOff>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2101</xdr:colOff>
      <xdr:row>22</xdr:row>
      <xdr:rowOff>177894</xdr:rowOff>
    </xdr:from>
    <xdr:to>
      <xdr:col>18</xdr:col>
      <xdr:colOff>11205</xdr:colOff>
      <xdr:row>52</xdr:row>
      <xdr:rowOff>168089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15421</xdr:colOff>
      <xdr:row>1</xdr:row>
      <xdr:rowOff>13607</xdr:rowOff>
    </xdr:from>
    <xdr:to>
      <xdr:col>16</xdr:col>
      <xdr:colOff>830036</xdr:colOff>
      <xdr:row>46</xdr:row>
      <xdr:rowOff>163286</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62"/>
  <sheetViews>
    <sheetView zoomScale="99" zoomScaleNormal="130" zoomScaleSheetLayoutView="30" zoomScalePageLayoutView="60" workbookViewId="0">
      <selection activeCell="A24" sqref="A24"/>
    </sheetView>
  </sheetViews>
  <sheetFormatPr baseColWidth="10" defaultColWidth="11" defaultRowHeight="14.25" x14ac:dyDescent="0.2"/>
  <cols>
    <col min="1" max="1" width="121.25" style="2" customWidth="1"/>
    <col min="2" max="2" width="121.25" style="128" customWidth="1"/>
    <col min="3" max="16384" width="11" style="128"/>
  </cols>
  <sheetData>
    <row r="1" spans="1:2" ht="15" x14ac:dyDescent="0.25">
      <c r="A1" s="1" t="s">
        <v>85</v>
      </c>
      <c r="B1" s="1"/>
    </row>
    <row r="2" spans="1:2" x14ac:dyDescent="0.2">
      <c r="B2" s="2"/>
    </row>
    <row r="3" spans="1:2" ht="57" x14ac:dyDescent="0.2">
      <c r="A3" s="2" t="s">
        <v>88</v>
      </c>
      <c r="B3" s="2"/>
    </row>
    <row r="4" spans="1:2" x14ac:dyDescent="0.2">
      <c r="A4" s="2" t="s">
        <v>162</v>
      </c>
      <c r="B4" s="2"/>
    </row>
    <row r="5" spans="1:2" x14ac:dyDescent="0.2">
      <c r="B5" s="2"/>
    </row>
    <row r="6" spans="1:2" ht="15" x14ac:dyDescent="0.25">
      <c r="A6" s="1" t="s">
        <v>86</v>
      </c>
      <c r="B6" s="1"/>
    </row>
    <row r="7" spans="1:2" x14ac:dyDescent="0.2">
      <c r="A7" s="3" t="s">
        <v>93</v>
      </c>
      <c r="B7" s="3"/>
    </row>
    <row r="8" spans="1:2" x14ac:dyDescent="0.2">
      <c r="A8" s="4" t="s">
        <v>121</v>
      </c>
      <c r="B8" s="4"/>
    </row>
    <row r="9" spans="1:2" x14ac:dyDescent="0.2">
      <c r="A9" s="5" t="s">
        <v>94</v>
      </c>
      <c r="B9" s="5"/>
    </row>
    <row r="10" spans="1:2" x14ac:dyDescent="0.2">
      <c r="A10" s="5" t="s">
        <v>172</v>
      </c>
      <c r="B10" s="5"/>
    </row>
    <row r="11" spans="1:2" x14ac:dyDescent="0.2">
      <c r="A11" s="5" t="s">
        <v>186</v>
      </c>
      <c r="B11" s="5"/>
    </row>
    <row r="12" spans="1:2" x14ac:dyDescent="0.2">
      <c r="A12" s="6"/>
      <c r="B12" s="6"/>
    </row>
    <row r="13" spans="1:2" x14ac:dyDescent="0.2">
      <c r="A13" s="6" t="s">
        <v>89</v>
      </c>
      <c r="B13" s="6"/>
    </row>
    <row r="14" spans="1:2" x14ac:dyDescent="0.2">
      <c r="A14" s="6"/>
      <c r="B14" s="6"/>
    </row>
    <row r="15" spans="1:2" x14ac:dyDescent="0.2">
      <c r="A15" s="6" t="s">
        <v>95</v>
      </c>
      <c r="B15" s="6"/>
    </row>
    <row r="16" spans="1:2" x14ac:dyDescent="0.2">
      <c r="A16" s="5" t="s">
        <v>96</v>
      </c>
      <c r="B16" s="5"/>
    </row>
    <row r="17" spans="1:2" x14ac:dyDescent="0.2">
      <c r="A17" s="6"/>
      <c r="B17" s="6"/>
    </row>
    <row r="18" spans="1:2" x14ac:dyDescent="0.2">
      <c r="A18" s="6" t="s">
        <v>97</v>
      </c>
      <c r="B18" s="6"/>
    </row>
    <row r="19" spans="1:2" x14ac:dyDescent="0.2">
      <c r="A19" s="6"/>
      <c r="B19" s="6"/>
    </row>
    <row r="20" spans="1:2" x14ac:dyDescent="0.2">
      <c r="A20" s="6" t="s">
        <v>98</v>
      </c>
      <c r="B20" s="6"/>
    </row>
    <row r="21" spans="1:2" x14ac:dyDescent="0.2">
      <c r="A21" s="4" t="s">
        <v>100</v>
      </c>
      <c r="B21" s="4"/>
    </row>
    <row r="22" spans="1:2" x14ac:dyDescent="0.2">
      <c r="A22" s="5" t="s">
        <v>99</v>
      </c>
      <c r="B22" s="5"/>
    </row>
    <row r="23" spans="1:2" x14ac:dyDescent="0.2">
      <c r="A23" s="5"/>
      <c r="B23" s="5"/>
    </row>
    <row r="24" spans="1:2" x14ac:dyDescent="0.2">
      <c r="A24" s="187" t="s">
        <v>198</v>
      </c>
      <c r="B24" s="5"/>
    </row>
    <row r="25" spans="1:2" x14ac:dyDescent="0.2">
      <c r="A25" s="128"/>
    </row>
    <row r="26" spans="1:2" ht="114.75" x14ac:dyDescent="0.2">
      <c r="A26" s="2" t="s">
        <v>187</v>
      </c>
      <c r="B26" s="2"/>
    </row>
    <row r="27" spans="1:2" x14ac:dyDescent="0.2">
      <c r="A27" s="128"/>
    </row>
    <row r="28" spans="1:2" x14ac:dyDescent="0.2">
      <c r="A28" s="128"/>
    </row>
    <row r="29" spans="1:2" x14ac:dyDescent="0.2">
      <c r="A29" s="128"/>
    </row>
    <row r="30" spans="1:2" x14ac:dyDescent="0.2">
      <c r="A30" s="128"/>
    </row>
    <row r="31" spans="1:2" x14ac:dyDescent="0.2">
      <c r="A31" s="128"/>
    </row>
    <row r="32" spans="1:2" x14ac:dyDescent="0.2">
      <c r="A32" s="128"/>
    </row>
    <row r="33" spans="1:1" x14ac:dyDescent="0.2">
      <c r="A33" s="128"/>
    </row>
    <row r="34" spans="1:1" x14ac:dyDescent="0.2">
      <c r="A34" s="128"/>
    </row>
    <row r="35" spans="1:1" x14ac:dyDescent="0.2">
      <c r="A35" s="128"/>
    </row>
    <row r="36" spans="1:1" x14ac:dyDescent="0.2">
      <c r="A36" s="128"/>
    </row>
    <row r="37" spans="1:1" x14ac:dyDescent="0.2">
      <c r="A37" s="128"/>
    </row>
    <row r="38" spans="1:1" x14ac:dyDescent="0.2">
      <c r="A38" s="128"/>
    </row>
    <row r="39" spans="1:1" x14ac:dyDescent="0.2">
      <c r="A39" s="128"/>
    </row>
    <row r="40" spans="1:1" x14ac:dyDescent="0.2">
      <c r="A40" s="128"/>
    </row>
    <row r="41" spans="1:1" x14ac:dyDescent="0.2">
      <c r="A41" s="128"/>
    </row>
    <row r="42" spans="1:1" x14ac:dyDescent="0.2">
      <c r="A42" s="128"/>
    </row>
    <row r="43" spans="1:1" x14ac:dyDescent="0.2">
      <c r="A43" s="128"/>
    </row>
    <row r="44" spans="1:1" x14ac:dyDescent="0.2">
      <c r="A44" s="128"/>
    </row>
    <row r="45" spans="1:1" x14ac:dyDescent="0.2">
      <c r="A45" s="128"/>
    </row>
    <row r="46" spans="1:1" x14ac:dyDescent="0.2">
      <c r="A46" s="128"/>
    </row>
    <row r="47" spans="1:1" x14ac:dyDescent="0.2">
      <c r="A47" s="128"/>
    </row>
    <row r="48" spans="1:1" x14ac:dyDescent="0.2">
      <c r="A48" s="128"/>
    </row>
    <row r="49" spans="1:1" x14ac:dyDescent="0.2">
      <c r="A49" s="128"/>
    </row>
    <row r="50" spans="1:1" x14ac:dyDescent="0.2">
      <c r="A50" s="128"/>
    </row>
    <row r="51" spans="1:1" x14ac:dyDescent="0.2">
      <c r="A51" s="128"/>
    </row>
    <row r="52" spans="1:1" x14ac:dyDescent="0.2">
      <c r="A52" s="128"/>
    </row>
    <row r="53" spans="1:1" x14ac:dyDescent="0.2">
      <c r="A53" s="128"/>
    </row>
    <row r="54" spans="1:1" x14ac:dyDescent="0.2">
      <c r="A54" s="128"/>
    </row>
    <row r="55" spans="1:1" x14ac:dyDescent="0.2">
      <c r="A55" s="128"/>
    </row>
    <row r="56" spans="1:1" x14ac:dyDescent="0.2">
      <c r="A56" s="128"/>
    </row>
    <row r="57" spans="1:1" x14ac:dyDescent="0.2">
      <c r="A57" s="128"/>
    </row>
    <row r="58" spans="1:1" x14ac:dyDescent="0.2">
      <c r="A58" s="128"/>
    </row>
    <row r="59" spans="1:1" x14ac:dyDescent="0.2">
      <c r="A59" s="128"/>
    </row>
    <row r="60" spans="1:1" x14ac:dyDescent="0.2">
      <c r="A60" s="128"/>
    </row>
    <row r="61" spans="1:1" x14ac:dyDescent="0.2">
      <c r="A61" s="128"/>
    </row>
    <row r="62" spans="1:1" x14ac:dyDescent="0.2">
      <c r="A62" s="12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 ref="A24" location="'6. Impfkampagne'!A1" display="6. Impfkampagn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
  <sheetViews>
    <sheetView zoomScale="70" zoomScaleNormal="70" workbookViewId="0">
      <selection activeCell="K55" sqref="K55"/>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385"/>
  <sheetViews>
    <sheetView zoomScale="110" zoomScaleNormal="110" workbookViewId="0">
      <pane xSplit="1" ySplit="1" topLeftCell="B234" activePane="bottomRight" state="frozen"/>
      <selection pane="topRight" activeCell="B1" sqref="B1"/>
      <selection pane="bottomLeft" activeCell="A2" sqref="A2"/>
      <selection pane="bottomRight" activeCell="H261" sqref="H261"/>
    </sheetView>
  </sheetViews>
  <sheetFormatPr baseColWidth="10" defaultColWidth="11" defaultRowHeight="14.25" x14ac:dyDescent="0.2"/>
  <cols>
    <col min="1" max="1" width="26" style="32" customWidth="1"/>
    <col min="2" max="2" width="11" style="32"/>
    <col min="3" max="3" width="11" style="39"/>
    <col min="4" max="16384" width="11" style="42"/>
  </cols>
  <sheetData>
    <row r="1" spans="1:3" ht="15" thickTop="1" x14ac:dyDescent="0.2">
      <c r="A1" s="56"/>
      <c r="B1" s="269" t="s">
        <v>101</v>
      </c>
      <c r="C1" s="270"/>
    </row>
    <row r="2" spans="1:3" x14ac:dyDescent="0.2">
      <c r="A2" s="57"/>
      <c r="B2" s="58" t="s">
        <v>3</v>
      </c>
      <c r="C2" s="166" t="s">
        <v>2</v>
      </c>
    </row>
    <row r="3" spans="1:3" x14ac:dyDescent="0.2">
      <c r="A3" s="59">
        <v>43952.333333333336</v>
      </c>
      <c r="B3" s="58"/>
      <c r="C3" s="166"/>
    </row>
    <row r="4" spans="1:3" x14ac:dyDescent="0.2">
      <c r="A4" s="59">
        <v>43953.333333333336</v>
      </c>
      <c r="B4" s="58"/>
      <c r="C4" s="166"/>
    </row>
    <row r="5" spans="1:3" x14ac:dyDescent="0.2">
      <c r="A5" s="59">
        <v>43954.333333333336</v>
      </c>
      <c r="B5" s="58"/>
      <c r="C5" s="166"/>
    </row>
    <row r="6" spans="1:3" x14ac:dyDescent="0.2">
      <c r="A6" s="59">
        <v>43955.333333333336</v>
      </c>
      <c r="B6" s="58"/>
      <c r="C6" s="166"/>
    </row>
    <row r="7" spans="1:3" x14ac:dyDescent="0.2">
      <c r="A7" s="59">
        <v>43956.333333333336</v>
      </c>
      <c r="B7" s="58"/>
      <c r="C7" s="166"/>
    </row>
    <row r="8" spans="1:3" x14ac:dyDescent="0.2">
      <c r="A8" s="59">
        <v>43957.333333333336</v>
      </c>
      <c r="B8" s="58"/>
      <c r="C8" s="166"/>
    </row>
    <row r="9" spans="1:3" x14ac:dyDescent="0.2">
      <c r="A9" s="59">
        <v>43958.333333333336</v>
      </c>
      <c r="B9" s="58"/>
      <c r="C9" s="166"/>
    </row>
    <row r="10" spans="1:3" x14ac:dyDescent="0.2">
      <c r="A10" s="59">
        <v>43959.333333333336</v>
      </c>
      <c r="B10" s="58"/>
      <c r="C10" s="166"/>
    </row>
    <row r="11" spans="1:3" x14ac:dyDescent="0.2">
      <c r="A11" s="59">
        <v>43960.333333333336</v>
      </c>
      <c r="B11" s="58"/>
      <c r="C11" s="166"/>
    </row>
    <row r="12" spans="1:3" x14ac:dyDescent="0.2">
      <c r="A12" s="59">
        <v>43961.333333333336</v>
      </c>
      <c r="B12" s="58"/>
      <c r="C12" s="166"/>
    </row>
    <row r="13" spans="1:3" x14ac:dyDescent="0.2">
      <c r="A13" s="59">
        <v>43962.333333333336</v>
      </c>
      <c r="B13" s="58"/>
      <c r="C13" s="166"/>
    </row>
    <row r="14" spans="1:3" x14ac:dyDescent="0.2">
      <c r="A14" s="59">
        <v>43963.333333333336</v>
      </c>
      <c r="B14" s="58"/>
      <c r="C14" s="166"/>
    </row>
    <row r="15" spans="1:3" x14ac:dyDescent="0.2">
      <c r="A15" s="59">
        <v>43964.333333333336</v>
      </c>
      <c r="B15" s="58"/>
      <c r="C15" s="166"/>
    </row>
    <row r="16" spans="1:3" x14ac:dyDescent="0.2">
      <c r="A16" s="59">
        <v>43965.333333333336</v>
      </c>
      <c r="B16" s="58"/>
      <c r="C16" s="166"/>
    </row>
    <row r="17" spans="1:3" x14ac:dyDescent="0.2">
      <c r="A17" s="59">
        <v>43966.333333333336</v>
      </c>
      <c r="B17" s="58"/>
      <c r="C17" s="166"/>
    </row>
    <row r="18" spans="1:3" x14ac:dyDescent="0.2">
      <c r="A18" s="59">
        <v>43967.333333333336</v>
      </c>
      <c r="B18" s="58"/>
      <c r="C18" s="166"/>
    </row>
    <row r="19" spans="1:3" x14ac:dyDescent="0.2">
      <c r="A19" s="59">
        <v>43968.333333333336</v>
      </c>
      <c r="B19" s="58"/>
      <c r="C19" s="166"/>
    </row>
    <row r="20" spans="1:3" x14ac:dyDescent="0.2">
      <c r="A20" s="59">
        <v>43969.333333333336</v>
      </c>
      <c r="B20" s="58"/>
      <c r="C20" s="166"/>
    </row>
    <row r="21" spans="1:3" x14ac:dyDescent="0.2">
      <c r="A21" s="59">
        <v>43970.333333333336</v>
      </c>
      <c r="B21" s="58"/>
      <c r="C21" s="166"/>
    </row>
    <row r="22" spans="1:3" x14ac:dyDescent="0.2">
      <c r="A22" s="59">
        <v>43971.333333333336</v>
      </c>
      <c r="B22" s="58"/>
      <c r="C22" s="166"/>
    </row>
    <row r="23" spans="1:3" x14ac:dyDescent="0.2">
      <c r="A23" s="59">
        <v>43972.333333333336</v>
      </c>
      <c r="B23" s="58"/>
      <c r="C23" s="166"/>
    </row>
    <row r="24" spans="1:3" x14ac:dyDescent="0.2">
      <c r="A24" s="59">
        <v>43973.333333333336</v>
      </c>
      <c r="B24" s="58"/>
      <c r="C24" s="166"/>
    </row>
    <row r="25" spans="1:3" x14ac:dyDescent="0.2">
      <c r="A25" s="59">
        <v>43974.333333333336</v>
      </c>
      <c r="B25" s="58"/>
      <c r="C25" s="166"/>
    </row>
    <row r="26" spans="1:3" x14ac:dyDescent="0.2">
      <c r="A26" s="59">
        <v>43975.333333333336</v>
      </c>
      <c r="B26" s="58"/>
      <c r="C26" s="166"/>
    </row>
    <row r="27" spans="1:3" x14ac:dyDescent="0.2">
      <c r="A27" s="59">
        <v>43976.333333333336</v>
      </c>
      <c r="B27" s="58"/>
      <c r="C27" s="166"/>
    </row>
    <row r="28" spans="1:3" x14ac:dyDescent="0.2">
      <c r="A28" s="59">
        <v>43977.333333333336</v>
      </c>
      <c r="B28" s="58"/>
      <c r="C28" s="166"/>
    </row>
    <row r="29" spans="1:3" x14ac:dyDescent="0.2">
      <c r="A29" s="59">
        <v>43978.333333333336</v>
      </c>
      <c r="B29" s="58"/>
      <c r="C29" s="166"/>
    </row>
    <row r="30" spans="1:3" x14ac:dyDescent="0.2">
      <c r="A30" s="59">
        <v>43979.333333333336</v>
      </c>
      <c r="B30" s="58"/>
      <c r="C30" s="166"/>
    </row>
    <row r="31" spans="1:3" x14ac:dyDescent="0.2">
      <c r="A31" s="59">
        <v>43980.333333333336</v>
      </c>
      <c r="B31" s="58"/>
      <c r="C31" s="166"/>
    </row>
    <row r="32" spans="1:3" x14ac:dyDescent="0.2">
      <c r="A32" s="59">
        <v>43981.333333333336</v>
      </c>
      <c r="B32" s="58"/>
      <c r="C32" s="166"/>
    </row>
    <row r="33" spans="1:3" x14ac:dyDescent="0.2">
      <c r="A33" s="59">
        <v>43982.333333333336</v>
      </c>
      <c r="B33" s="58"/>
      <c r="C33" s="166"/>
    </row>
    <row r="34" spans="1:3" x14ac:dyDescent="0.2">
      <c r="A34" s="59">
        <v>43983.333333333336</v>
      </c>
      <c r="B34" s="58"/>
      <c r="C34" s="166"/>
    </row>
    <row r="35" spans="1:3" x14ac:dyDescent="0.2">
      <c r="A35" s="59">
        <v>43984.333333333336</v>
      </c>
      <c r="B35" s="58"/>
      <c r="C35" s="166"/>
    </row>
    <row r="36" spans="1:3" x14ac:dyDescent="0.2">
      <c r="A36" s="59">
        <v>43985.333333333336</v>
      </c>
      <c r="B36" s="58"/>
      <c r="C36" s="166"/>
    </row>
    <row r="37" spans="1:3" x14ac:dyDescent="0.2">
      <c r="A37" s="59">
        <v>43986.333333333336</v>
      </c>
      <c r="B37" s="58"/>
      <c r="C37" s="166"/>
    </row>
    <row r="38" spans="1:3" x14ac:dyDescent="0.2">
      <c r="A38" s="59">
        <v>43987.333333333336</v>
      </c>
      <c r="B38" s="58"/>
      <c r="C38" s="166"/>
    </row>
    <row r="39" spans="1:3" x14ac:dyDescent="0.2">
      <c r="A39" s="59">
        <v>43988.333333333336</v>
      </c>
      <c r="B39" s="58"/>
      <c r="C39" s="166"/>
    </row>
    <row r="40" spans="1:3" x14ac:dyDescent="0.2">
      <c r="A40" s="59">
        <v>43989.333333333336</v>
      </c>
      <c r="B40" s="58"/>
      <c r="C40" s="166"/>
    </row>
    <row r="41" spans="1:3" x14ac:dyDescent="0.2">
      <c r="A41" s="59">
        <v>43990.333333333336</v>
      </c>
      <c r="B41" s="58"/>
      <c r="C41" s="166"/>
    </row>
    <row r="42" spans="1:3" x14ac:dyDescent="0.2">
      <c r="A42" s="59">
        <v>43991.333333333336</v>
      </c>
      <c r="B42" s="58"/>
      <c r="C42" s="166"/>
    </row>
    <row r="43" spans="1:3" x14ac:dyDescent="0.2">
      <c r="A43" s="59">
        <v>43992.333333333336</v>
      </c>
      <c r="B43" s="58"/>
      <c r="C43" s="166"/>
    </row>
    <row r="44" spans="1:3" x14ac:dyDescent="0.2">
      <c r="A44" s="59">
        <v>43993.333333333336</v>
      </c>
      <c r="B44" s="58"/>
      <c r="C44" s="166"/>
    </row>
    <row r="45" spans="1:3" x14ac:dyDescent="0.2">
      <c r="A45" s="59">
        <v>43994.333333333336</v>
      </c>
      <c r="B45" s="58"/>
      <c r="C45" s="166"/>
    </row>
    <row r="46" spans="1:3" x14ac:dyDescent="0.2">
      <c r="A46" s="60">
        <v>43997.333333333336</v>
      </c>
      <c r="B46" s="61"/>
      <c r="C46" s="167"/>
    </row>
    <row r="47" spans="1:3" x14ac:dyDescent="0.2">
      <c r="A47" s="60">
        <v>43998.333333333336</v>
      </c>
      <c r="B47" s="61"/>
      <c r="C47" s="167"/>
    </row>
    <row r="48" spans="1:3" x14ac:dyDescent="0.2">
      <c r="A48" s="60">
        <v>43999.333333333336</v>
      </c>
      <c r="B48" s="61"/>
      <c r="C48" s="167"/>
    </row>
    <row r="49" spans="1:3" x14ac:dyDescent="0.2">
      <c r="A49" s="60">
        <v>44000</v>
      </c>
      <c r="B49" s="61"/>
      <c r="C49" s="167"/>
    </row>
    <row r="50" spans="1:3" x14ac:dyDescent="0.2">
      <c r="A50" s="60">
        <v>44001</v>
      </c>
      <c r="B50" s="61"/>
      <c r="C50" s="167"/>
    </row>
    <row r="51" spans="1:3" x14ac:dyDescent="0.2">
      <c r="A51" s="60">
        <v>44004</v>
      </c>
      <c r="B51" s="61"/>
      <c r="C51" s="167"/>
    </row>
    <row r="52" spans="1:3" x14ac:dyDescent="0.2">
      <c r="A52" s="60">
        <v>44005</v>
      </c>
      <c r="B52" s="61"/>
      <c r="C52" s="167"/>
    </row>
    <row r="53" spans="1:3" x14ac:dyDescent="0.2">
      <c r="A53" s="60">
        <v>44006</v>
      </c>
      <c r="B53" s="61"/>
      <c r="C53" s="167"/>
    </row>
    <row r="54" spans="1:3" x14ac:dyDescent="0.2">
      <c r="A54" s="60">
        <v>44007</v>
      </c>
      <c r="B54" s="61"/>
      <c r="C54" s="167"/>
    </row>
    <row r="55" spans="1:3" x14ac:dyDescent="0.2">
      <c r="A55" s="60">
        <v>44008</v>
      </c>
      <c r="B55" s="61"/>
      <c r="C55" s="167"/>
    </row>
    <row r="56" spans="1:3" x14ac:dyDescent="0.2">
      <c r="A56" s="60">
        <v>44011</v>
      </c>
      <c r="B56" s="61"/>
      <c r="C56" s="167"/>
    </row>
    <row r="57" spans="1:3" x14ac:dyDescent="0.2">
      <c r="A57" s="60">
        <v>44012</v>
      </c>
      <c r="B57" s="61"/>
      <c r="C57" s="167"/>
    </row>
    <row r="58" spans="1:3" x14ac:dyDescent="0.2">
      <c r="A58" s="60">
        <v>44013</v>
      </c>
      <c r="B58" s="61"/>
      <c r="C58" s="167"/>
    </row>
    <row r="59" spans="1:3" x14ac:dyDescent="0.2">
      <c r="A59" s="60">
        <v>44014</v>
      </c>
      <c r="B59" s="61"/>
      <c r="C59" s="167"/>
    </row>
    <row r="60" spans="1:3" x14ac:dyDescent="0.2">
      <c r="A60" s="60">
        <v>44015</v>
      </c>
      <c r="B60" s="61"/>
      <c r="C60" s="167"/>
    </row>
    <row r="61" spans="1:3" x14ac:dyDescent="0.2">
      <c r="A61" s="60">
        <v>44018</v>
      </c>
      <c r="B61" s="61"/>
      <c r="C61" s="167"/>
    </row>
    <row r="62" spans="1:3" x14ac:dyDescent="0.2">
      <c r="A62" s="60">
        <v>44019</v>
      </c>
      <c r="B62" s="61"/>
      <c r="C62" s="167"/>
    </row>
    <row r="63" spans="1:3" x14ac:dyDescent="0.2">
      <c r="A63" s="60">
        <v>44020</v>
      </c>
      <c r="B63" s="61">
        <v>0</v>
      </c>
      <c r="C63" s="167">
        <v>3</v>
      </c>
    </row>
    <row r="64" spans="1:3" x14ac:dyDescent="0.2">
      <c r="A64" s="60">
        <v>44021</v>
      </c>
      <c r="B64" s="61">
        <v>0</v>
      </c>
      <c r="C64" s="167">
        <f>SUM(C63,B64)</f>
        <v>3</v>
      </c>
    </row>
    <row r="65" spans="1:3" x14ac:dyDescent="0.2">
      <c r="A65" s="60">
        <v>44022</v>
      </c>
      <c r="B65" s="61">
        <v>0</v>
      </c>
      <c r="C65" s="167">
        <f t="shared" ref="C65:C128" si="0">SUM(C64,B65)</f>
        <v>3</v>
      </c>
    </row>
    <row r="66" spans="1:3" x14ac:dyDescent="0.2">
      <c r="A66" s="60">
        <v>44025</v>
      </c>
      <c r="B66" s="61">
        <v>1</v>
      </c>
      <c r="C66" s="167">
        <f t="shared" si="0"/>
        <v>4</v>
      </c>
    </row>
    <row r="67" spans="1:3" x14ac:dyDescent="0.2">
      <c r="A67" s="60">
        <v>44026</v>
      </c>
      <c r="B67" s="61">
        <v>1</v>
      </c>
      <c r="C67" s="167">
        <f t="shared" si="0"/>
        <v>5</v>
      </c>
    </row>
    <row r="68" spans="1:3" x14ac:dyDescent="0.2">
      <c r="A68" s="60">
        <v>44027</v>
      </c>
      <c r="B68" s="61">
        <v>1</v>
      </c>
      <c r="C68" s="167">
        <f t="shared" si="0"/>
        <v>6</v>
      </c>
    </row>
    <row r="69" spans="1:3" x14ac:dyDescent="0.2">
      <c r="A69" s="60">
        <v>44028</v>
      </c>
      <c r="B69" s="61">
        <v>2</v>
      </c>
      <c r="C69" s="167">
        <f t="shared" si="0"/>
        <v>8</v>
      </c>
    </row>
    <row r="70" spans="1:3" x14ac:dyDescent="0.2">
      <c r="A70" s="60">
        <v>44029</v>
      </c>
      <c r="B70" s="61">
        <v>0</v>
      </c>
      <c r="C70" s="167">
        <f t="shared" si="0"/>
        <v>8</v>
      </c>
    </row>
    <row r="71" spans="1:3" x14ac:dyDescent="0.2">
      <c r="A71" s="60">
        <v>44032</v>
      </c>
      <c r="B71" s="61">
        <v>0</v>
      </c>
      <c r="C71" s="167">
        <f t="shared" si="0"/>
        <v>8</v>
      </c>
    </row>
    <row r="72" spans="1:3" x14ac:dyDescent="0.2">
      <c r="A72" s="60">
        <v>44033</v>
      </c>
      <c r="B72" s="61">
        <v>4</v>
      </c>
      <c r="C72" s="167">
        <f t="shared" si="0"/>
        <v>12</v>
      </c>
    </row>
    <row r="73" spans="1:3" x14ac:dyDescent="0.2">
      <c r="A73" s="60">
        <v>44034</v>
      </c>
      <c r="B73" s="61">
        <v>1</v>
      </c>
      <c r="C73" s="167">
        <f t="shared" si="0"/>
        <v>13</v>
      </c>
    </row>
    <row r="74" spans="1:3" x14ac:dyDescent="0.2">
      <c r="A74" s="60">
        <v>44035</v>
      </c>
      <c r="B74" s="61">
        <v>1</v>
      </c>
      <c r="C74" s="167">
        <f t="shared" si="0"/>
        <v>14</v>
      </c>
    </row>
    <row r="75" spans="1:3" x14ac:dyDescent="0.2">
      <c r="A75" s="60">
        <v>44036</v>
      </c>
      <c r="B75" s="61">
        <v>1</v>
      </c>
      <c r="C75" s="167">
        <f t="shared" si="0"/>
        <v>15</v>
      </c>
    </row>
    <row r="76" spans="1:3" x14ac:dyDescent="0.2">
      <c r="A76" s="60">
        <v>44039</v>
      </c>
      <c r="B76" s="61">
        <v>4</v>
      </c>
      <c r="C76" s="167">
        <f t="shared" si="0"/>
        <v>19</v>
      </c>
    </row>
    <row r="77" spans="1:3" x14ac:dyDescent="0.2">
      <c r="A77" s="60">
        <v>44040</v>
      </c>
      <c r="B77" s="61">
        <v>1</v>
      </c>
      <c r="C77" s="167">
        <f t="shared" si="0"/>
        <v>20</v>
      </c>
    </row>
    <row r="78" spans="1:3" x14ac:dyDescent="0.2">
      <c r="A78" s="60">
        <v>44041</v>
      </c>
      <c r="B78" s="61">
        <v>1</v>
      </c>
      <c r="C78" s="167">
        <f t="shared" si="0"/>
        <v>21</v>
      </c>
    </row>
    <row r="79" spans="1:3" x14ac:dyDescent="0.2">
      <c r="A79" s="60">
        <v>44042</v>
      </c>
      <c r="B79" s="61">
        <v>2</v>
      </c>
      <c r="C79" s="167">
        <f t="shared" si="0"/>
        <v>23</v>
      </c>
    </row>
    <row r="80" spans="1:3" x14ac:dyDescent="0.2">
      <c r="A80" s="60">
        <v>44043</v>
      </c>
      <c r="B80" s="61">
        <v>3</v>
      </c>
      <c r="C80" s="167">
        <f t="shared" si="0"/>
        <v>26</v>
      </c>
    </row>
    <row r="81" spans="1:3" x14ac:dyDescent="0.2">
      <c r="A81" s="60">
        <v>44044</v>
      </c>
      <c r="B81" s="61"/>
      <c r="C81" s="167">
        <f t="shared" si="0"/>
        <v>26</v>
      </c>
    </row>
    <row r="82" spans="1:3" x14ac:dyDescent="0.2">
      <c r="A82" s="60">
        <v>44045</v>
      </c>
      <c r="B82" s="61"/>
      <c r="C82" s="167">
        <f t="shared" si="0"/>
        <v>26</v>
      </c>
    </row>
    <row r="83" spans="1:3" x14ac:dyDescent="0.2">
      <c r="A83" s="60">
        <v>44046</v>
      </c>
      <c r="B83" s="61">
        <v>4</v>
      </c>
      <c r="C83" s="167">
        <f t="shared" si="0"/>
        <v>30</v>
      </c>
    </row>
    <row r="84" spans="1:3" x14ac:dyDescent="0.2">
      <c r="A84" s="60">
        <v>44047</v>
      </c>
      <c r="B84" s="61">
        <v>1</v>
      </c>
      <c r="C84" s="167">
        <f t="shared" si="0"/>
        <v>31</v>
      </c>
    </row>
    <row r="85" spans="1:3" x14ac:dyDescent="0.2">
      <c r="A85" s="60">
        <v>44048</v>
      </c>
      <c r="B85" s="61">
        <v>0</v>
      </c>
      <c r="C85" s="167">
        <f t="shared" si="0"/>
        <v>31</v>
      </c>
    </row>
    <row r="86" spans="1:3" x14ac:dyDescent="0.2">
      <c r="A86" s="60">
        <v>44049</v>
      </c>
      <c r="B86" s="61">
        <v>1</v>
      </c>
      <c r="C86" s="167">
        <f t="shared" si="0"/>
        <v>32</v>
      </c>
    </row>
    <row r="87" spans="1:3" x14ac:dyDescent="0.2">
      <c r="A87" s="60">
        <v>44050</v>
      </c>
      <c r="B87" s="61">
        <v>1</v>
      </c>
      <c r="C87" s="167">
        <f t="shared" si="0"/>
        <v>33</v>
      </c>
    </row>
    <row r="88" spans="1:3" x14ac:dyDescent="0.2">
      <c r="A88" s="60">
        <v>44051</v>
      </c>
      <c r="B88" s="61"/>
      <c r="C88" s="167">
        <f t="shared" si="0"/>
        <v>33</v>
      </c>
    </row>
    <row r="89" spans="1:3" x14ac:dyDescent="0.2">
      <c r="A89" s="60">
        <v>44052</v>
      </c>
      <c r="B89" s="61"/>
      <c r="C89" s="167">
        <f t="shared" si="0"/>
        <v>33</v>
      </c>
    </row>
    <row r="90" spans="1:3" x14ac:dyDescent="0.2">
      <c r="A90" s="60">
        <v>44053</v>
      </c>
      <c r="B90" s="61">
        <v>1</v>
      </c>
      <c r="C90" s="167">
        <f t="shared" si="0"/>
        <v>34</v>
      </c>
    </row>
    <row r="91" spans="1:3" x14ac:dyDescent="0.2">
      <c r="A91" s="60">
        <v>44054</v>
      </c>
      <c r="B91" s="61">
        <v>4</v>
      </c>
      <c r="C91" s="167">
        <f t="shared" si="0"/>
        <v>38</v>
      </c>
    </row>
    <row r="92" spans="1:3" x14ac:dyDescent="0.2">
      <c r="A92" s="60">
        <v>44055</v>
      </c>
      <c r="B92" s="61">
        <v>5</v>
      </c>
      <c r="C92" s="167">
        <f t="shared" si="0"/>
        <v>43</v>
      </c>
    </row>
    <row r="93" spans="1:3" x14ac:dyDescent="0.2">
      <c r="A93" s="60">
        <v>44056</v>
      </c>
      <c r="B93" s="61">
        <v>2</v>
      </c>
      <c r="C93" s="167">
        <f t="shared" si="0"/>
        <v>45</v>
      </c>
    </row>
    <row r="94" spans="1:3" x14ac:dyDescent="0.2">
      <c r="A94" s="60">
        <v>44057</v>
      </c>
      <c r="B94" s="61">
        <v>0</v>
      </c>
      <c r="C94" s="167">
        <f t="shared" si="0"/>
        <v>45</v>
      </c>
    </row>
    <row r="95" spans="1:3" x14ac:dyDescent="0.2">
      <c r="A95" s="60">
        <v>44058</v>
      </c>
      <c r="B95" s="61"/>
      <c r="C95" s="167">
        <f t="shared" si="0"/>
        <v>45</v>
      </c>
    </row>
    <row r="96" spans="1:3" x14ac:dyDescent="0.2">
      <c r="A96" s="60">
        <v>44059</v>
      </c>
      <c r="B96" s="61"/>
      <c r="C96" s="167">
        <f t="shared" si="0"/>
        <v>45</v>
      </c>
    </row>
    <row r="97" spans="1:3" x14ac:dyDescent="0.2">
      <c r="A97" s="60">
        <v>44060</v>
      </c>
      <c r="B97" s="61">
        <v>0</v>
      </c>
      <c r="C97" s="167">
        <f t="shared" si="0"/>
        <v>45</v>
      </c>
    </row>
    <row r="98" spans="1:3" x14ac:dyDescent="0.2">
      <c r="A98" s="60">
        <v>44061</v>
      </c>
      <c r="B98" s="61">
        <v>5</v>
      </c>
      <c r="C98" s="167">
        <f t="shared" si="0"/>
        <v>50</v>
      </c>
    </row>
    <row r="99" spans="1:3" x14ac:dyDescent="0.2">
      <c r="A99" s="60">
        <v>44062</v>
      </c>
      <c r="B99" s="61">
        <v>1</v>
      </c>
      <c r="C99" s="167">
        <f t="shared" si="0"/>
        <v>51</v>
      </c>
    </row>
    <row r="100" spans="1:3" x14ac:dyDescent="0.2">
      <c r="A100" s="60">
        <v>44063</v>
      </c>
      <c r="B100" s="61">
        <v>4</v>
      </c>
      <c r="C100" s="167">
        <f t="shared" si="0"/>
        <v>55</v>
      </c>
    </row>
    <row r="101" spans="1:3" x14ac:dyDescent="0.2">
      <c r="A101" s="60">
        <v>44064</v>
      </c>
      <c r="B101" s="61">
        <v>4</v>
      </c>
      <c r="C101" s="167">
        <f t="shared" si="0"/>
        <v>59</v>
      </c>
    </row>
    <row r="102" spans="1:3" x14ac:dyDescent="0.2">
      <c r="A102" s="60">
        <v>44065</v>
      </c>
      <c r="B102" s="61"/>
      <c r="C102" s="167">
        <f t="shared" si="0"/>
        <v>59</v>
      </c>
    </row>
    <row r="103" spans="1:3" x14ac:dyDescent="0.2">
      <c r="A103" s="60">
        <v>44066</v>
      </c>
      <c r="B103" s="61"/>
      <c r="C103" s="167">
        <f t="shared" si="0"/>
        <v>59</v>
      </c>
    </row>
    <row r="104" spans="1:3" x14ac:dyDescent="0.2">
      <c r="A104" s="60">
        <v>44067</v>
      </c>
      <c r="B104" s="61">
        <v>5</v>
      </c>
      <c r="C104" s="167">
        <f t="shared" si="0"/>
        <v>64</v>
      </c>
    </row>
    <row r="105" spans="1:3" x14ac:dyDescent="0.2">
      <c r="A105" s="60">
        <v>44068</v>
      </c>
      <c r="B105" s="61">
        <v>2</v>
      </c>
      <c r="C105" s="167">
        <f t="shared" si="0"/>
        <v>66</v>
      </c>
    </row>
    <row r="106" spans="1:3" x14ac:dyDescent="0.2">
      <c r="A106" s="60">
        <v>44069</v>
      </c>
      <c r="B106" s="61">
        <v>2</v>
      </c>
      <c r="C106" s="167">
        <f t="shared" si="0"/>
        <v>68</v>
      </c>
    </row>
    <row r="107" spans="1:3" x14ac:dyDescent="0.2">
      <c r="A107" s="60">
        <v>44070</v>
      </c>
      <c r="B107" s="61">
        <v>8</v>
      </c>
      <c r="C107" s="167">
        <f t="shared" si="0"/>
        <v>76</v>
      </c>
    </row>
    <row r="108" spans="1:3" x14ac:dyDescent="0.2">
      <c r="A108" s="60">
        <v>44071</v>
      </c>
      <c r="B108" s="61">
        <v>2</v>
      </c>
      <c r="C108" s="167">
        <f t="shared" si="0"/>
        <v>78</v>
      </c>
    </row>
    <row r="109" spans="1:3" x14ac:dyDescent="0.2">
      <c r="A109" s="60">
        <v>44072</v>
      </c>
      <c r="B109" s="61"/>
      <c r="C109" s="167">
        <f t="shared" si="0"/>
        <v>78</v>
      </c>
    </row>
    <row r="110" spans="1:3" x14ac:dyDescent="0.2">
      <c r="A110" s="60">
        <v>44073</v>
      </c>
      <c r="B110" s="61"/>
      <c r="C110" s="167">
        <f t="shared" si="0"/>
        <v>78</v>
      </c>
    </row>
    <row r="111" spans="1:3" x14ac:dyDescent="0.2">
      <c r="A111" s="60">
        <v>44074</v>
      </c>
      <c r="B111" s="61">
        <v>3</v>
      </c>
      <c r="C111" s="167">
        <f t="shared" si="0"/>
        <v>81</v>
      </c>
    </row>
    <row r="112" spans="1:3" x14ac:dyDescent="0.2">
      <c r="A112" s="60">
        <v>44075</v>
      </c>
      <c r="B112" s="61">
        <v>3</v>
      </c>
      <c r="C112" s="167">
        <f t="shared" si="0"/>
        <v>84</v>
      </c>
    </row>
    <row r="113" spans="1:3" x14ac:dyDescent="0.2">
      <c r="A113" s="60">
        <v>44076</v>
      </c>
      <c r="B113" s="61">
        <v>6</v>
      </c>
      <c r="C113" s="167">
        <f t="shared" si="0"/>
        <v>90</v>
      </c>
    </row>
    <row r="114" spans="1:3" x14ac:dyDescent="0.2">
      <c r="A114" s="60">
        <v>44077</v>
      </c>
      <c r="B114" s="61">
        <v>0</v>
      </c>
      <c r="C114" s="167">
        <f t="shared" si="0"/>
        <v>90</v>
      </c>
    </row>
    <row r="115" spans="1:3" x14ac:dyDescent="0.2">
      <c r="A115" s="60">
        <v>44078</v>
      </c>
      <c r="B115" s="62">
        <v>7</v>
      </c>
      <c r="C115" s="167">
        <f t="shared" si="0"/>
        <v>97</v>
      </c>
    </row>
    <row r="116" spans="1:3" x14ac:dyDescent="0.2">
      <c r="A116" s="60">
        <v>44079</v>
      </c>
      <c r="B116" s="62"/>
      <c r="C116" s="167">
        <f t="shared" si="0"/>
        <v>97</v>
      </c>
    </row>
    <row r="117" spans="1:3" x14ac:dyDescent="0.2">
      <c r="A117" s="60">
        <v>44080</v>
      </c>
      <c r="B117" s="62"/>
      <c r="C117" s="167">
        <f t="shared" si="0"/>
        <v>97</v>
      </c>
    </row>
    <row r="118" spans="1:3" x14ac:dyDescent="0.2">
      <c r="A118" s="60">
        <v>44081</v>
      </c>
      <c r="B118" s="62">
        <v>4</v>
      </c>
      <c r="C118" s="167">
        <f t="shared" si="0"/>
        <v>101</v>
      </c>
    </row>
    <row r="119" spans="1:3" x14ac:dyDescent="0.2">
      <c r="A119" s="60">
        <v>44082</v>
      </c>
      <c r="B119" s="62">
        <v>6</v>
      </c>
      <c r="C119" s="167">
        <f t="shared" si="0"/>
        <v>107</v>
      </c>
    </row>
    <row r="120" spans="1:3" x14ac:dyDescent="0.2">
      <c r="A120" s="60">
        <v>44083</v>
      </c>
      <c r="B120" s="62">
        <v>4</v>
      </c>
      <c r="C120" s="167">
        <f t="shared" si="0"/>
        <v>111</v>
      </c>
    </row>
    <row r="121" spans="1:3" x14ac:dyDescent="0.2">
      <c r="A121" s="60">
        <v>44084</v>
      </c>
      <c r="B121" s="62">
        <v>8</v>
      </c>
      <c r="C121" s="167">
        <f t="shared" si="0"/>
        <v>119</v>
      </c>
    </row>
    <row r="122" spans="1:3" x14ac:dyDescent="0.2">
      <c r="A122" s="60">
        <v>44085</v>
      </c>
      <c r="B122" s="62">
        <v>4</v>
      </c>
      <c r="C122" s="167">
        <f t="shared" si="0"/>
        <v>123</v>
      </c>
    </row>
    <row r="123" spans="1:3" x14ac:dyDescent="0.2">
      <c r="A123" s="60">
        <v>44086</v>
      </c>
      <c r="B123" s="62"/>
      <c r="C123" s="167">
        <f t="shared" si="0"/>
        <v>123</v>
      </c>
    </row>
    <row r="124" spans="1:3" x14ac:dyDescent="0.2">
      <c r="A124" s="60">
        <v>44087</v>
      </c>
      <c r="B124" s="62"/>
      <c r="C124" s="167">
        <f t="shared" si="0"/>
        <v>123</v>
      </c>
    </row>
    <row r="125" spans="1:3" x14ac:dyDescent="0.2">
      <c r="A125" s="60">
        <v>44088</v>
      </c>
      <c r="B125" s="62">
        <v>3</v>
      </c>
      <c r="C125" s="167">
        <f t="shared" si="0"/>
        <v>126</v>
      </c>
    </row>
    <row r="126" spans="1:3" x14ac:dyDescent="0.2">
      <c r="A126" s="60">
        <v>44089</v>
      </c>
      <c r="B126" s="62">
        <v>4</v>
      </c>
      <c r="C126" s="167">
        <f t="shared" si="0"/>
        <v>130</v>
      </c>
    </row>
    <row r="127" spans="1:3" x14ac:dyDescent="0.2">
      <c r="A127" s="60">
        <v>44090</v>
      </c>
      <c r="B127" s="62">
        <v>7</v>
      </c>
      <c r="C127" s="167">
        <f t="shared" si="0"/>
        <v>137</v>
      </c>
    </row>
    <row r="128" spans="1:3" x14ac:dyDescent="0.2">
      <c r="A128" s="60">
        <v>44091</v>
      </c>
      <c r="B128" s="62">
        <v>3</v>
      </c>
      <c r="C128" s="167">
        <f t="shared" si="0"/>
        <v>140</v>
      </c>
    </row>
    <row r="129" spans="1:3" x14ac:dyDescent="0.2">
      <c r="A129" s="60">
        <v>44092</v>
      </c>
      <c r="B129" s="62">
        <v>1</v>
      </c>
      <c r="C129" s="167">
        <f t="shared" ref="C129:C157" si="1">SUM(C128,B129)</f>
        <v>141</v>
      </c>
    </row>
    <row r="130" spans="1:3" x14ac:dyDescent="0.2">
      <c r="A130" s="60">
        <v>44093</v>
      </c>
      <c r="B130" s="62"/>
      <c r="C130" s="167">
        <f t="shared" si="1"/>
        <v>141</v>
      </c>
    </row>
    <row r="131" spans="1:3" x14ac:dyDescent="0.2">
      <c r="A131" s="60">
        <v>44094</v>
      </c>
      <c r="B131" s="62"/>
      <c r="C131" s="167">
        <f t="shared" si="1"/>
        <v>141</v>
      </c>
    </row>
    <row r="132" spans="1:3" x14ac:dyDescent="0.2">
      <c r="A132" s="60">
        <v>44095</v>
      </c>
      <c r="B132" s="62">
        <v>5</v>
      </c>
      <c r="C132" s="167">
        <f t="shared" si="1"/>
        <v>146</v>
      </c>
    </row>
    <row r="133" spans="1:3" x14ac:dyDescent="0.2">
      <c r="A133" s="60">
        <v>44096</v>
      </c>
      <c r="B133" s="62">
        <v>2</v>
      </c>
      <c r="C133" s="167">
        <f t="shared" si="1"/>
        <v>148</v>
      </c>
    </row>
    <row r="134" spans="1:3" x14ac:dyDescent="0.2">
      <c r="A134" s="60">
        <v>44097</v>
      </c>
      <c r="B134" s="62">
        <v>4</v>
      </c>
      <c r="C134" s="167">
        <f t="shared" si="1"/>
        <v>152</v>
      </c>
    </row>
    <row r="135" spans="1:3" x14ac:dyDescent="0.2">
      <c r="A135" s="60">
        <v>44098</v>
      </c>
      <c r="B135" s="63">
        <v>4</v>
      </c>
      <c r="C135" s="167">
        <f t="shared" si="1"/>
        <v>156</v>
      </c>
    </row>
    <row r="136" spans="1:3" x14ac:dyDescent="0.2">
      <c r="A136" s="60">
        <v>44099</v>
      </c>
      <c r="B136" s="63">
        <v>2</v>
      </c>
      <c r="C136" s="167">
        <f t="shared" si="1"/>
        <v>158</v>
      </c>
    </row>
    <row r="137" spans="1:3" x14ac:dyDescent="0.2">
      <c r="A137" s="60">
        <v>44100</v>
      </c>
      <c r="B137" s="63"/>
      <c r="C137" s="167">
        <f t="shared" si="1"/>
        <v>158</v>
      </c>
    </row>
    <row r="138" spans="1:3" x14ac:dyDescent="0.2">
      <c r="A138" s="60">
        <v>44101</v>
      </c>
      <c r="B138" s="63"/>
      <c r="C138" s="167">
        <f t="shared" si="1"/>
        <v>158</v>
      </c>
    </row>
    <row r="139" spans="1:3" x14ac:dyDescent="0.2">
      <c r="A139" s="60">
        <v>44102</v>
      </c>
      <c r="B139" s="63">
        <v>3</v>
      </c>
      <c r="C139" s="167">
        <f t="shared" si="1"/>
        <v>161</v>
      </c>
    </row>
    <row r="140" spans="1:3" x14ac:dyDescent="0.2">
      <c r="A140" s="60">
        <v>44103</v>
      </c>
      <c r="B140" s="63">
        <v>2</v>
      </c>
      <c r="C140" s="167">
        <f t="shared" si="1"/>
        <v>163</v>
      </c>
    </row>
    <row r="141" spans="1:3" x14ac:dyDescent="0.2">
      <c r="A141" s="60">
        <v>44104</v>
      </c>
      <c r="B141" s="63">
        <v>4</v>
      </c>
      <c r="C141" s="167">
        <f t="shared" si="1"/>
        <v>167</v>
      </c>
    </row>
    <row r="142" spans="1:3" x14ac:dyDescent="0.2">
      <c r="A142" s="60">
        <v>44105</v>
      </c>
      <c r="B142" s="63">
        <v>4</v>
      </c>
      <c r="C142" s="167">
        <f t="shared" si="1"/>
        <v>171</v>
      </c>
    </row>
    <row r="143" spans="1:3" x14ac:dyDescent="0.2">
      <c r="A143" s="60">
        <v>44106</v>
      </c>
      <c r="B143" s="63">
        <v>2</v>
      </c>
      <c r="C143" s="167">
        <f t="shared" si="1"/>
        <v>173</v>
      </c>
    </row>
    <row r="144" spans="1:3" x14ac:dyDescent="0.2">
      <c r="A144" s="60">
        <v>44107</v>
      </c>
      <c r="B144" s="63"/>
      <c r="C144" s="167">
        <f t="shared" si="1"/>
        <v>173</v>
      </c>
    </row>
    <row r="145" spans="1:3" x14ac:dyDescent="0.2">
      <c r="A145" s="60">
        <v>44108</v>
      </c>
      <c r="B145" s="63"/>
      <c r="C145" s="167">
        <f t="shared" si="1"/>
        <v>173</v>
      </c>
    </row>
    <row r="146" spans="1:3" x14ac:dyDescent="0.2">
      <c r="A146" s="60">
        <v>44109</v>
      </c>
      <c r="B146" s="63">
        <v>7</v>
      </c>
      <c r="C146" s="167">
        <f t="shared" si="1"/>
        <v>180</v>
      </c>
    </row>
    <row r="147" spans="1:3" x14ac:dyDescent="0.2">
      <c r="A147" s="60">
        <v>44110</v>
      </c>
      <c r="B147" s="63">
        <v>18</v>
      </c>
      <c r="C147" s="167">
        <f t="shared" si="1"/>
        <v>198</v>
      </c>
    </row>
    <row r="148" spans="1:3" x14ac:dyDescent="0.2">
      <c r="A148" s="60">
        <v>44111</v>
      </c>
      <c r="B148" s="63">
        <v>8</v>
      </c>
      <c r="C148" s="167">
        <f t="shared" si="1"/>
        <v>206</v>
      </c>
    </row>
    <row r="149" spans="1:3" x14ac:dyDescent="0.2">
      <c r="A149" s="60">
        <v>44112</v>
      </c>
      <c r="B149" s="63">
        <v>7</v>
      </c>
      <c r="C149" s="167">
        <f t="shared" si="1"/>
        <v>213</v>
      </c>
    </row>
    <row r="150" spans="1:3" x14ac:dyDescent="0.2">
      <c r="A150" s="60">
        <v>44113</v>
      </c>
      <c r="B150" s="63">
        <v>6</v>
      </c>
      <c r="C150" s="167">
        <f t="shared" si="1"/>
        <v>219</v>
      </c>
    </row>
    <row r="151" spans="1:3" x14ac:dyDescent="0.2">
      <c r="A151" s="60">
        <v>44114</v>
      </c>
      <c r="B151" s="63"/>
      <c r="C151" s="167">
        <f t="shared" si="1"/>
        <v>219</v>
      </c>
    </row>
    <row r="152" spans="1:3" x14ac:dyDescent="0.2">
      <c r="A152" s="60">
        <v>44115</v>
      </c>
      <c r="B152" s="63"/>
      <c r="C152" s="167">
        <f t="shared" si="1"/>
        <v>219</v>
      </c>
    </row>
    <row r="153" spans="1:3" x14ac:dyDescent="0.2">
      <c r="A153" s="60">
        <v>44116</v>
      </c>
      <c r="B153" s="63">
        <v>40</v>
      </c>
      <c r="C153" s="167">
        <f t="shared" si="1"/>
        <v>259</v>
      </c>
    </row>
    <row r="154" spans="1:3" x14ac:dyDescent="0.2">
      <c r="A154" s="60">
        <v>44117</v>
      </c>
      <c r="B154" s="63">
        <v>10</v>
      </c>
      <c r="C154" s="167">
        <f t="shared" si="1"/>
        <v>269</v>
      </c>
    </row>
    <row r="155" spans="1:3" x14ac:dyDescent="0.2">
      <c r="A155" s="60">
        <v>44118</v>
      </c>
      <c r="B155" s="63">
        <v>15</v>
      </c>
      <c r="C155" s="167">
        <f t="shared" si="1"/>
        <v>284</v>
      </c>
    </row>
    <row r="156" spans="1:3" x14ac:dyDescent="0.2">
      <c r="A156" s="60">
        <v>44119</v>
      </c>
      <c r="B156" s="63">
        <v>19</v>
      </c>
      <c r="C156" s="167">
        <f t="shared" si="1"/>
        <v>303</v>
      </c>
    </row>
    <row r="157" spans="1:3" x14ac:dyDescent="0.2">
      <c r="A157" s="60">
        <v>44120</v>
      </c>
      <c r="B157" s="63">
        <v>10</v>
      </c>
      <c r="C157" s="167">
        <f t="shared" si="1"/>
        <v>313</v>
      </c>
    </row>
    <row r="158" spans="1:3" x14ac:dyDescent="0.2">
      <c r="A158" s="60">
        <v>44121</v>
      </c>
      <c r="B158" s="63"/>
      <c r="C158" s="167">
        <f t="shared" ref="C158:C159" si="2">SUM(C157,B158)</f>
        <v>313</v>
      </c>
    </row>
    <row r="159" spans="1:3" x14ac:dyDescent="0.2">
      <c r="A159" s="60">
        <v>44122</v>
      </c>
      <c r="B159" s="63"/>
      <c r="C159" s="167">
        <f t="shared" si="2"/>
        <v>313</v>
      </c>
    </row>
    <row r="160" spans="1:3" x14ac:dyDescent="0.2">
      <c r="A160" s="60">
        <v>44123</v>
      </c>
      <c r="B160" s="63">
        <v>61</v>
      </c>
      <c r="C160" s="167">
        <f t="shared" ref="C160:C230" si="3">SUM(C159,B160)</f>
        <v>374</v>
      </c>
    </row>
    <row r="161" spans="1:3" x14ac:dyDescent="0.2">
      <c r="A161" s="60">
        <v>44124</v>
      </c>
      <c r="B161" s="63">
        <v>22</v>
      </c>
      <c r="C161" s="167">
        <f t="shared" si="3"/>
        <v>396</v>
      </c>
    </row>
    <row r="162" spans="1:3" x14ac:dyDescent="0.2">
      <c r="A162" s="60">
        <v>44125</v>
      </c>
      <c r="B162" s="64">
        <v>25</v>
      </c>
      <c r="C162" s="167">
        <f t="shared" si="3"/>
        <v>421</v>
      </c>
    </row>
    <row r="163" spans="1:3" x14ac:dyDescent="0.2">
      <c r="A163" s="60">
        <v>44126</v>
      </c>
      <c r="B163" s="64">
        <v>19</v>
      </c>
      <c r="C163" s="167">
        <f t="shared" si="3"/>
        <v>440</v>
      </c>
    </row>
    <row r="164" spans="1:3" x14ac:dyDescent="0.2">
      <c r="A164" s="60">
        <v>44127</v>
      </c>
      <c r="B164" s="64">
        <v>42</v>
      </c>
      <c r="C164" s="167">
        <f t="shared" si="3"/>
        <v>482</v>
      </c>
    </row>
    <row r="165" spans="1:3" x14ac:dyDescent="0.2">
      <c r="A165" s="60">
        <v>44128</v>
      </c>
      <c r="B165" s="64"/>
      <c r="C165" s="167">
        <f t="shared" si="3"/>
        <v>482</v>
      </c>
    </row>
    <row r="166" spans="1:3" x14ac:dyDescent="0.2">
      <c r="A166" s="60">
        <v>44129</v>
      </c>
      <c r="B166" s="64"/>
      <c r="C166" s="167">
        <f t="shared" si="3"/>
        <v>482</v>
      </c>
    </row>
    <row r="167" spans="1:3" x14ac:dyDescent="0.2">
      <c r="A167" s="60">
        <v>44130</v>
      </c>
      <c r="B167" s="64">
        <v>200</v>
      </c>
      <c r="C167" s="167">
        <f t="shared" si="3"/>
        <v>682</v>
      </c>
    </row>
    <row r="168" spans="1:3" x14ac:dyDescent="0.2">
      <c r="A168" s="60">
        <v>44131</v>
      </c>
      <c r="B168" s="64">
        <v>79</v>
      </c>
      <c r="C168" s="167">
        <f t="shared" si="3"/>
        <v>761</v>
      </c>
    </row>
    <row r="169" spans="1:3" x14ac:dyDescent="0.2">
      <c r="A169" s="60">
        <v>44132</v>
      </c>
      <c r="B169" s="64">
        <v>117</v>
      </c>
      <c r="C169" s="167">
        <f t="shared" si="3"/>
        <v>878</v>
      </c>
    </row>
    <row r="170" spans="1:3" x14ac:dyDescent="0.2">
      <c r="A170" s="60">
        <v>44133</v>
      </c>
      <c r="B170" s="64">
        <v>59</v>
      </c>
      <c r="C170" s="167">
        <f t="shared" si="3"/>
        <v>937</v>
      </c>
    </row>
    <row r="171" spans="1:3" x14ac:dyDescent="0.2">
      <c r="A171" s="60">
        <v>44134</v>
      </c>
      <c r="B171" s="64">
        <v>63</v>
      </c>
      <c r="C171" s="167">
        <f t="shared" si="3"/>
        <v>1000</v>
      </c>
    </row>
    <row r="172" spans="1:3" x14ac:dyDescent="0.2">
      <c r="A172" s="60">
        <v>44135</v>
      </c>
      <c r="B172" s="64"/>
      <c r="C172" s="167">
        <f t="shared" si="3"/>
        <v>1000</v>
      </c>
    </row>
    <row r="173" spans="1:3" x14ac:dyDescent="0.2">
      <c r="A173" s="60">
        <v>44136</v>
      </c>
      <c r="B173" s="64"/>
      <c r="C173" s="167">
        <f t="shared" si="3"/>
        <v>1000</v>
      </c>
    </row>
    <row r="174" spans="1:3" x14ac:dyDescent="0.2">
      <c r="A174" s="60">
        <v>44137</v>
      </c>
      <c r="B174" s="64">
        <v>187</v>
      </c>
      <c r="C174" s="167">
        <f t="shared" si="3"/>
        <v>1187</v>
      </c>
    </row>
    <row r="175" spans="1:3" x14ac:dyDescent="0.2">
      <c r="A175" s="60">
        <v>44138</v>
      </c>
      <c r="B175" s="64">
        <v>78</v>
      </c>
      <c r="C175" s="167">
        <f t="shared" si="3"/>
        <v>1265</v>
      </c>
    </row>
    <row r="176" spans="1:3" x14ac:dyDescent="0.2">
      <c r="A176" s="60">
        <v>44139</v>
      </c>
      <c r="B176" s="64">
        <v>70</v>
      </c>
      <c r="C176" s="167">
        <f t="shared" si="3"/>
        <v>1335</v>
      </c>
    </row>
    <row r="177" spans="1:3" x14ac:dyDescent="0.2">
      <c r="A177" s="60">
        <v>44140</v>
      </c>
      <c r="B177" s="64">
        <v>66</v>
      </c>
      <c r="C177" s="167">
        <f t="shared" si="3"/>
        <v>1401</v>
      </c>
    </row>
    <row r="178" spans="1:3" x14ac:dyDescent="0.2">
      <c r="A178" s="60">
        <v>44141</v>
      </c>
      <c r="B178" s="64">
        <v>60</v>
      </c>
      <c r="C178" s="167">
        <f t="shared" si="3"/>
        <v>1461</v>
      </c>
    </row>
    <row r="179" spans="1:3" x14ac:dyDescent="0.2">
      <c r="A179" s="60">
        <v>44142</v>
      </c>
      <c r="B179" s="64"/>
      <c r="C179" s="167">
        <f t="shared" si="3"/>
        <v>1461</v>
      </c>
    </row>
    <row r="180" spans="1:3" x14ac:dyDescent="0.2">
      <c r="A180" s="60">
        <v>44143</v>
      </c>
      <c r="B180" s="64"/>
      <c r="C180" s="167">
        <f t="shared" si="3"/>
        <v>1461</v>
      </c>
    </row>
    <row r="181" spans="1:3" x14ac:dyDescent="0.2">
      <c r="A181" s="60">
        <v>44144</v>
      </c>
      <c r="B181" s="64">
        <v>178</v>
      </c>
      <c r="C181" s="167">
        <f t="shared" si="3"/>
        <v>1639</v>
      </c>
    </row>
    <row r="182" spans="1:3" x14ac:dyDescent="0.2">
      <c r="A182" s="60">
        <v>44145</v>
      </c>
      <c r="B182" s="64">
        <v>82</v>
      </c>
      <c r="C182" s="167">
        <f t="shared" si="3"/>
        <v>1721</v>
      </c>
    </row>
    <row r="183" spans="1:3" x14ac:dyDescent="0.2">
      <c r="A183" s="60">
        <v>44146</v>
      </c>
      <c r="B183" s="64">
        <v>109</v>
      </c>
      <c r="C183" s="167">
        <f t="shared" si="3"/>
        <v>1830</v>
      </c>
    </row>
    <row r="184" spans="1:3" x14ac:dyDescent="0.2">
      <c r="A184" s="60">
        <v>44147</v>
      </c>
      <c r="B184" s="64">
        <v>95</v>
      </c>
      <c r="C184" s="167">
        <f t="shared" si="3"/>
        <v>1925</v>
      </c>
    </row>
    <row r="185" spans="1:3" x14ac:dyDescent="0.2">
      <c r="A185" s="60">
        <v>44148</v>
      </c>
      <c r="B185" s="64">
        <v>49</v>
      </c>
      <c r="C185" s="167">
        <f t="shared" si="3"/>
        <v>1974</v>
      </c>
    </row>
    <row r="186" spans="1:3" x14ac:dyDescent="0.2">
      <c r="A186" s="60">
        <v>44149</v>
      </c>
      <c r="B186" s="64"/>
      <c r="C186" s="167">
        <f t="shared" si="3"/>
        <v>1974</v>
      </c>
    </row>
    <row r="187" spans="1:3" x14ac:dyDescent="0.2">
      <c r="A187" s="60">
        <v>44150</v>
      </c>
      <c r="B187" s="64"/>
      <c r="C187" s="167">
        <f t="shared" si="3"/>
        <v>1974</v>
      </c>
    </row>
    <row r="188" spans="1:3" x14ac:dyDescent="0.2">
      <c r="A188" s="60">
        <v>44151</v>
      </c>
      <c r="B188" s="64">
        <v>109</v>
      </c>
      <c r="C188" s="167">
        <f t="shared" si="3"/>
        <v>2083</v>
      </c>
    </row>
    <row r="189" spans="1:3" x14ac:dyDescent="0.2">
      <c r="A189" s="60">
        <v>44152</v>
      </c>
      <c r="B189" s="64">
        <v>35</v>
      </c>
      <c r="C189" s="167">
        <f t="shared" si="3"/>
        <v>2118</v>
      </c>
    </row>
    <row r="190" spans="1:3" x14ac:dyDescent="0.2">
      <c r="A190" s="60">
        <v>44153</v>
      </c>
      <c r="B190" s="64">
        <v>42</v>
      </c>
      <c r="C190" s="167">
        <f t="shared" si="3"/>
        <v>2160</v>
      </c>
    </row>
    <row r="191" spans="1:3" x14ac:dyDescent="0.2">
      <c r="A191" s="60">
        <v>44154</v>
      </c>
      <c r="B191" s="64">
        <v>27</v>
      </c>
      <c r="C191" s="167">
        <f t="shared" si="3"/>
        <v>2187</v>
      </c>
    </row>
    <row r="192" spans="1:3" x14ac:dyDescent="0.2">
      <c r="A192" s="60">
        <v>44155</v>
      </c>
      <c r="B192" s="64">
        <v>30</v>
      </c>
      <c r="C192" s="167">
        <f t="shared" si="3"/>
        <v>2217</v>
      </c>
    </row>
    <row r="193" spans="1:3" x14ac:dyDescent="0.2">
      <c r="A193" s="60">
        <v>44156</v>
      </c>
      <c r="B193" s="64"/>
      <c r="C193" s="167">
        <f t="shared" si="3"/>
        <v>2217</v>
      </c>
    </row>
    <row r="194" spans="1:3" x14ac:dyDescent="0.2">
      <c r="A194" s="60">
        <v>44157</v>
      </c>
      <c r="B194" s="64"/>
      <c r="C194" s="167">
        <f t="shared" si="3"/>
        <v>2217</v>
      </c>
    </row>
    <row r="195" spans="1:3" x14ac:dyDescent="0.2">
      <c r="A195" s="60">
        <v>44158</v>
      </c>
      <c r="B195" s="64">
        <v>146</v>
      </c>
      <c r="C195" s="167">
        <f t="shared" si="3"/>
        <v>2363</v>
      </c>
    </row>
    <row r="196" spans="1:3" x14ac:dyDescent="0.2">
      <c r="A196" s="60">
        <v>44159</v>
      </c>
      <c r="B196" s="64">
        <v>48</v>
      </c>
      <c r="C196" s="167">
        <f t="shared" si="3"/>
        <v>2411</v>
      </c>
    </row>
    <row r="197" spans="1:3" x14ac:dyDescent="0.2">
      <c r="A197" s="60">
        <v>44160</v>
      </c>
      <c r="B197" s="64">
        <v>53</v>
      </c>
      <c r="C197" s="167">
        <f t="shared" si="3"/>
        <v>2464</v>
      </c>
    </row>
    <row r="198" spans="1:3" x14ac:dyDescent="0.2">
      <c r="A198" s="60">
        <v>44161</v>
      </c>
      <c r="B198" s="64">
        <v>58</v>
      </c>
      <c r="C198" s="167">
        <f t="shared" si="3"/>
        <v>2522</v>
      </c>
    </row>
    <row r="199" spans="1:3" x14ac:dyDescent="0.2">
      <c r="A199" s="60">
        <v>44162</v>
      </c>
      <c r="B199" s="64">
        <v>70</v>
      </c>
      <c r="C199" s="167">
        <f t="shared" si="3"/>
        <v>2592</v>
      </c>
    </row>
    <row r="200" spans="1:3" x14ac:dyDescent="0.2">
      <c r="A200" s="60">
        <v>44163</v>
      </c>
      <c r="B200" s="64"/>
      <c r="C200" s="167">
        <f t="shared" si="3"/>
        <v>2592</v>
      </c>
    </row>
    <row r="201" spans="1:3" x14ac:dyDescent="0.2">
      <c r="A201" s="60">
        <v>44164</v>
      </c>
      <c r="B201" s="64"/>
      <c r="C201" s="167">
        <f t="shared" si="3"/>
        <v>2592</v>
      </c>
    </row>
    <row r="202" spans="1:3" x14ac:dyDescent="0.2">
      <c r="A202" s="60">
        <v>44165</v>
      </c>
      <c r="B202" s="64">
        <v>95</v>
      </c>
      <c r="C202" s="167">
        <f t="shared" si="3"/>
        <v>2687</v>
      </c>
    </row>
    <row r="203" spans="1:3" x14ac:dyDescent="0.2">
      <c r="A203" s="60">
        <v>44166</v>
      </c>
      <c r="B203" s="64">
        <v>26</v>
      </c>
      <c r="C203" s="167">
        <f t="shared" si="3"/>
        <v>2713</v>
      </c>
    </row>
    <row r="204" spans="1:3" x14ac:dyDescent="0.2">
      <c r="A204" s="60">
        <v>44167</v>
      </c>
      <c r="B204" s="64">
        <v>55</v>
      </c>
      <c r="C204" s="167">
        <f t="shared" si="3"/>
        <v>2768</v>
      </c>
    </row>
    <row r="205" spans="1:3" x14ac:dyDescent="0.2">
      <c r="A205" s="60">
        <v>44168</v>
      </c>
      <c r="B205" s="64">
        <v>35</v>
      </c>
      <c r="C205" s="167">
        <f t="shared" si="3"/>
        <v>2803</v>
      </c>
    </row>
    <row r="206" spans="1:3" x14ac:dyDescent="0.2">
      <c r="A206" s="60">
        <v>44169</v>
      </c>
      <c r="B206" s="122">
        <v>55</v>
      </c>
      <c r="C206" s="168">
        <f t="shared" si="3"/>
        <v>2858</v>
      </c>
    </row>
    <row r="207" spans="1:3" x14ac:dyDescent="0.2">
      <c r="A207" s="60">
        <v>44170</v>
      </c>
      <c r="B207" s="64"/>
      <c r="C207" s="169">
        <f t="shared" si="3"/>
        <v>2858</v>
      </c>
    </row>
    <row r="208" spans="1:3" x14ac:dyDescent="0.2">
      <c r="A208" s="60">
        <v>44171</v>
      </c>
      <c r="B208" s="64"/>
      <c r="C208" s="169">
        <f t="shared" si="3"/>
        <v>2858</v>
      </c>
    </row>
    <row r="209" spans="1:3" x14ac:dyDescent="0.2">
      <c r="A209" s="60">
        <v>44172</v>
      </c>
      <c r="B209" s="64">
        <v>101</v>
      </c>
      <c r="C209" s="169">
        <f t="shared" si="3"/>
        <v>2959</v>
      </c>
    </row>
    <row r="210" spans="1:3" x14ac:dyDescent="0.2">
      <c r="A210" s="60">
        <v>44173</v>
      </c>
      <c r="B210" s="64">
        <v>38</v>
      </c>
      <c r="C210" s="169">
        <f t="shared" si="3"/>
        <v>2997</v>
      </c>
    </row>
    <row r="211" spans="1:3" x14ac:dyDescent="0.2">
      <c r="A211" s="60">
        <v>44174</v>
      </c>
      <c r="B211" s="64">
        <v>60</v>
      </c>
      <c r="C211" s="169">
        <f t="shared" si="3"/>
        <v>3057</v>
      </c>
    </row>
    <row r="212" spans="1:3" x14ac:dyDescent="0.2">
      <c r="A212" s="60">
        <v>44175</v>
      </c>
      <c r="B212" s="64">
        <v>58</v>
      </c>
      <c r="C212" s="169">
        <f t="shared" si="3"/>
        <v>3115</v>
      </c>
    </row>
    <row r="213" spans="1:3" x14ac:dyDescent="0.2">
      <c r="A213" s="60">
        <v>44176</v>
      </c>
      <c r="B213" s="64">
        <v>44</v>
      </c>
      <c r="C213" s="169">
        <f t="shared" si="3"/>
        <v>3159</v>
      </c>
    </row>
    <row r="214" spans="1:3" x14ac:dyDescent="0.2">
      <c r="A214" s="60">
        <v>44177</v>
      </c>
      <c r="B214" s="64"/>
      <c r="C214" s="169">
        <f t="shared" si="3"/>
        <v>3159</v>
      </c>
    </row>
    <row r="215" spans="1:3" x14ac:dyDescent="0.2">
      <c r="A215" s="60">
        <v>44178</v>
      </c>
      <c r="B215" s="64"/>
      <c r="C215" s="169">
        <f t="shared" si="3"/>
        <v>3159</v>
      </c>
    </row>
    <row r="216" spans="1:3" x14ac:dyDescent="0.2">
      <c r="A216" s="60">
        <v>44179</v>
      </c>
      <c r="B216" s="64">
        <v>126</v>
      </c>
      <c r="C216" s="169">
        <f t="shared" si="3"/>
        <v>3285</v>
      </c>
    </row>
    <row r="217" spans="1:3" x14ac:dyDescent="0.2">
      <c r="A217" s="60">
        <v>44180</v>
      </c>
      <c r="B217" s="64">
        <v>35</v>
      </c>
      <c r="C217" s="169">
        <f t="shared" si="3"/>
        <v>3320</v>
      </c>
    </row>
    <row r="218" spans="1:3" x14ac:dyDescent="0.2">
      <c r="A218" s="60">
        <v>44181</v>
      </c>
      <c r="B218" s="64">
        <v>69</v>
      </c>
      <c r="C218" s="169">
        <f t="shared" si="3"/>
        <v>3389</v>
      </c>
    </row>
    <row r="219" spans="1:3" x14ac:dyDescent="0.2">
      <c r="A219" s="60">
        <v>44182</v>
      </c>
      <c r="B219" s="64">
        <v>62</v>
      </c>
      <c r="C219" s="169">
        <f t="shared" si="3"/>
        <v>3451</v>
      </c>
    </row>
    <row r="220" spans="1:3" x14ac:dyDescent="0.2">
      <c r="A220" s="60">
        <v>44183</v>
      </c>
      <c r="B220" s="64">
        <v>62</v>
      </c>
      <c r="C220" s="169">
        <f t="shared" si="3"/>
        <v>3513</v>
      </c>
    </row>
    <row r="221" spans="1:3" x14ac:dyDescent="0.2">
      <c r="A221" s="60">
        <v>44184</v>
      </c>
      <c r="B221" s="64"/>
      <c r="C221" s="169">
        <f t="shared" si="3"/>
        <v>3513</v>
      </c>
    </row>
    <row r="222" spans="1:3" x14ac:dyDescent="0.2">
      <c r="A222" s="60">
        <v>44185</v>
      </c>
      <c r="B222" s="64"/>
      <c r="C222" s="169">
        <f t="shared" si="3"/>
        <v>3513</v>
      </c>
    </row>
    <row r="223" spans="1:3" x14ac:dyDescent="0.2">
      <c r="A223" s="60">
        <v>44186</v>
      </c>
      <c r="B223" s="64">
        <v>201</v>
      </c>
      <c r="C223" s="169">
        <f t="shared" si="3"/>
        <v>3714</v>
      </c>
    </row>
    <row r="224" spans="1:3" x14ac:dyDescent="0.2">
      <c r="A224" s="60">
        <v>44187</v>
      </c>
      <c r="B224" s="64">
        <v>49</v>
      </c>
      <c r="C224" s="169">
        <f t="shared" si="3"/>
        <v>3763</v>
      </c>
    </row>
    <row r="225" spans="1:3" x14ac:dyDescent="0.2">
      <c r="A225" s="60">
        <v>44188</v>
      </c>
      <c r="B225" s="64">
        <v>46</v>
      </c>
      <c r="C225" s="169">
        <f t="shared" si="3"/>
        <v>3809</v>
      </c>
    </row>
    <row r="226" spans="1:3" x14ac:dyDescent="0.2">
      <c r="A226" s="60">
        <v>44189</v>
      </c>
      <c r="B226" s="64">
        <v>83</v>
      </c>
      <c r="C226" s="169">
        <f t="shared" si="3"/>
        <v>3892</v>
      </c>
    </row>
    <row r="227" spans="1:3" x14ac:dyDescent="0.2">
      <c r="A227" s="60">
        <v>44190</v>
      </c>
      <c r="B227" s="64">
        <v>95</v>
      </c>
      <c r="C227" s="169">
        <f t="shared" si="3"/>
        <v>3987</v>
      </c>
    </row>
    <row r="228" spans="1:3" x14ac:dyDescent="0.2">
      <c r="A228" s="60">
        <v>44191</v>
      </c>
      <c r="B228" s="64"/>
      <c r="C228" s="169">
        <f t="shared" si="3"/>
        <v>3987</v>
      </c>
    </row>
    <row r="229" spans="1:3" x14ac:dyDescent="0.2">
      <c r="A229" s="60">
        <v>44192</v>
      </c>
      <c r="B229" s="64"/>
      <c r="C229" s="169">
        <f t="shared" si="3"/>
        <v>3987</v>
      </c>
    </row>
    <row r="230" spans="1:3" x14ac:dyDescent="0.2">
      <c r="A230" s="60">
        <v>44193</v>
      </c>
      <c r="B230" s="64">
        <v>98</v>
      </c>
      <c r="C230" s="169">
        <f t="shared" si="3"/>
        <v>4085</v>
      </c>
    </row>
    <row r="231" spans="1:3" x14ac:dyDescent="0.2">
      <c r="A231" s="60">
        <v>44194</v>
      </c>
      <c r="B231" s="64">
        <v>72</v>
      </c>
      <c r="C231" s="169">
        <f t="shared" ref="C231:C246" si="4">SUM(C230,B231)</f>
        <v>4157</v>
      </c>
    </row>
    <row r="232" spans="1:3" x14ac:dyDescent="0.2">
      <c r="A232" s="60">
        <v>44195</v>
      </c>
      <c r="B232" s="64">
        <v>50</v>
      </c>
      <c r="C232" s="169">
        <f t="shared" si="4"/>
        <v>4207</v>
      </c>
    </row>
    <row r="233" spans="1:3" x14ac:dyDescent="0.2">
      <c r="A233" s="60">
        <v>44196</v>
      </c>
      <c r="B233" s="64">
        <v>57</v>
      </c>
      <c r="C233" s="169">
        <f t="shared" si="4"/>
        <v>4264</v>
      </c>
    </row>
    <row r="234" spans="1:3" x14ac:dyDescent="0.2">
      <c r="A234" s="60">
        <v>44197</v>
      </c>
      <c r="B234" s="64">
        <v>82</v>
      </c>
      <c r="C234" s="169">
        <f t="shared" si="4"/>
        <v>4346</v>
      </c>
    </row>
    <row r="235" spans="1:3" x14ac:dyDescent="0.2">
      <c r="A235" s="60">
        <v>44198</v>
      </c>
      <c r="B235" s="64"/>
      <c r="C235" s="169">
        <f t="shared" si="4"/>
        <v>4346</v>
      </c>
    </row>
    <row r="236" spans="1:3" x14ac:dyDescent="0.2">
      <c r="A236" s="60">
        <v>44199</v>
      </c>
      <c r="B236" s="64"/>
      <c r="C236" s="169">
        <f t="shared" si="4"/>
        <v>4346</v>
      </c>
    </row>
    <row r="237" spans="1:3" x14ac:dyDescent="0.2">
      <c r="A237" s="60">
        <v>44200</v>
      </c>
      <c r="B237" s="64">
        <v>95</v>
      </c>
      <c r="C237" s="169">
        <f t="shared" si="4"/>
        <v>4441</v>
      </c>
    </row>
    <row r="238" spans="1:3" x14ac:dyDescent="0.2">
      <c r="A238" s="60">
        <v>44201</v>
      </c>
      <c r="B238" s="64">
        <v>47</v>
      </c>
      <c r="C238" s="169">
        <f t="shared" si="4"/>
        <v>4488</v>
      </c>
    </row>
    <row r="239" spans="1:3" x14ac:dyDescent="0.2">
      <c r="A239" s="60">
        <v>44202</v>
      </c>
      <c r="B239" s="64">
        <v>54</v>
      </c>
      <c r="C239" s="169">
        <f t="shared" si="4"/>
        <v>4542</v>
      </c>
    </row>
    <row r="240" spans="1:3" x14ac:dyDescent="0.2">
      <c r="A240" s="60">
        <v>44203</v>
      </c>
      <c r="B240" s="64">
        <v>58</v>
      </c>
      <c r="C240" s="169">
        <f t="shared" si="4"/>
        <v>4600</v>
      </c>
    </row>
    <row r="241" spans="1:3" x14ac:dyDescent="0.2">
      <c r="A241" s="60">
        <v>44204</v>
      </c>
      <c r="B241" s="64">
        <v>52</v>
      </c>
      <c r="C241" s="169">
        <f t="shared" si="4"/>
        <v>4652</v>
      </c>
    </row>
    <row r="242" spans="1:3" x14ac:dyDescent="0.2">
      <c r="A242" s="60">
        <v>44205</v>
      </c>
      <c r="B242" s="64"/>
      <c r="C242" s="169">
        <f t="shared" si="4"/>
        <v>4652</v>
      </c>
    </row>
    <row r="243" spans="1:3" x14ac:dyDescent="0.2">
      <c r="A243" s="60">
        <v>44206</v>
      </c>
      <c r="B243" s="64"/>
      <c r="C243" s="169">
        <f t="shared" si="4"/>
        <v>4652</v>
      </c>
    </row>
    <row r="244" spans="1:3" x14ac:dyDescent="0.2">
      <c r="A244" s="60">
        <v>44207</v>
      </c>
      <c r="B244" s="64">
        <v>181</v>
      </c>
      <c r="C244" s="169">
        <f t="shared" si="4"/>
        <v>4833</v>
      </c>
    </row>
    <row r="245" spans="1:3" x14ac:dyDescent="0.2">
      <c r="A245" s="60">
        <v>44208</v>
      </c>
      <c r="B245" s="64">
        <v>46</v>
      </c>
      <c r="C245" s="169">
        <f t="shared" si="4"/>
        <v>4879</v>
      </c>
    </row>
    <row r="246" spans="1:3" x14ac:dyDescent="0.2">
      <c r="A246" s="60">
        <v>44209</v>
      </c>
      <c r="B246" s="64">
        <v>43</v>
      </c>
      <c r="C246" s="169">
        <f t="shared" si="4"/>
        <v>4922</v>
      </c>
    </row>
    <row r="247" spans="1:3" x14ac:dyDescent="0.2">
      <c r="A247" s="60">
        <v>44210</v>
      </c>
      <c r="B247" s="64">
        <v>30</v>
      </c>
      <c r="C247" s="169">
        <f>SUM(C246,B247)</f>
        <v>4952</v>
      </c>
    </row>
    <row r="248" spans="1:3" x14ac:dyDescent="0.2">
      <c r="A248" s="60">
        <v>44211</v>
      </c>
      <c r="B248" s="64">
        <v>11</v>
      </c>
      <c r="C248" s="169">
        <f>SUM(C247,B248)</f>
        <v>4963</v>
      </c>
    </row>
    <row r="249" spans="1:3" x14ac:dyDescent="0.2">
      <c r="A249" s="60">
        <v>44212</v>
      </c>
      <c r="B249" s="64"/>
      <c r="C249" s="169">
        <f t="shared" ref="C249:C260" si="5">SUM(C248,B249)</f>
        <v>4963</v>
      </c>
    </row>
    <row r="250" spans="1:3" x14ac:dyDescent="0.2">
      <c r="A250" s="60">
        <v>44213</v>
      </c>
      <c r="B250" s="64"/>
      <c r="C250" s="169">
        <f t="shared" si="5"/>
        <v>4963</v>
      </c>
    </row>
    <row r="251" spans="1:3" x14ac:dyDescent="0.2">
      <c r="A251" s="60">
        <v>44214</v>
      </c>
      <c r="B251" s="64">
        <v>66</v>
      </c>
      <c r="C251" s="169">
        <f t="shared" si="5"/>
        <v>5029</v>
      </c>
    </row>
    <row r="252" spans="1:3" x14ac:dyDescent="0.2">
      <c r="A252" s="60">
        <v>44215</v>
      </c>
      <c r="B252" s="64">
        <v>24</v>
      </c>
      <c r="C252" s="169">
        <f t="shared" si="5"/>
        <v>5053</v>
      </c>
    </row>
    <row r="253" spans="1:3" x14ac:dyDescent="0.2">
      <c r="A253" s="60">
        <v>44216</v>
      </c>
      <c r="B253" s="64">
        <v>26</v>
      </c>
      <c r="C253" s="169">
        <f t="shared" si="5"/>
        <v>5079</v>
      </c>
    </row>
    <row r="254" spans="1:3" x14ac:dyDescent="0.2">
      <c r="A254" s="60">
        <v>44217</v>
      </c>
      <c r="B254" s="64">
        <v>28</v>
      </c>
      <c r="C254" s="169">
        <f t="shared" si="5"/>
        <v>5107</v>
      </c>
    </row>
    <row r="255" spans="1:3" x14ac:dyDescent="0.2">
      <c r="A255" s="60">
        <v>44218</v>
      </c>
      <c r="B255" s="64">
        <v>24</v>
      </c>
      <c r="C255" s="169">
        <f t="shared" si="5"/>
        <v>5131</v>
      </c>
    </row>
    <row r="256" spans="1:3" x14ac:dyDescent="0.2">
      <c r="A256" s="60">
        <v>44219</v>
      </c>
      <c r="B256" s="64"/>
      <c r="C256" s="169">
        <f t="shared" si="5"/>
        <v>5131</v>
      </c>
    </row>
    <row r="257" spans="1:3" x14ac:dyDescent="0.2">
      <c r="A257" s="60">
        <v>44220</v>
      </c>
      <c r="B257" s="64"/>
      <c r="C257" s="169">
        <f t="shared" si="5"/>
        <v>5131</v>
      </c>
    </row>
    <row r="258" spans="1:3" x14ac:dyDescent="0.2">
      <c r="A258" s="60">
        <v>44221</v>
      </c>
      <c r="B258" s="64">
        <v>45</v>
      </c>
      <c r="C258" s="169">
        <f t="shared" si="5"/>
        <v>5176</v>
      </c>
    </row>
    <row r="259" spans="1:3" x14ac:dyDescent="0.2">
      <c r="A259" s="60">
        <v>44222</v>
      </c>
      <c r="B259" s="64">
        <v>34</v>
      </c>
      <c r="C259" s="169">
        <f t="shared" si="5"/>
        <v>5210</v>
      </c>
    </row>
    <row r="260" spans="1:3" x14ac:dyDescent="0.2">
      <c r="A260" s="60">
        <v>44223</v>
      </c>
      <c r="B260" s="64">
        <v>30</v>
      </c>
      <c r="C260" s="169">
        <f t="shared" si="5"/>
        <v>5240</v>
      </c>
    </row>
    <row r="261" spans="1:3" x14ac:dyDescent="0.2">
      <c r="A261" s="60">
        <v>44224</v>
      </c>
      <c r="B261" s="64"/>
      <c r="C261" s="170"/>
    </row>
    <row r="262" spans="1:3" x14ac:dyDescent="0.2">
      <c r="A262" s="60">
        <v>44225</v>
      </c>
      <c r="B262" s="64"/>
      <c r="C262" s="170"/>
    </row>
    <row r="263" spans="1:3" x14ac:dyDescent="0.2">
      <c r="A263" s="60">
        <v>44226</v>
      </c>
      <c r="B263" s="64"/>
      <c r="C263" s="170"/>
    </row>
    <row r="264" spans="1:3" x14ac:dyDescent="0.2">
      <c r="A264" s="60">
        <v>44227</v>
      </c>
      <c r="B264" s="64"/>
      <c r="C264" s="170"/>
    </row>
    <row r="265" spans="1:3" x14ac:dyDescent="0.2">
      <c r="A265" s="109"/>
      <c r="B265" s="64"/>
      <c r="C265" s="170"/>
    </row>
    <row r="266" spans="1:3" ht="15" thickBot="1" x14ac:dyDescent="0.25">
      <c r="A266" s="65" t="s">
        <v>87</v>
      </c>
      <c r="B266" s="66">
        <f>MAX(C3:C266)</f>
        <v>5240</v>
      </c>
      <c r="C266" s="171"/>
    </row>
    <row r="267" spans="1:3" ht="15" thickTop="1" x14ac:dyDescent="0.2">
      <c r="B267" s="39"/>
    </row>
    <row r="268" spans="1:3" x14ac:dyDescent="0.2">
      <c r="B268" s="39"/>
    </row>
    <row r="269" spans="1:3" x14ac:dyDescent="0.2">
      <c r="B269" s="39"/>
    </row>
    <row r="270" spans="1:3" x14ac:dyDescent="0.2">
      <c r="B270" s="39"/>
    </row>
    <row r="271" spans="1:3" x14ac:dyDescent="0.2">
      <c r="B271" s="39"/>
    </row>
    <row r="272" spans="1:3" x14ac:dyDescent="0.2">
      <c r="B272" s="39"/>
    </row>
    <row r="273" spans="2:2" x14ac:dyDescent="0.2">
      <c r="B273" s="39"/>
    </row>
    <row r="274" spans="2:2" x14ac:dyDescent="0.2">
      <c r="B274" s="39"/>
    </row>
    <row r="275" spans="2:2" x14ac:dyDescent="0.2">
      <c r="B275" s="39"/>
    </row>
    <row r="276" spans="2:2" x14ac:dyDescent="0.2">
      <c r="B276" s="39"/>
    </row>
    <row r="277" spans="2:2" x14ac:dyDescent="0.2">
      <c r="B277" s="39"/>
    </row>
    <row r="278" spans="2:2" x14ac:dyDescent="0.2">
      <c r="B278" s="39"/>
    </row>
    <row r="279" spans="2:2" x14ac:dyDescent="0.2">
      <c r="B279" s="39"/>
    </row>
    <row r="280" spans="2:2" x14ac:dyDescent="0.2">
      <c r="B280" s="39"/>
    </row>
    <row r="281" spans="2:2" x14ac:dyDescent="0.2">
      <c r="B281" s="39"/>
    </row>
    <row r="282" spans="2:2" x14ac:dyDescent="0.2">
      <c r="B282" s="39"/>
    </row>
    <row r="283" spans="2:2" x14ac:dyDescent="0.2">
      <c r="B283" s="39"/>
    </row>
    <row r="284" spans="2:2" x14ac:dyDescent="0.2">
      <c r="B284" s="39"/>
    </row>
    <row r="285" spans="2:2" x14ac:dyDescent="0.2">
      <c r="B285" s="39"/>
    </row>
    <row r="286" spans="2:2" x14ac:dyDescent="0.2">
      <c r="B286" s="39"/>
    </row>
    <row r="287" spans="2:2" x14ac:dyDescent="0.2">
      <c r="B287" s="39"/>
    </row>
    <row r="288" spans="2:2" x14ac:dyDescent="0.2">
      <c r="B288" s="39"/>
    </row>
    <row r="289" spans="2:2" x14ac:dyDescent="0.2">
      <c r="B289" s="39"/>
    </row>
    <row r="290" spans="2:2" x14ac:dyDescent="0.2">
      <c r="B290" s="39"/>
    </row>
    <row r="291" spans="2:2" x14ac:dyDescent="0.2">
      <c r="B291" s="39"/>
    </row>
    <row r="292" spans="2:2" x14ac:dyDescent="0.2">
      <c r="B292" s="39"/>
    </row>
    <row r="293" spans="2:2" x14ac:dyDescent="0.2">
      <c r="B293" s="39"/>
    </row>
    <row r="294" spans="2:2" x14ac:dyDescent="0.2">
      <c r="B294" s="39"/>
    </row>
    <row r="295" spans="2:2" x14ac:dyDescent="0.2">
      <c r="B295" s="39"/>
    </row>
    <row r="296" spans="2:2" x14ac:dyDescent="0.2">
      <c r="B296" s="39"/>
    </row>
    <row r="297" spans="2:2" x14ac:dyDescent="0.2">
      <c r="B297" s="39"/>
    </row>
    <row r="298" spans="2:2" x14ac:dyDescent="0.2">
      <c r="B298" s="39"/>
    </row>
    <row r="299" spans="2:2" x14ac:dyDescent="0.2">
      <c r="B299" s="39"/>
    </row>
    <row r="300" spans="2:2" x14ac:dyDescent="0.2">
      <c r="B300" s="39"/>
    </row>
    <row r="301" spans="2:2" x14ac:dyDescent="0.2">
      <c r="B301" s="39"/>
    </row>
    <row r="302" spans="2:2" x14ac:dyDescent="0.2">
      <c r="B302" s="39"/>
    </row>
    <row r="303" spans="2:2" x14ac:dyDescent="0.2">
      <c r="B303" s="39"/>
    </row>
    <row r="304" spans="2:2" x14ac:dyDescent="0.2">
      <c r="B304" s="39"/>
    </row>
    <row r="305" spans="2:2" x14ac:dyDescent="0.2">
      <c r="B305" s="39"/>
    </row>
    <row r="306" spans="2:2" x14ac:dyDescent="0.2">
      <c r="B306" s="39"/>
    </row>
    <row r="307" spans="2:2" x14ac:dyDescent="0.2">
      <c r="B307" s="39"/>
    </row>
    <row r="308" spans="2:2" x14ac:dyDescent="0.2">
      <c r="B308" s="39"/>
    </row>
    <row r="309" spans="2:2" x14ac:dyDescent="0.2">
      <c r="B309" s="39"/>
    </row>
    <row r="310" spans="2:2" x14ac:dyDescent="0.2">
      <c r="B310" s="39"/>
    </row>
    <row r="311" spans="2:2" x14ac:dyDescent="0.2">
      <c r="B311" s="39"/>
    </row>
    <row r="312" spans="2:2" x14ac:dyDescent="0.2">
      <c r="B312" s="39"/>
    </row>
    <row r="313" spans="2:2" x14ac:dyDescent="0.2">
      <c r="B313" s="39"/>
    </row>
    <row r="314" spans="2:2" x14ac:dyDescent="0.2">
      <c r="B314" s="39"/>
    </row>
    <row r="315" spans="2:2" x14ac:dyDescent="0.2">
      <c r="B315" s="39"/>
    </row>
    <row r="316" spans="2:2" x14ac:dyDescent="0.2">
      <c r="B316" s="39"/>
    </row>
    <row r="317" spans="2:2" x14ac:dyDescent="0.2">
      <c r="B317" s="39"/>
    </row>
    <row r="318" spans="2:2" x14ac:dyDescent="0.2">
      <c r="B318" s="39"/>
    </row>
    <row r="319" spans="2:2" x14ac:dyDescent="0.2">
      <c r="B319" s="39"/>
    </row>
    <row r="320" spans="2:2" x14ac:dyDescent="0.2">
      <c r="B320" s="39"/>
    </row>
    <row r="321" spans="2:2" x14ac:dyDescent="0.2">
      <c r="B321" s="39"/>
    </row>
    <row r="322" spans="2:2" x14ac:dyDescent="0.2">
      <c r="B322" s="39"/>
    </row>
    <row r="323" spans="2:2" x14ac:dyDescent="0.2">
      <c r="B323" s="39"/>
    </row>
    <row r="324" spans="2:2" x14ac:dyDescent="0.2">
      <c r="B324" s="39"/>
    </row>
    <row r="325" spans="2:2" x14ac:dyDescent="0.2">
      <c r="B325" s="39"/>
    </row>
    <row r="326" spans="2:2" x14ac:dyDescent="0.2">
      <c r="B326" s="39"/>
    </row>
    <row r="327" spans="2:2" x14ac:dyDescent="0.2">
      <c r="B327" s="39"/>
    </row>
    <row r="328" spans="2:2" x14ac:dyDescent="0.2">
      <c r="B328" s="39"/>
    </row>
    <row r="329" spans="2:2" x14ac:dyDescent="0.2">
      <c r="B329" s="39"/>
    </row>
    <row r="330" spans="2:2" x14ac:dyDescent="0.2">
      <c r="B330" s="39"/>
    </row>
    <row r="331" spans="2:2" x14ac:dyDescent="0.2">
      <c r="B331" s="39"/>
    </row>
    <row r="332" spans="2:2" x14ac:dyDescent="0.2">
      <c r="B332" s="39"/>
    </row>
    <row r="333" spans="2:2" x14ac:dyDescent="0.2">
      <c r="B333" s="39"/>
    </row>
    <row r="334" spans="2:2" x14ac:dyDescent="0.2">
      <c r="B334" s="39"/>
    </row>
    <row r="335" spans="2:2" x14ac:dyDescent="0.2">
      <c r="B335" s="39"/>
    </row>
    <row r="336" spans="2:2" x14ac:dyDescent="0.2">
      <c r="B336" s="39"/>
    </row>
    <row r="337" spans="2:2" x14ac:dyDescent="0.2">
      <c r="B337" s="39"/>
    </row>
    <row r="338" spans="2:2" x14ac:dyDescent="0.2">
      <c r="B338" s="39"/>
    </row>
    <row r="339" spans="2:2" x14ac:dyDescent="0.2">
      <c r="B339" s="39"/>
    </row>
    <row r="340" spans="2:2" x14ac:dyDescent="0.2">
      <c r="B340" s="39"/>
    </row>
    <row r="341" spans="2:2" x14ac:dyDescent="0.2">
      <c r="B341" s="39"/>
    </row>
    <row r="342" spans="2:2" x14ac:dyDescent="0.2">
      <c r="B342" s="39"/>
    </row>
    <row r="343" spans="2:2" x14ac:dyDescent="0.2">
      <c r="B343" s="39"/>
    </row>
    <row r="344" spans="2:2" x14ac:dyDescent="0.2">
      <c r="B344" s="39"/>
    </row>
    <row r="345" spans="2:2" x14ac:dyDescent="0.2">
      <c r="B345" s="39"/>
    </row>
    <row r="346" spans="2:2" x14ac:dyDescent="0.2">
      <c r="B346" s="39"/>
    </row>
    <row r="347" spans="2:2" x14ac:dyDescent="0.2">
      <c r="B347" s="39"/>
    </row>
    <row r="348" spans="2:2" x14ac:dyDescent="0.2">
      <c r="B348" s="39"/>
    </row>
    <row r="349" spans="2:2" x14ac:dyDescent="0.2">
      <c r="B349" s="39"/>
    </row>
    <row r="350" spans="2:2" x14ac:dyDescent="0.2">
      <c r="B350" s="39"/>
    </row>
    <row r="351" spans="2:2" x14ac:dyDescent="0.2">
      <c r="B351" s="39"/>
    </row>
    <row r="352" spans="2:2" x14ac:dyDescent="0.2">
      <c r="B352" s="39"/>
    </row>
    <row r="353" spans="2:2" x14ac:dyDescent="0.2">
      <c r="B353" s="39"/>
    </row>
    <row r="354" spans="2:2" x14ac:dyDescent="0.2">
      <c r="B354" s="39"/>
    </row>
    <row r="355" spans="2:2" x14ac:dyDescent="0.2">
      <c r="B355" s="39"/>
    </row>
    <row r="356" spans="2:2" x14ac:dyDescent="0.2">
      <c r="B356" s="39"/>
    </row>
    <row r="357" spans="2:2" x14ac:dyDescent="0.2">
      <c r="B357" s="39"/>
    </row>
    <row r="358" spans="2:2" x14ac:dyDescent="0.2">
      <c r="B358" s="39"/>
    </row>
    <row r="359" spans="2:2" x14ac:dyDescent="0.2">
      <c r="B359" s="39"/>
    </row>
    <row r="360" spans="2:2" x14ac:dyDescent="0.2">
      <c r="B360" s="39"/>
    </row>
    <row r="361" spans="2:2" x14ac:dyDescent="0.2">
      <c r="B361" s="39"/>
    </row>
    <row r="362" spans="2:2" x14ac:dyDescent="0.2">
      <c r="B362" s="39"/>
    </row>
    <row r="363" spans="2:2" x14ac:dyDescent="0.2">
      <c r="B363" s="39"/>
    </row>
    <row r="364" spans="2:2" x14ac:dyDescent="0.2">
      <c r="B364" s="39"/>
    </row>
    <row r="365" spans="2:2" x14ac:dyDescent="0.2">
      <c r="B365" s="39"/>
    </row>
    <row r="366" spans="2:2" x14ac:dyDescent="0.2">
      <c r="B366" s="39"/>
    </row>
    <row r="367" spans="2:2" x14ac:dyDescent="0.2">
      <c r="B367" s="39"/>
    </row>
    <row r="368" spans="2:2" x14ac:dyDescent="0.2">
      <c r="B368" s="39"/>
    </row>
    <row r="369" spans="2:2" x14ac:dyDescent="0.2">
      <c r="B369" s="39"/>
    </row>
    <row r="370" spans="2:2" x14ac:dyDescent="0.2">
      <c r="B370" s="39"/>
    </row>
    <row r="371" spans="2:2" x14ac:dyDescent="0.2">
      <c r="B371" s="39"/>
    </row>
    <row r="372" spans="2:2" x14ac:dyDescent="0.2">
      <c r="B372" s="39"/>
    </row>
    <row r="373" spans="2:2" x14ac:dyDescent="0.2">
      <c r="B373" s="39"/>
    </row>
    <row r="374" spans="2:2" x14ac:dyDescent="0.2">
      <c r="B374" s="39"/>
    </row>
    <row r="375" spans="2:2" x14ac:dyDescent="0.2">
      <c r="B375" s="39"/>
    </row>
    <row r="376" spans="2:2" x14ac:dyDescent="0.2">
      <c r="B376" s="39"/>
    </row>
    <row r="377" spans="2:2" x14ac:dyDescent="0.2">
      <c r="B377" s="39"/>
    </row>
    <row r="378" spans="2:2" x14ac:dyDescent="0.2">
      <c r="B378" s="39"/>
    </row>
    <row r="379" spans="2:2" x14ac:dyDescent="0.2">
      <c r="B379" s="39"/>
    </row>
    <row r="380" spans="2:2" x14ac:dyDescent="0.2">
      <c r="B380" s="39"/>
    </row>
    <row r="381" spans="2:2" x14ac:dyDescent="0.2">
      <c r="B381" s="39"/>
    </row>
    <row r="382" spans="2:2" x14ac:dyDescent="0.2">
      <c r="B382" s="39"/>
    </row>
    <row r="383" spans="2:2" x14ac:dyDescent="0.2">
      <c r="B383" s="39"/>
    </row>
    <row r="384" spans="2:2" x14ac:dyDescent="0.2">
      <c r="B384" s="39"/>
    </row>
    <row r="385" spans="2:2" x14ac:dyDescent="0.2">
      <c r="B385" s="39"/>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F386"/>
  <sheetViews>
    <sheetView zoomScale="120" zoomScaleNormal="120" workbookViewId="0">
      <pane ySplit="3" topLeftCell="A242" activePane="bottomLeft" state="frozen"/>
      <selection pane="bottomLeft" activeCell="H267" sqref="H267"/>
    </sheetView>
  </sheetViews>
  <sheetFormatPr baseColWidth="10" defaultColWidth="11" defaultRowHeight="14.25" x14ac:dyDescent="0.2"/>
  <cols>
    <col min="1" max="1" width="26" style="32" customWidth="1"/>
    <col min="2" max="3" width="11" style="32"/>
    <col min="4" max="4" width="11" style="39"/>
    <col min="5" max="16384" width="11" style="42"/>
  </cols>
  <sheetData>
    <row r="1" spans="1:4" ht="15" thickTop="1" x14ac:dyDescent="0.2">
      <c r="A1" s="67"/>
      <c r="B1" s="271" t="s">
        <v>102</v>
      </c>
      <c r="C1" s="271"/>
      <c r="D1" s="272"/>
    </row>
    <row r="2" spans="1:4" x14ac:dyDescent="0.2">
      <c r="A2" s="68"/>
      <c r="B2" s="273"/>
      <c r="C2" s="273"/>
      <c r="D2" s="274"/>
    </row>
    <row r="3" spans="1:4" ht="60" x14ac:dyDescent="0.2">
      <c r="A3" s="68"/>
      <c r="B3" s="69" t="s">
        <v>3</v>
      </c>
      <c r="C3" s="70" t="s">
        <v>6</v>
      </c>
      <c r="D3" s="152" t="s">
        <v>21</v>
      </c>
    </row>
    <row r="4" spans="1:4" x14ac:dyDescent="0.2">
      <c r="A4" s="71">
        <v>43952.333333333336</v>
      </c>
      <c r="B4" s="69"/>
      <c r="C4" s="70"/>
      <c r="D4" s="152"/>
    </row>
    <row r="5" spans="1:4" x14ac:dyDescent="0.2">
      <c r="A5" s="71">
        <v>43953.333333333336</v>
      </c>
      <c r="B5" s="69"/>
      <c r="C5" s="70"/>
      <c r="D5" s="152"/>
    </row>
    <row r="6" spans="1:4" x14ac:dyDescent="0.2">
      <c r="A6" s="71">
        <v>43954.333333333336</v>
      </c>
      <c r="B6" s="69"/>
      <c r="C6" s="70"/>
      <c r="D6" s="152"/>
    </row>
    <row r="7" spans="1:4" x14ac:dyDescent="0.2">
      <c r="A7" s="71">
        <v>43955.333333333336</v>
      </c>
      <c r="B7" s="69"/>
      <c r="C7" s="70"/>
      <c r="D7" s="152"/>
    </row>
    <row r="8" spans="1:4" x14ac:dyDescent="0.2">
      <c r="A8" s="71">
        <v>43956.333333333336</v>
      </c>
      <c r="B8" s="69"/>
      <c r="C8" s="70"/>
      <c r="D8" s="152"/>
    </row>
    <row r="9" spans="1:4" x14ac:dyDescent="0.2">
      <c r="A9" s="71">
        <v>43957.333333333336</v>
      </c>
      <c r="B9" s="69"/>
      <c r="C9" s="70"/>
      <c r="D9" s="152"/>
    </row>
    <row r="10" spans="1:4" x14ac:dyDescent="0.2">
      <c r="A10" s="71">
        <v>43958.333333333336</v>
      </c>
      <c r="B10" s="69"/>
      <c r="C10" s="70"/>
      <c r="D10" s="152"/>
    </row>
    <row r="11" spans="1:4" x14ac:dyDescent="0.2">
      <c r="A11" s="71">
        <v>43959.333333333336</v>
      </c>
      <c r="B11" s="69"/>
      <c r="C11" s="70"/>
      <c r="D11" s="152"/>
    </row>
    <row r="12" spans="1:4" x14ac:dyDescent="0.2">
      <c r="A12" s="71">
        <v>43960.333333333336</v>
      </c>
      <c r="B12" s="69"/>
      <c r="C12" s="70"/>
      <c r="D12" s="152"/>
    </row>
    <row r="13" spans="1:4" x14ac:dyDescent="0.2">
      <c r="A13" s="71">
        <v>43961.333333333336</v>
      </c>
      <c r="B13" s="69"/>
      <c r="C13" s="70"/>
      <c r="D13" s="152"/>
    </row>
    <row r="14" spans="1:4" x14ac:dyDescent="0.2">
      <c r="A14" s="71">
        <v>43962.333333333336</v>
      </c>
      <c r="B14" s="69"/>
      <c r="C14" s="70"/>
      <c r="D14" s="152"/>
    </row>
    <row r="15" spans="1:4" x14ac:dyDescent="0.2">
      <c r="A15" s="71">
        <v>43963.333333333336</v>
      </c>
      <c r="B15" s="69"/>
      <c r="C15" s="70"/>
      <c r="D15" s="152"/>
    </row>
    <row r="16" spans="1:4" x14ac:dyDescent="0.2">
      <c r="A16" s="71">
        <v>43964.333333333336</v>
      </c>
      <c r="B16" s="69"/>
      <c r="C16" s="70"/>
      <c r="D16" s="152"/>
    </row>
    <row r="17" spans="1:4" x14ac:dyDescent="0.2">
      <c r="A17" s="71">
        <v>43965.333333333336</v>
      </c>
      <c r="B17" s="69"/>
      <c r="C17" s="70"/>
      <c r="D17" s="152"/>
    </row>
    <row r="18" spans="1:4" x14ac:dyDescent="0.2">
      <c r="A18" s="71">
        <v>43966.333333333336</v>
      </c>
      <c r="B18" s="69"/>
      <c r="C18" s="70"/>
      <c r="D18" s="152"/>
    </row>
    <row r="19" spans="1:4" x14ac:dyDescent="0.2">
      <c r="A19" s="71">
        <v>43967.333333333336</v>
      </c>
      <c r="B19" s="69"/>
      <c r="C19" s="70"/>
      <c r="D19" s="152"/>
    </row>
    <row r="20" spans="1:4" x14ac:dyDescent="0.2">
      <c r="A20" s="71">
        <v>43968.333333333336</v>
      </c>
      <c r="B20" s="69"/>
      <c r="C20" s="70"/>
      <c r="D20" s="152"/>
    </row>
    <row r="21" spans="1:4" x14ac:dyDescent="0.2">
      <c r="A21" s="71">
        <v>43969.333333333336</v>
      </c>
      <c r="B21" s="69"/>
      <c r="C21" s="70"/>
      <c r="D21" s="152"/>
    </row>
    <row r="22" spans="1:4" x14ac:dyDescent="0.2">
      <c r="A22" s="71">
        <v>43970.333333333336</v>
      </c>
      <c r="B22" s="69"/>
      <c r="C22" s="70"/>
      <c r="D22" s="152"/>
    </row>
    <row r="23" spans="1:4" x14ac:dyDescent="0.2">
      <c r="A23" s="71">
        <v>43971.333333333336</v>
      </c>
      <c r="B23" s="69"/>
      <c r="C23" s="70"/>
      <c r="D23" s="152"/>
    </row>
    <row r="24" spans="1:4" x14ac:dyDescent="0.2">
      <c r="A24" s="71">
        <v>43972.333333333336</v>
      </c>
      <c r="B24" s="69"/>
      <c r="C24" s="70"/>
      <c r="D24" s="152"/>
    </row>
    <row r="25" spans="1:4" x14ac:dyDescent="0.2">
      <c r="A25" s="71">
        <v>43973.333333333336</v>
      </c>
      <c r="B25" s="69"/>
      <c r="C25" s="70"/>
      <c r="D25" s="152"/>
    </row>
    <row r="26" spans="1:4" x14ac:dyDescent="0.2">
      <c r="A26" s="71">
        <v>43974.333333333336</v>
      </c>
      <c r="B26" s="69"/>
      <c r="C26" s="70"/>
      <c r="D26" s="152"/>
    </row>
    <row r="27" spans="1:4" x14ac:dyDescent="0.2">
      <c r="A27" s="71">
        <v>43975.333333333336</v>
      </c>
      <c r="B27" s="69"/>
      <c r="C27" s="70"/>
      <c r="D27" s="152"/>
    </row>
    <row r="28" spans="1:4" x14ac:dyDescent="0.2">
      <c r="A28" s="71">
        <v>43976.333333333336</v>
      </c>
      <c r="B28" s="69"/>
      <c r="C28" s="70"/>
      <c r="D28" s="152"/>
    </row>
    <row r="29" spans="1:4" x14ac:dyDescent="0.2">
      <c r="A29" s="71">
        <v>43977.333333333336</v>
      </c>
      <c r="B29" s="69"/>
      <c r="C29" s="70"/>
      <c r="D29" s="152"/>
    </row>
    <row r="30" spans="1:4" x14ac:dyDescent="0.2">
      <c r="A30" s="71">
        <v>43978.333333333336</v>
      </c>
      <c r="B30" s="69"/>
      <c r="C30" s="70"/>
      <c r="D30" s="152"/>
    </row>
    <row r="31" spans="1:4" x14ac:dyDescent="0.2">
      <c r="A31" s="71">
        <v>43979.333333333336</v>
      </c>
      <c r="B31" s="69"/>
      <c r="C31" s="70"/>
      <c r="D31" s="152"/>
    </row>
    <row r="32" spans="1:4" x14ac:dyDescent="0.2">
      <c r="A32" s="71">
        <v>43980.333333333336</v>
      </c>
      <c r="B32" s="69"/>
      <c r="C32" s="70"/>
      <c r="D32" s="152"/>
    </row>
    <row r="33" spans="1:4" x14ac:dyDescent="0.2">
      <c r="A33" s="71">
        <v>43981.333333333336</v>
      </c>
      <c r="B33" s="69"/>
      <c r="C33" s="70"/>
      <c r="D33" s="152"/>
    </row>
    <row r="34" spans="1:4" x14ac:dyDescent="0.2">
      <c r="A34" s="71">
        <v>43982.333333333336</v>
      </c>
      <c r="B34" s="69"/>
      <c r="C34" s="70"/>
      <c r="D34" s="152"/>
    </row>
    <row r="35" spans="1:4" x14ac:dyDescent="0.2">
      <c r="A35" s="71">
        <v>43983.333333333336</v>
      </c>
      <c r="B35" s="69"/>
      <c r="C35" s="70"/>
      <c r="D35" s="152"/>
    </row>
    <row r="36" spans="1:4" x14ac:dyDescent="0.2">
      <c r="A36" s="71">
        <v>43984.333333333336</v>
      </c>
      <c r="B36" s="69"/>
      <c r="C36" s="70"/>
      <c r="D36" s="152"/>
    </row>
    <row r="37" spans="1:4" x14ac:dyDescent="0.2">
      <c r="A37" s="71">
        <v>43985.333333333336</v>
      </c>
      <c r="B37" s="69"/>
      <c r="C37" s="70"/>
      <c r="D37" s="152"/>
    </row>
    <row r="38" spans="1:4" x14ac:dyDescent="0.2">
      <c r="A38" s="71">
        <v>43986.333333333336</v>
      </c>
      <c r="B38" s="69"/>
      <c r="C38" s="70"/>
      <c r="D38" s="152"/>
    </row>
    <row r="39" spans="1:4" x14ac:dyDescent="0.2">
      <c r="A39" s="71">
        <v>43987.333333333336</v>
      </c>
      <c r="B39" s="69"/>
      <c r="C39" s="70"/>
      <c r="D39" s="152"/>
    </row>
    <row r="40" spans="1:4" x14ac:dyDescent="0.2">
      <c r="A40" s="71">
        <v>43988.333333333336</v>
      </c>
      <c r="B40" s="69"/>
      <c r="C40" s="70"/>
      <c r="D40" s="152"/>
    </row>
    <row r="41" spans="1:4" x14ac:dyDescent="0.2">
      <c r="A41" s="71">
        <v>43989.333333333336</v>
      </c>
      <c r="B41" s="69"/>
      <c r="C41" s="70"/>
      <c r="D41" s="152"/>
    </row>
    <row r="42" spans="1:4" x14ac:dyDescent="0.2">
      <c r="A42" s="71">
        <v>43990.333333333336</v>
      </c>
      <c r="B42" s="69"/>
      <c r="C42" s="70"/>
      <c r="D42" s="152"/>
    </row>
    <row r="43" spans="1:4" x14ac:dyDescent="0.2">
      <c r="A43" s="71">
        <v>43991.333333333336</v>
      </c>
      <c r="B43" s="69"/>
      <c r="C43" s="70"/>
      <c r="D43" s="152"/>
    </row>
    <row r="44" spans="1:4" x14ac:dyDescent="0.2">
      <c r="A44" s="71">
        <v>43992.333333333336</v>
      </c>
      <c r="B44" s="69"/>
      <c r="C44" s="70"/>
      <c r="D44" s="152"/>
    </row>
    <row r="45" spans="1:4" x14ac:dyDescent="0.2">
      <c r="A45" s="71">
        <v>43993.333333333336</v>
      </c>
      <c r="B45" s="69"/>
      <c r="C45" s="70"/>
      <c r="D45" s="152"/>
    </row>
    <row r="46" spans="1:4" x14ac:dyDescent="0.2">
      <c r="A46" s="71">
        <v>43994.333333333336</v>
      </c>
      <c r="B46" s="69"/>
      <c r="C46" s="70"/>
      <c r="D46" s="152"/>
    </row>
    <row r="47" spans="1:4" x14ac:dyDescent="0.2">
      <c r="A47" s="72">
        <v>43997.333333333336</v>
      </c>
      <c r="B47" s="73"/>
      <c r="C47" s="74"/>
      <c r="D47" s="153"/>
    </row>
    <row r="48" spans="1:4" x14ac:dyDescent="0.2">
      <c r="A48" s="72">
        <v>43998.333333333336</v>
      </c>
      <c r="B48" s="73"/>
      <c r="C48" s="74"/>
      <c r="D48" s="153"/>
    </row>
    <row r="49" spans="1:4" x14ac:dyDescent="0.2">
      <c r="A49" s="72">
        <v>43999.333333333336</v>
      </c>
      <c r="B49" s="73"/>
      <c r="C49" s="74"/>
      <c r="D49" s="153"/>
    </row>
    <row r="50" spans="1:4" x14ac:dyDescent="0.2">
      <c r="A50" s="72">
        <v>44000</v>
      </c>
      <c r="B50" s="73"/>
      <c r="C50" s="74"/>
      <c r="D50" s="153"/>
    </row>
    <row r="51" spans="1:4" x14ac:dyDescent="0.2">
      <c r="A51" s="72">
        <v>44001</v>
      </c>
      <c r="B51" s="73"/>
      <c r="C51" s="74"/>
      <c r="D51" s="153"/>
    </row>
    <row r="52" spans="1:4" x14ac:dyDescent="0.2">
      <c r="A52" s="72">
        <v>44004</v>
      </c>
      <c r="B52" s="73"/>
      <c r="C52" s="74"/>
      <c r="D52" s="153"/>
    </row>
    <row r="53" spans="1:4" x14ac:dyDescent="0.2">
      <c r="A53" s="72">
        <v>44005</v>
      </c>
      <c r="B53" s="73"/>
      <c r="C53" s="74"/>
      <c r="D53" s="153"/>
    </row>
    <row r="54" spans="1:4" x14ac:dyDescent="0.2">
      <c r="A54" s="72">
        <v>44006</v>
      </c>
      <c r="B54" s="73"/>
      <c r="C54" s="74"/>
      <c r="D54" s="153"/>
    </row>
    <row r="55" spans="1:4" x14ac:dyDescent="0.2">
      <c r="A55" s="72">
        <v>44007</v>
      </c>
      <c r="B55" s="73"/>
      <c r="C55" s="74"/>
      <c r="D55" s="153"/>
    </row>
    <row r="56" spans="1:4" x14ac:dyDescent="0.2">
      <c r="A56" s="72">
        <v>44008</v>
      </c>
      <c r="B56" s="73"/>
      <c r="C56" s="74"/>
      <c r="D56" s="153"/>
    </row>
    <row r="57" spans="1:4" x14ac:dyDescent="0.2">
      <c r="A57" s="72">
        <v>44011</v>
      </c>
      <c r="B57" s="73"/>
      <c r="C57" s="74"/>
      <c r="D57" s="153"/>
    </row>
    <row r="58" spans="1:4" x14ac:dyDescent="0.2">
      <c r="A58" s="72">
        <v>44012</v>
      </c>
      <c r="B58" s="73"/>
      <c r="C58" s="74"/>
      <c r="D58" s="153"/>
    </row>
    <row r="59" spans="1:4" x14ac:dyDescent="0.2">
      <c r="A59" s="72">
        <v>44013</v>
      </c>
      <c r="B59" s="73"/>
      <c r="C59" s="74"/>
      <c r="D59" s="153"/>
    </row>
    <row r="60" spans="1:4" x14ac:dyDescent="0.2">
      <c r="A60" s="72">
        <v>44014</v>
      </c>
      <c r="B60" s="73"/>
      <c r="C60" s="74"/>
      <c r="D60" s="153"/>
    </row>
    <row r="61" spans="1:4" x14ac:dyDescent="0.2">
      <c r="A61" s="72">
        <v>44015</v>
      </c>
      <c r="B61" s="73"/>
      <c r="C61" s="74"/>
      <c r="D61" s="153"/>
    </row>
    <row r="62" spans="1:4" x14ac:dyDescent="0.2">
      <c r="A62" s="72">
        <v>44018</v>
      </c>
      <c r="B62" s="73"/>
      <c r="C62" s="74"/>
      <c r="D62" s="153"/>
    </row>
    <row r="63" spans="1:4" x14ac:dyDescent="0.2">
      <c r="A63" s="72">
        <v>44019</v>
      </c>
      <c r="B63" s="73"/>
      <c r="C63" s="74"/>
      <c r="D63" s="153"/>
    </row>
    <row r="64" spans="1:4" x14ac:dyDescent="0.2">
      <c r="A64" s="72">
        <v>44020</v>
      </c>
      <c r="B64" s="73"/>
      <c r="C64" s="74"/>
      <c r="D64" s="153"/>
    </row>
    <row r="65" spans="1:4" x14ac:dyDescent="0.2">
      <c r="A65" s="72">
        <v>44021</v>
      </c>
      <c r="B65" s="73"/>
      <c r="C65" s="74"/>
      <c r="D65" s="153"/>
    </row>
    <row r="66" spans="1:4" x14ac:dyDescent="0.2">
      <c r="A66" s="72">
        <v>44022</v>
      </c>
      <c r="B66" s="73"/>
      <c r="C66" s="74"/>
      <c r="D66" s="153"/>
    </row>
    <row r="67" spans="1:4" x14ac:dyDescent="0.2">
      <c r="A67" s="72">
        <v>44025</v>
      </c>
      <c r="B67" s="73">
        <v>223</v>
      </c>
      <c r="C67" s="74">
        <v>223</v>
      </c>
      <c r="D67" s="153">
        <v>223</v>
      </c>
    </row>
    <row r="68" spans="1:4" x14ac:dyDescent="0.2">
      <c r="A68" s="72">
        <v>44026</v>
      </c>
      <c r="B68" s="73">
        <v>91</v>
      </c>
      <c r="C68" s="74">
        <v>314</v>
      </c>
      <c r="D68" s="153">
        <f>SUM(D67,B68)</f>
        <v>314</v>
      </c>
    </row>
    <row r="69" spans="1:4" x14ac:dyDescent="0.2">
      <c r="A69" s="72">
        <v>44027</v>
      </c>
      <c r="B69" s="73">
        <v>43</v>
      </c>
      <c r="C69" s="74">
        <v>357</v>
      </c>
      <c r="D69" s="153">
        <f t="shared" ref="D69:D132" si="0">SUM(D68,B69)</f>
        <v>357</v>
      </c>
    </row>
    <row r="70" spans="1:4" x14ac:dyDescent="0.2">
      <c r="A70" s="72">
        <v>44028</v>
      </c>
      <c r="B70" s="73">
        <v>104</v>
      </c>
      <c r="C70" s="74">
        <v>461</v>
      </c>
      <c r="D70" s="153">
        <f t="shared" si="0"/>
        <v>461</v>
      </c>
    </row>
    <row r="71" spans="1:4" x14ac:dyDescent="0.2">
      <c r="A71" s="72">
        <v>44029</v>
      </c>
      <c r="B71" s="73">
        <v>82</v>
      </c>
      <c r="C71" s="74">
        <v>543</v>
      </c>
      <c r="D71" s="153">
        <f t="shared" si="0"/>
        <v>543</v>
      </c>
    </row>
    <row r="72" spans="1:4" x14ac:dyDescent="0.2">
      <c r="A72" s="72">
        <v>44032</v>
      </c>
      <c r="B72" s="73">
        <v>434</v>
      </c>
      <c r="C72" s="74">
        <v>977</v>
      </c>
      <c r="D72" s="153">
        <f t="shared" si="0"/>
        <v>977</v>
      </c>
    </row>
    <row r="73" spans="1:4" x14ac:dyDescent="0.2">
      <c r="A73" s="72">
        <v>44033</v>
      </c>
      <c r="B73" s="73">
        <v>96</v>
      </c>
      <c r="C73" s="74">
        <v>1073</v>
      </c>
      <c r="D73" s="153">
        <f t="shared" si="0"/>
        <v>1073</v>
      </c>
    </row>
    <row r="74" spans="1:4" x14ac:dyDescent="0.2">
      <c r="A74" s="72">
        <v>44034</v>
      </c>
      <c r="B74" s="73">
        <v>76</v>
      </c>
      <c r="C74" s="74">
        <v>1149</v>
      </c>
      <c r="D74" s="153">
        <f t="shared" si="0"/>
        <v>1149</v>
      </c>
    </row>
    <row r="75" spans="1:4" x14ac:dyDescent="0.2">
      <c r="A75" s="72">
        <v>44035</v>
      </c>
      <c r="B75" s="73">
        <v>184</v>
      </c>
      <c r="C75" s="74">
        <v>1292</v>
      </c>
      <c r="D75" s="153">
        <f t="shared" si="0"/>
        <v>1333</v>
      </c>
    </row>
    <row r="76" spans="1:4" x14ac:dyDescent="0.2">
      <c r="A76" s="72">
        <v>44036</v>
      </c>
      <c r="B76" s="73">
        <v>316</v>
      </c>
      <c r="C76" s="74">
        <v>1626</v>
      </c>
      <c r="D76" s="153">
        <f t="shared" si="0"/>
        <v>1649</v>
      </c>
    </row>
    <row r="77" spans="1:4" x14ac:dyDescent="0.2">
      <c r="A77" s="72">
        <v>44039</v>
      </c>
      <c r="B77" s="73">
        <v>721</v>
      </c>
      <c r="C77" s="74">
        <v>2130</v>
      </c>
      <c r="D77" s="153">
        <f t="shared" si="0"/>
        <v>2370</v>
      </c>
    </row>
    <row r="78" spans="1:4" x14ac:dyDescent="0.2">
      <c r="A78" s="72">
        <v>44040</v>
      </c>
      <c r="B78" s="73">
        <v>258</v>
      </c>
      <c r="C78" s="74">
        <v>2513</v>
      </c>
      <c r="D78" s="153">
        <f t="shared" si="0"/>
        <v>2628</v>
      </c>
    </row>
    <row r="79" spans="1:4" x14ac:dyDescent="0.2">
      <c r="A79" s="72">
        <v>44041</v>
      </c>
      <c r="B79" s="73">
        <v>212</v>
      </c>
      <c r="C79" s="74">
        <v>1907</v>
      </c>
      <c r="D79" s="153">
        <f t="shared" si="0"/>
        <v>2840</v>
      </c>
    </row>
    <row r="80" spans="1:4" x14ac:dyDescent="0.2">
      <c r="A80" s="72">
        <v>44042</v>
      </c>
      <c r="B80" s="73">
        <v>287</v>
      </c>
      <c r="C80" s="74">
        <v>2064</v>
      </c>
      <c r="D80" s="153">
        <f t="shared" si="0"/>
        <v>3127</v>
      </c>
    </row>
    <row r="81" spans="1:4" x14ac:dyDescent="0.2">
      <c r="A81" s="72">
        <v>44043</v>
      </c>
      <c r="B81" s="73">
        <v>263</v>
      </c>
      <c r="C81" s="74">
        <v>2224</v>
      </c>
      <c r="D81" s="153">
        <f t="shared" si="0"/>
        <v>3390</v>
      </c>
    </row>
    <row r="82" spans="1:4" x14ac:dyDescent="0.2">
      <c r="A82" s="72">
        <v>44044</v>
      </c>
      <c r="B82" s="73"/>
      <c r="C82" s="74"/>
      <c r="D82" s="153">
        <f t="shared" si="0"/>
        <v>3390</v>
      </c>
    </row>
    <row r="83" spans="1:4" x14ac:dyDescent="0.2">
      <c r="A83" s="72">
        <v>44045</v>
      </c>
      <c r="B83" s="73"/>
      <c r="C83" s="74"/>
      <c r="D83" s="153">
        <f t="shared" si="0"/>
        <v>3390</v>
      </c>
    </row>
    <row r="84" spans="1:4" x14ac:dyDescent="0.2">
      <c r="A84" s="72">
        <v>44046</v>
      </c>
      <c r="B84" s="73">
        <v>592</v>
      </c>
      <c r="C84" s="74">
        <v>2096</v>
      </c>
      <c r="D84" s="153">
        <f t="shared" si="0"/>
        <v>3982</v>
      </c>
    </row>
    <row r="85" spans="1:4" x14ac:dyDescent="0.2">
      <c r="A85" s="72">
        <v>44047</v>
      </c>
      <c r="B85" s="73">
        <v>167</v>
      </c>
      <c r="C85" s="74">
        <v>2045</v>
      </c>
      <c r="D85" s="153">
        <f t="shared" si="0"/>
        <v>4149</v>
      </c>
    </row>
    <row r="86" spans="1:4" x14ac:dyDescent="0.2">
      <c r="A86" s="72">
        <v>44048</v>
      </c>
      <c r="B86" s="73">
        <v>89</v>
      </c>
      <c r="C86" s="74">
        <v>1833</v>
      </c>
      <c r="D86" s="153">
        <f t="shared" si="0"/>
        <v>4238</v>
      </c>
    </row>
    <row r="87" spans="1:4" x14ac:dyDescent="0.2">
      <c r="A87" s="72">
        <v>44049</v>
      </c>
      <c r="B87" s="73">
        <v>105</v>
      </c>
      <c r="C87" s="74">
        <v>1740</v>
      </c>
      <c r="D87" s="153">
        <f t="shared" si="0"/>
        <v>4343</v>
      </c>
    </row>
    <row r="88" spans="1:4" x14ac:dyDescent="0.2">
      <c r="A88" s="72">
        <v>44050</v>
      </c>
      <c r="B88" s="73">
        <v>106</v>
      </c>
      <c r="C88" s="74">
        <v>1687</v>
      </c>
      <c r="D88" s="153">
        <f t="shared" si="0"/>
        <v>4449</v>
      </c>
    </row>
    <row r="89" spans="1:4" x14ac:dyDescent="0.2">
      <c r="A89" s="72">
        <v>44051</v>
      </c>
      <c r="B89" s="73"/>
      <c r="C89" s="74"/>
      <c r="D89" s="153">
        <f t="shared" si="0"/>
        <v>4449</v>
      </c>
    </row>
    <row r="90" spans="1:4" x14ac:dyDescent="0.2">
      <c r="A90" s="72">
        <v>44052</v>
      </c>
      <c r="B90" s="73"/>
      <c r="C90" s="74"/>
      <c r="D90" s="153">
        <f t="shared" si="0"/>
        <v>4449</v>
      </c>
    </row>
    <row r="91" spans="1:4" x14ac:dyDescent="0.2">
      <c r="A91" s="72">
        <v>44053</v>
      </c>
      <c r="B91" s="73">
        <v>445</v>
      </c>
      <c r="C91" s="74">
        <v>1517</v>
      </c>
      <c r="D91" s="153">
        <f t="shared" si="0"/>
        <v>4894</v>
      </c>
    </row>
    <row r="92" spans="1:4" x14ac:dyDescent="0.2">
      <c r="A92" s="72">
        <v>44054</v>
      </c>
      <c r="B92" s="73">
        <v>118</v>
      </c>
      <c r="C92" s="74">
        <v>1377</v>
      </c>
      <c r="D92" s="153">
        <f t="shared" si="0"/>
        <v>5012</v>
      </c>
    </row>
    <row r="93" spans="1:4" x14ac:dyDescent="0.2">
      <c r="A93" s="72">
        <v>44055</v>
      </c>
      <c r="B93" s="73">
        <v>31</v>
      </c>
      <c r="C93" s="74">
        <v>1219</v>
      </c>
      <c r="D93" s="153">
        <f t="shared" si="0"/>
        <v>5043</v>
      </c>
    </row>
    <row r="94" spans="1:4" x14ac:dyDescent="0.2">
      <c r="A94" s="72">
        <v>44056</v>
      </c>
      <c r="B94" s="73">
        <v>90</v>
      </c>
      <c r="C94" s="74">
        <v>1123</v>
      </c>
      <c r="D94" s="153">
        <f t="shared" si="0"/>
        <v>5133</v>
      </c>
    </row>
    <row r="95" spans="1:4" x14ac:dyDescent="0.2">
      <c r="A95" s="72">
        <v>44057</v>
      </c>
      <c r="B95" s="73">
        <v>105</v>
      </c>
      <c r="C95" s="74">
        <v>1112</v>
      </c>
      <c r="D95" s="153">
        <f t="shared" si="0"/>
        <v>5238</v>
      </c>
    </row>
    <row r="96" spans="1:4" x14ac:dyDescent="0.2">
      <c r="A96" s="72">
        <v>44058</v>
      </c>
      <c r="B96" s="73"/>
      <c r="C96" s="74"/>
      <c r="D96" s="153">
        <f t="shared" si="0"/>
        <v>5238</v>
      </c>
    </row>
    <row r="97" spans="1:4" x14ac:dyDescent="0.2">
      <c r="A97" s="72">
        <v>44059</v>
      </c>
      <c r="B97" s="73"/>
      <c r="C97" s="74"/>
      <c r="D97" s="153">
        <f t="shared" si="0"/>
        <v>5238</v>
      </c>
    </row>
    <row r="98" spans="1:4" x14ac:dyDescent="0.2">
      <c r="A98" s="72">
        <v>44060</v>
      </c>
      <c r="B98" s="73">
        <v>368</v>
      </c>
      <c r="C98" s="74">
        <v>1285</v>
      </c>
      <c r="D98" s="153">
        <f t="shared" si="0"/>
        <v>5606</v>
      </c>
    </row>
    <row r="99" spans="1:4" x14ac:dyDescent="0.2">
      <c r="A99" s="72">
        <v>44061</v>
      </c>
      <c r="B99" s="73">
        <v>118</v>
      </c>
      <c r="C99" s="74">
        <v>1305</v>
      </c>
      <c r="D99" s="153">
        <f t="shared" si="0"/>
        <v>5724</v>
      </c>
    </row>
    <row r="100" spans="1:4" x14ac:dyDescent="0.2">
      <c r="A100" s="72">
        <v>44062</v>
      </c>
      <c r="B100" s="73">
        <v>77</v>
      </c>
      <c r="C100" s="74">
        <v>1203</v>
      </c>
      <c r="D100" s="153">
        <f t="shared" si="0"/>
        <v>5801</v>
      </c>
    </row>
    <row r="101" spans="1:4" x14ac:dyDescent="0.2">
      <c r="A101" s="72">
        <v>44063</v>
      </c>
      <c r="B101" s="73">
        <v>50</v>
      </c>
      <c r="C101" s="74">
        <v>1041</v>
      </c>
      <c r="D101" s="153">
        <f t="shared" si="0"/>
        <v>5851</v>
      </c>
    </row>
    <row r="102" spans="1:4" x14ac:dyDescent="0.2">
      <c r="A102" s="72">
        <v>44064</v>
      </c>
      <c r="B102" s="73">
        <v>91</v>
      </c>
      <c r="C102" s="74">
        <v>1063</v>
      </c>
      <c r="D102" s="153">
        <f t="shared" si="0"/>
        <v>5942</v>
      </c>
    </row>
    <row r="103" spans="1:4" x14ac:dyDescent="0.2">
      <c r="A103" s="72">
        <v>44065</v>
      </c>
      <c r="B103" s="73"/>
      <c r="C103" s="74"/>
      <c r="D103" s="153">
        <f t="shared" si="0"/>
        <v>5942</v>
      </c>
    </row>
    <row r="104" spans="1:4" x14ac:dyDescent="0.2">
      <c r="A104" s="72">
        <v>44066</v>
      </c>
      <c r="B104" s="73"/>
      <c r="C104" s="74"/>
      <c r="D104" s="153">
        <f t="shared" si="0"/>
        <v>5942</v>
      </c>
    </row>
    <row r="105" spans="1:4" x14ac:dyDescent="0.2">
      <c r="A105" s="72">
        <v>44067</v>
      </c>
      <c r="B105" s="73">
        <v>309</v>
      </c>
      <c r="C105" s="74">
        <v>1152</v>
      </c>
      <c r="D105" s="153">
        <f t="shared" si="0"/>
        <v>6251</v>
      </c>
    </row>
    <row r="106" spans="1:4" x14ac:dyDescent="0.2">
      <c r="A106" s="72">
        <v>44068</v>
      </c>
      <c r="B106" s="73">
        <v>70</v>
      </c>
      <c r="C106" s="74">
        <v>1103</v>
      </c>
      <c r="D106" s="153">
        <f t="shared" si="0"/>
        <v>6321</v>
      </c>
    </row>
    <row r="107" spans="1:4" x14ac:dyDescent="0.2">
      <c r="A107" s="72">
        <v>44069</v>
      </c>
      <c r="B107" s="73">
        <v>52</v>
      </c>
      <c r="C107" s="74">
        <v>990</v>
      </c>
      <c r="D107" s="153">
        <f t="shared" si="0"/>
        <v>6373</v>
      </c>
    </row>
    <row r="108" spans="1:4" x14ac:dyDescent="0.2">
      <c r="A108" s="72">
        <v>44070</v>
      </c>
      <c r="B108" s="73">
        <v>50</v>
      </c>
      <c r="C108" s="74">
        <v>898</v>
      </c>
      <c r="D108" s="153">
        <f t="shared" si="0"/>
        <v>6423</v>
      </c>
    </row>
    <row r="109" spans="1:4" x14ac:dyDescent="0.2">
      <c r="A109" s="72">
        <v>44071</v>
      </c>
      <c r="B109" s="73">
        <v>78</v>
      </c>
      <c r="C109" s="74">
        <v>927</v>
      </c>
      <c r="D109" s="153">
        <f t="shared" si="0"/>
        <v>6501</v>
      </c>
    </row>
    <row r="110" spans="1:4" x14ac:dyDescent="0.2">
      <c r="A110" s="72">
        <v>44072</v>
      </c>
      <c r="B110" s="73"/>
      <c r="C110" s="74"/>
      <c r="D110" s="153">
        <f t="shared" si="0"/>
        <v>6501</v>
      </c>
    </row>
    <row r="111" spans="1:4" x14ac:dyDescent="0.2">
      <c r="A111" s="72">
        <v>44073</v>
      </c>
      <c r="B111" s="73"/>
      <c r="C111" s="74"/>
      <c r="D111" s="153">
        <f t="shared" si="0"/>
        <v>6501</v>
      </c>
    </row>
    <row r="112" spans="1:4" x14ac:dyDescent="0.2">
      <c r="A112" s="72">
        <v>44074</v>
      </c>
      <c r="B112" s="73">
        <v>228</v>
      </c>
      <c r="C112" s="74">
        <v>903</v>
      </c>
      <c r="D112" s="153">
        <f t="shared" si="0"/>
        <v>6729</v>
      </c>
    </row>
    <row r="113" spans="1:4" x14ac:dyDescent="0.2">
      <c r="A113" s="72">
        <v>44075</v>
      </c>
      <c r="B113" s="73">
        <v>54</v>
      </c>
      <c r="C113" s="74">
        <v>863</v>
      </c>
      <c r="D113" s="153">
        <f t="shared" si="0"/>
        <v>6783</v>
      </c>
    </row>
    <row r="114" spans="1:4" x14ac:dyDescent="0.2">
      <c r="A114" s="72">
        <v>44076</v>
      </c>
      <c r="B114" s="73">
        <v>50</v>
      </c>
      <c r="C114" s="74">
        <v>806</v>
      </c>
      <c r="D114" s="153">
        <f t="shared" si="0"/>
        <v>6833</v>
      </c>
    </row>
    <row r="115" spans="1:4" x14ac:dyDescent="0.2">
      <c r="A115" s="72">
        <v>44077</v>
      </c>
      <c r="B115" s="73">
        <v>52</v>
      </c>
      <c r="C115" s="74">
        <v>700</v>
      </c>
      <c r="D115" s="153">
        <f t="shared" si="0"/>
        <v>6885</v>
      </c>
    </row>
    <row r="116" spans="1:4" x14ac:dyDescent="0.2">
      <c r="A116" s="72">
        <v>44078</v>
      </c>
      <c r="B116" s="74">
        <v>48</v>
      </c>
      <c r="C116" s="74">
        <v>681</v>
      </c>
      <c r="D116" s="153">
        <f t="shared" si="0"/>
        <v>6933</v>
      </c>
    </row>
    <row r="117" spans="1:4" x14ac:dyDescent="0.2">
      <c r="A117" s="72">
        <v>44079</v>
      </c>
      <c r="B117" s="74"/>
      <c r="C117" s="74"/>
      <c r="D117" s="153">
        <f t="shared" si="0"/>
        <v>6933</v>
      </c>
    </row>
    <row r="118" spans="1:4" x14ac:dyDescent="0.2">
      <c r="A118" s="72">
        <v>44080</v>
      </c>
      <c r="B118" s="74"/>
      <c r="C118" s="74"/>
      <c r="D118" s="153">
        <f t="shared" si="0"/>
        <v>6933</v>
      </c>
    </row>
    <row r="119" spans="1:4" x14ac:dyDescent="0.2">
      <c r="A119" s="72">
        <v>44081</v>
      </c>
      <c r="B119" s="74">
        <v>169</v>
      </c>
      <c r="C119" s="74">
        <v>702</v>
      </c>
      <c r="D119" s="153">
        <f t="shared" si="0"/>
        <v>7102</v>
      </c>
    </row>
    <row r="120" spans="1:4" x14ac:dyDescent="0.2">
      <c r="A120" s="72">
        <v>44082</v>
      </c>
      <c r="B120" s="74">
        <v>55</v>
      </c>
      <c r="C120" s="74">
        <v>699</v>
      </c>
      <c r="D120" s="153">
        <f t="shared" si="0"/>
        <v>7157</v>
      </c>
    </row>
    <row r="121" spans="1:4" x14ac:dyDescent="0.2">
      <c r="A121" s="72">
        <v>44083</v>
      </c>
      <c r="B121" s="74">
        <v>53</v>
      </c>
      <c r="C121" s="74">
        <v>642</v>
      </c>
      <c r="D121" s="153">
        <f t="shared" si="0"/>
        <v>7210</v>
      </c>
    </row>
    <row r="122" spans="1:4" x14ac:dyDescent="0.2">
      <c r="A122" s="72">
        <v>44084</v>
      </c>
      <c r="B122" s="74">
        <v>36</v>
      </c>
      <c r="C122" s="74">
        <v>632</v>
      </c>
      <c r="D122" s="153">
        <f t="shared" si="0"/>
        <v>7246</v>
      </c>
    </row>
    <row r="123" spans="1:4" x14ac:dyDescent="0.2">
      <c r="A123" s="72">
        <v>44085</v>
      </c>
      <c r="B123" s="74">
        <v>53</v>
      </c>
      <c r="C123" s="74">
        <v>637</v>
      </c>
      <c r="D123" s="153">
        <f t="shared" si="0"/>
        <v>7299</v>
      </c>
    </row>
    <row r="124" spans="1:4" x14ac:dyDescent="0.2">
      <c r="A124" s="72">
        <v>44086</v>
      </c>
      <c r="B124" s="74"/>
      <c r="C124" s="74"/>
      <c r="D124" s="153">
        <f t="shared" si="0"/>
        <v>7299</v>
      </c>
    </row>
    <row r="125" spans="1:4" x14ac:dyDescent="0.2">
      <c r="A125" s="72">
        <v>44087</v>
      </c>
      <c r="B125" s="74"/>
      <c r="C125" s="74"/>
      <c r="D125" s="153">
        <f t="shared" si="0"/>
        <v>7299</v>
      </c>
    </row>
    <row r="126" spans="1:4" x14ac:dyDescent="0.2">
      <c r="A126" s="72">
        <v>44088</v>
      </c>
      <c r="B126" s="74">
        <v>251</v>
      </c>
      <c r="C126" s="74">
        <v>759</v>
      </c>
      <c r="D126" s="153">
        <f t="shared" si="0"/>
        <v>7550</v>
      </c>
    </row>
    <row r="127" spans="1:4" x14ac:dyDescent="0.2">
      <c r="A127" s="72">
        <v>44089</v>
      </c>
      <c r="B127" s="74">
        <v>66</v>
      </c>
      <c r="C127" s="74">
        <v>768</v>
      </c>
      <c r="D127" s="153">
        <f t="shared" si="0"/>
        <v>7616</v>
      </c>
    </row>
    <row r="128" spans="1:4" x14ac:dyDescent="0.2">
      <c r="A128" s="72">
        <v>44090</v>
      </c>
      <c r="B128" s="74">
        <v>63</v>
      </c>
      <c r="C128" s="74">
        <v>775</v>
      </c>
      <c r="D128" s="153">
        <f t="shared" si="0"/>
        <v>7679</v>
      </c>
    </row>
    <row r="129" spans="1:4" x14ac:dyDescent="0.2">
      <c r="A129" s="72">
        <v>44091</v>
      </c>
      <c r="B129" s="74">
        <v>62</v>
      </c>
      <c r="C129" s="74">
        <v>751</v>
      </c>
      <c r="D129" s="153">
        <f t="shared" si="0"/>
        <v>7741</v>
      </c>
    </row>
    <row r="130" spans="1:4" x14ac:dyDescent="0.2">
      <c r="A130" s="72">
        <v>44092</v>
      </c>
      <c r="B130" s="74">
        <v>83</v>
      </c>
      <c r="C130" s="74">
        <v>799</v>
      </c>
      <c r="D130" s="153">
        <f t="shared" si="0"/>
        <v>7824</v>
      </c>
    </row>
    <row r="131" spans="1:4" x14ac:dyDescent="0.2">
      <c r="A131" s="72">
        <v>44093</v>
      </c>
      <c r="B131" s="74"/>
      <c r="C131" s="74"/>
      <c r="D131" s="153">
        <f t="shared" si="0"/>
        <v>7824</v>
      </c>
    </row>
    <row r="132" spans="1:4" x14ac:dyDescent="0.2">
      <c r="A132" s="72">
        <v>44094</v>
      </c>
      <c r="B132" s="74"/>
      <c r="C132" s="74"/>
      <c r="D132" s="153">
        <f t="shared" si="0"/>
        <v>7824</v>
      </c>
    </row>
    <row r="133" spans="1:4" x14ac:dyDescent="0.2">
      <c r="A133" s="72">
        <v>44095</v>
      </c>
      <c r="B133" s="74">
        <v>398</v>
      </c>
      <c r="C133" s="74">
        <v>1100</v>
      </c>
      <c r="D133" s="153">
        <f t="shared" ref="D133:D158" si="1">SUM(D132,B133)</f>
        <v>8222</v>
      </c>
    </row>
    <row r="134" spans="1:4" x14ac:dyDescent="0.2">
      <c r="A134" s="72">
        <v>44096</v>
      </c>
      <c r="B134" s="74">
        <v>58</v>
      </c>
      <c r="C134" s="74">
        <v>1128</v>
      </c>
      <c r="D134" s="153">
        <f t="shared" si="1"/>
        <v>8280</v>
      </c>
    </row>
    <row r="135" spans="1:4" x14ac:dyDescent="0.2">
      <c r="A135" s="72">
        <v>44097</v>
      </c>
      <c r="B135" s="74">
        <v>53</v>
      </c>
      <c r="C135" s="74">
        <v>1112</v>
      </c>
      <c r="D135" s="153">
        <f t="shared" si="1"/>
        <v>8333</v>
      </c>
    </row>
    <row r="136" spans="1:4" x14ac:dyDescent="0.2">
      <c r="A136" s="72">
        <v>44098</v>
      </c>
      <c r="B136" s="75">
        <v>62</v>
      </c>
      <c r="C136" s="74">
        <v>1102</v>
      </c>
      <c r="D136" s="153">
        <f t="shared" si="1"/>
        <v>8395</v>
      </c>
    </row>
    <row r="137" spans="1:4" x14ac:dyDescent="0.2">
      <c r="A137" s="72">
        <v>44099</v>
      </c>
      <c r="B137" s="75">
        <v>78</v>
      </c>
      <c r="C137" s="75">
        <v>1146</v>
      </c>
      <c r="D137" s="153">
        <f t="shared" si="1"/>
        <v>8473</v>
      </c>
    </row>
    <row r="138" spans="1:4" x14ac:dyDescent="0.2">
      <c r="A138" s="72">
        <v>44100</v>
      </c>
      <c r="B138" s="75"/>
      <c r="C138" s="75"/>
      <c r="D138" s="153">
        <f t="shared" si="1"/>
        <v>8473</v>
      </c>
    </row>
    <row r="139" spans="1:4" x14ac:dyDescent="0.2">
      <c r="A139" s="72">
        <v>44101</v>
      </c>
      <c r="B139" s="75"/>
      <c r="C139" s="75"/>
      <c r="D139" s="153">
        <f t="shared" si="1"/>
        <v>8473</v>
      </c>
    </row>
    <row r="140" spans="1:4" x14ac:dyDescent="0.2">
      <c r="A140" s="72">
        <v>44102</v>
      </c>
      <c r="B140" s="75">
        <v>322</v>
      </c>
      <c r="C140" s="75">
        <v>1340</v>
      </c>
      <c r="D140" s="153">
        <f t="shared" si="1"/>
        <v>8795</v>
      </c>
    </row>
    <row r="141" spans="1:4" x14ac:dyDescent="0.2">
      <c r="A141" s="72">
        <v>44103</v>
      </c>
      <c r="B141" s="75">
        <v>127</v>
      </c>
      <c r="C141" s="75">
        <v>1340</v>
      </c>
      <c r="D141" s="153">
        <f t="shared" si="1"/>
        <v>8922</v>
      </c>
    </row>
    <row r="142" spans="1:4" x14ac:dyDescent="0.2">
      <c r="A142" s="72">
        <v>44104</v>
      </c>
      <c r="B142" s="75">
        <v>79</v>
      </c>
      <c r="C142" s="75">
        <v>1400</v>
      </c>
      <c r="D142" s="153">
        <f t="shared" si="1"/>
        <v>9001</v>
      </c>
    </row>
    <row r="143" spans="1:4" x14ac:dyDescent="0.2">
      <c r="A143" s="72">
        <v>44105</v>
      </c>
      <c r="B143" s="75">
        <v>124</v>
      </c>
      <c r="C143" s="75">
        <v>1405</v>
      </c>
      <c r="D143" s="153">
        <f t="shared" si="1"/>
        <v>9125</v>
      </c>
    </row>
    <row r="144" spans="1:4" x14ac:dyDescent="0.2">
      <c r="A144" s="72">
        <v>44106</v>
      </c>
      <c r="B144" s="75">
        <v>136</v>
      </c>
      <c r="C144" s="75">
        <v>1508</v>
      </c>
      <c r="D144" s="153">
        <f t="shared" si="1"/>
        <v>9261</v>
      </c>
    </row>
    <row r="145" spans="1:4" x14ac:dyDescent="0.2">
      <c r="A145" s="72">
        <v>44107</v>
      </c>
      <c r="B145" s="75"/>
      <c r="C145" s="75"/>
      <c r="D145" s="153">
        <f t="shared" si="1"/>
        <v>9261</v>
      </c>
    </row>
    <row r="146" spans="1:4" x14ac:dyDescent="0.2">
      <c r="A146" s="72">
        <v>44108</v>
      </c>
      <c r="B146" s="75"/>
      <c r="C146" s="75"/>
      <c r="D146" s="153">
        <f t="shared" si="1"/>
        <v>9261</v>
      </c>
    </row>
    <row r="147" spans="1:4" x14ac:dyDescent="0.2">
      <c r="A147" s="72">
        <v>44109</v>
      </c>
      <c r="B147" s="75">
        <v>601</v>
      </c>
      <c r="C147" s="75">
        <v>1864</v>
      </c>
      <c r="D147" s="153">
        <f t="shared" si="1"/>
        <v>9862</v>
      </c>
    </row>
    <row r="148" spans="1:4" x14ac:dyDescent="0.2">
      <c r="A148" s="72">
        <v>44110</v>
      </c>
      <c r="B148" s="75">
        <v>112</v>
      </c>
      <c r="C148" s="75">
        <v>1902</v>
      </c>
      <c r="D148" s="153">
        <f t="shared" si="1"/>
        <v>9974</v>
      </c>
    </row>
    <row r="149" spans="1:4" x14ac:dyDescent="0.2">
      <c r="A149" s="72">
        <v>44111</v>
      </c>
      <c r="B149" s="75">
        <v>91</v>
      </c>
      <c r="C149" s="75">
        <v>1848</v>
      </c>
      <c r="D149" s="153">
        <f t="shared" si="1"/>
        <v>10065</v>
      </c>
    </row>
    <row r="150" spans="1:4" x14ac:dyDescent="0.2">
      <c r="A150" s="72">
        <v>44112</v>
      </c>
      <c r="B150" s="75">
        <v>123</v>
      </c>
      <c r="C150" s="75">
        <v>1817</v>
      </c>
      <c r="D150" s="153">
        <f t="shared" si="1"/>
        <v>10188</v>
      </c>
    </row>
    <row r="151" spans="1:4" x14ac:dyDescent="0.2">
      <c r="A151" s="72">
        <v>44113</v>
      </c>
      <c r="B151" s="75">
        <v>55</v>
      </c>
      <c r="C151" s="75">
        <v>1845</v>
      </c>
      <c r="D151" s="153">
        <f t="shared" si="1"/>
        <v>10243</v>
      </c>
    </row>
    <row r="152" spans="1:4" x14ac:dyDescent="0.2">
      <c r="A152" s="72">
        <v>44114</v>
      </c>
      <c r="B152" s="75"/>
      <c r="C152" s="75"/>
      <c r="D152" s="153">
        <f t="shared" si="1"/>
        <v>10243</v>
      </c>
    </row>
    <row r="153" spans="1:4" x14ac:dyDescent="0.2">
      <c r="A153" s="72">
        <v>44115</v>
      </c>
      <c r="B153" s="75"/>
      <c r="C153" s="75"/>
      <c r="D153" s="153">
        <f t="shared" si="1"/>
        <v>10243</v>
      </c>
    </row>
    <row r="154" spans="1:4" x14ac:dyDescent="0.2">
      <c r="A154" s="72">
        <v>44116</v>
      </c>
      <c r="B154" s="75">
        <v>591</v>
      </c>
      <c r="C154" s="75">
        <v>2025</v>
      </c>
      <c r="D154" s="153">
        <f t="shared" si="1"/>
        <v>10834</v>
      </c>
    </row>
    <row r="155" spans="1:4" x14ac:dyDescent="0.2">
      <c r="A155" s="72">
        <v>44117</v>
      </c>
      <c r="B155" s="75">
        <v>169</v>
      </c>
      <c r="C155" s="75">
        <v>2037</v>
      </c>
      <c r="D155" s="153">
        <f t="shared" si="1"/>
        <v>11003</v>
      </c>
    </row>
    <row r="156" spans="1:4" x14ac:dyDescent="0.2">
      <c r="A156" s="72">
        <v>44118</v>
      </c>
      <c r="B156" s="75">
        <v>144</v>
      </c>
      <c r="C156" s="75">
        <v>1975</v>
      </c>
      <c r="D156" s="153">
        <f t="shared" si="1"/>
        <v>11147</v>
      </c>
    </row>
    <row r="157" spans="1:4" x14ac:dyDescent="0.2">
      <c r="A157" s="72">
        <v>44119</v>
      </c>
      <c r="B157" s="75">
        <v>94</v>
      </c>
      <c r="C157" s="75">
        <v>1820</v>
      </c>
      <c r="D157" s="153">
        <f t="shared" si="1"/>
        <v>11241</v>
      </c>
    </row>
    <row r="158" spans="1:4" x14ac:dyDescent="0.2">
      <c r="A158" s="72">
        <v>44120</v>
      </c>
      <c r="B158" s="75">
        <v>107</v>
      </c>
      <c r="C158" s="75">
        <v>1828</v>
      </c>
      <c r="D158" s="153">
        <f t="shared" si="1"/>
        <v>11348</v>
      </c>
    </row>
    <row r="159" spans="1:4" x14ac:dyDescent="0.2">
      <c r="A159" s="72">
        <v>44121</v>
      </c>
      <c r="B159" s="75"/>
      <c r="C159" s="75"/>
      <c r="D159" s="153">
        <f t="shared" ref="D159:D160" si="2">SUM(D158,B159)</f>
        <v>11348</v>
      </c>
    </row>
    <row r="160" spans="1:4" x14ac:dyDescent="0.2">
      <c r="A160" s="72">
        <v>44122</v>
      </c>
      <c r="B160" s="75"/>
      <c r="C160" s="75"/>
      <c r="D160" s="153">
        <f t="shared" si="2"/>
        <v>11348</v>
      </c>
    </row>
    <row r="161" spans="1:4" x14ac:dyDescent="0.2">
      <c r="A161" s="72">
        <v>44123</v>
      </c>
      <c r="B161" s="75">
        <v>403</v>
      </c>
      <c r="C161" s="76">
        <v>1891</v>
      </c>
      <c r="D161" s="153">
        <f t="shared" ref="D161:D189" si="3">SUM(D160,B161)</f>
        <v>11751</v>
      </c>
    </row>
    <row r="162" spans="1:4" x14ac:dyDescent="0.2">
      <c r="A162" s="72">
        <v>44124</v>
      </c>
      <c r="B162" s="75">
        <v>73</v>
      </c>
      <c r="C162" s="76">
        <v>1766</v>
      </c>
      <c r="D162" s="153">
        <f t="shared" si="3"/>
        <v>11824</v>
      </c>
    </row>
    <row r="163" spans="1:4" x14ac:dyDescent="0.2">
      <c r="A163" s="72">
        <v>44125</v>
      </c>
      <c r="B163" s="75">
        <v>87</v>
      </c>
      <c r="C163" s="75">
        <v>1547</v>
      </c>
      <c r="D163" s="153">
        <f t="shared" si="3"/>
        <v>11911</v>
      </c>
    </row>
    <row r="164" spans="1:4" x14ac:dyDescent="0.2">
      <c r="A164" s="72">
        <v>44126</v>
      </c>
      <c r="B164" s="77">
        <v>52</v>
      </c>
      <c r="C164" s="77">
        <v>1481</v>
      </c>
      <c r="D164" s="153">
        <f t="shared" si="3"/>
        <v>11963</v>
      </c>
    </row>
    <row r="165" spans="1:4" x14ac:dyDescent="0.2">
      <c r="A165" s="72">
        <v>44127</v>
      </c>
      <c r="B165" s="77">
        <v>77</v>
      </c>
      <c r="C165" s="77">
        <v>1429</v>
      </c>
      <c r="D165" s="153">
        <f t="shared" si="3"/>
        <v>12040</v>
      </c>
    </row>
    <row r="166" spans="1:4" x14ac:dyDescent="0.2">
      <c r="A166" s="72">
        <v>44128</v>
      </c>
      <c r="B166" s="77"/>
      <c r="C166" s="77"/>
      <c r="D166" s="153">
        <f t="shared" si="3"/>
        <v>12040</v>
      </c>
    </row>
    <row r="167" spans="1:4" x14ac:dyDescent="0.2">
      <c r="A167" s="72">
        <v>44129</v>
      </c>
      <c r="B167" s="77"/>
      <c r="C167" s="77"/>
      <c r="D167" s="153">
        <f t="shared" si="3"/>
        <v>12040</v>
      </c>
    </row>
    <row r="168" spans="1:4" x14ac:dyDescent="0.2">
      <c r="A168" s="72">
        <v>44130</v>
      </c>
      <c r="B168" s="77">
        <v>361</v>
      </c>
      <c r="C168" s="77">
        <v>1671</v>
      </c>
      <c r="D168" s="153">
        <f t="shared" si="3"/>
        <v>12401</v>
      </c>
    </row>
    <row r="169" spans="1:4" x14ac:dyDescent="0.2">
      <c r="A169" s="72">
        <v>44131</v>
      </c>
      <c r="B169" s="77">
        <v>81</v>
      </c>
      <c r="C169" s="77">
        <v>1308</v>
      </c>
      <c r="D169" s="153">
        <f t="shared" si="3"/>
        <v>12482</v>
      </c>
    </row>
    <row r="170" spans="1:4" x14ac:dyDescent="0.2">
      <c r="A170" s="72">
        <v>44132</v>
      </c>
      <c r="B170" s="77">
        <v>46</v>
      </c>
      <c r="C170" s="77">
        <v>1276</v>
      </c>
      <c r="D170" s="153">
        <f t="shared" si="3"/>
        <v>12528</v>
      </c>
    </row>
    <row r="171" spans="1:4" x14ac:dyDescent="0.2">
      <c r="A171" s="72">
        <v>44133</v>
      </c>
      <c r="B171" s="77">
        <v>28</v>
      </c>
      <c r="C171" s="77">
        <v>1168</v>
      </c>
      <c r="D171" s="153">
        <f t="shared" si="3"/>
        <v>12556</v>
      </c>
    </row>
    <row r="172" spans="1:4" x14ac:dyDescent="0.2">
      <c r="A172" s="72">
        <v>44134</v>
      </c>
      <c r="B172" s="77">
        <v>8</v>
      </c>
      <c r="C172" s="77">
        <v>1124</v>
      </c>
      <c r="D172" s="153">
        <f t="shared" si="3"/>
        <v>12564</v>
      </c>
    </row>
    <row r="173" spans="1:4" x14ac:dyDescent="0.2">
      <c r="A173" s="72">
        <v>44135</v>
      </c>
      <c r="B173" s="77"/>
      <c r="C173" s="77"/>
      <c r="D173" s="153">
        <f t="shared" si="3"/>
        <v>12564</v>
      </c>
    </row>
    <row r="174" spans="1:4" x14ac:dyDescent="0.2">
      <c r="A174" s="72">
        <v>44136</v>
      </c>
      <c r="B174" s="77"/>
      <c r="C174" s="77"/>
      <c r="D174" s="153">
        <f t="shared" si="3"/>
        <v>12564</v>
      </c>
    </row>
    <row r="175" spans="1:4" x14ac:dyDescent="0.2">
      <c r="A175" s="72">
        <v>44137</v>
      </c>
      <c r="B175" s="77">
        <v>15</v>
      </c>
      <c r="C175" s="77" t="s">
        <v>161</v>
      </c>
      <c r="D175" s="153">
        <f t="shared" si="3"/>
        <v>12579</v>
      </c>
    </row>
    <row r="176" spans="1:4" x14ac:dyDescent="0.2">
      <c r="A176" s="72">
        <v>44138</v>
      </c>
      <c r="B176" s="77">
        <v>3</v>
      </c>
      <c r="C176" s="77" t="s">
        <v>161</v>
      </c>
      <c r="D176" s="153">
        <f t="shared" si="3"/>
        <v>12582</v>
      </c>
    </row>
    <row r="177" spans="1:4" x14ac:dyDescent="0.2">
      <c r="A177" s="72">
        <v>44139</v>
      </c>
      <c r="B177" s="77">
        <v>1</v>
      </c>
      <c r="C177" s="77" t="s">
        <v>161</v>
      </c>
      <c r="D177" s="153">
        <f t="shared" si="3"/>
        <v>12583</v>
      </c>
    </row>
    <row r="178" spans="1:4" x14ac:dyDescent="0.2">
      <c r="A178" s="72">
        <v>44140</v>
      </c>
      <c r="B178" s="77">
        <v>0</v>
      </c>
      <c r="C178" s="77" t="s">
        <v>161</v>
      </c>
      <c r="D178" s="153">
        <f t="shared" si="3"/>
        <v>12583</v>
      </c>
    </row>
    <row r="179" spans="1:4" x14ac:dyDescent="0.2">
      <c r="A179" s="72">
        <v>44141</v>
      </c>
      <c r="B179" s="77">
        <v>2</v>
      </c>
      <c r="C179" s="77" t="s">
        <v>161</v>
      </c>
      <c r="D179" s="153">
        <f t="shared" si="3"/>
        <v>12585</v>
      </c>
    </row>
    <row r="180" spans="1:4" x14ac:dyDescent="0.2">
      <c r="A180" s="72">
        <v>44142</v>
      </c>
      <c r="B180" s="77"/>
      <c r="C180" s="77"/>
      <c r="D180" s="153">
        <f t="shared" si="3"/>
        <v>12585</v>
      </c>
    </row>
    <row r="181" spans="1:4" x14ac:dyDescent="0.2">
      <c r="A181" s="72">
        <v>44143</v>
      </c>
      <c r="B181" s="77"/>
      <c r="C181" s="77"/>
      <c r="D181" s="153">
        <f t="shared" si="3"/>
        <v>12585</v>
      </c>
    </row>
    <row r="182" spans="1:4" x14ac:dyDescent="0.2">
      <c r="A182" s="72">
        <v>44144</v>
      </c>
      <c r="B182" s="77">
        <v>8</v>
      </c>
      <c r="C182" s="77" t="s">
        <v>161</v>
      </c>
      <c r="D182" s="153">
        <f t="shared" si="3"/>
        <v>12593</v>
      </c>
    </row>
    <row r="183" spans="1:4" x14ac:dyDescent="0.2">
      <c r="A183" s="72">
        <v>44145</v>
      </c>
      <c r="B183" s="77">
        <v>0</v>
      </c>
      <c r="C183" s="77" t="s">
        <v>161</v>
      </c>
      <c r="D183" s="153">
        <f t="shared" si="3"/>
        <v>12593</v>
      </c>
    </row>
    <row r="184" spans="1:4" x14ac:dyDescent="0.2">
      <c r="A184" s="72">
        <v>44146</v>
      </c>
      <c r="B184" s="104">
        <v>1</v>
      </c>
      <c r="C184" s="77" t="s">
        <v>161</v>
      </c>
      <c r="D184" s="153">
        <f t="shared" si="3"/>
        <v>12594</v>
      </c>
    </row>
    <row r="185" spans="1:4" x14ac:dyDescent="0.2">
      <c r="A185" s="72">
        <v>44147</v>
      </c>
      <c r="B185" s="77">
        <v>0</v>
      </c>
      <c r="C185" s="77" t="s">
        <v>161</v>
      </c>
      <c r="D185" s="153">
        <f t="shared" si="3"/>
        <v>12594</v>
      </c>
    </row>
    <row r="186" spans="1:4" x14ac:dyDescent="0.2">
      <c r="A186" s="72">
        <v>44148</v>
      </c>
      <c r="B186" s="77">
        <v>0</v>
      </c>
      <c r="C186" s="77" t="s">
        <v>161</v>
      </c>
      <c r="D186" s="153">
        <f t="shared" si="3"/>
        <v>12594</v>
      </c>
    </row>
    <row r="187" spans="1:4" x14ac:dyDescent="0.2">
      <c r="A187" s="72">
        <v>44149</v>
      </c>
      <c r="B187" s="77"/>
      <c r="C187" s="77"/>
      <c r="D187" s="153">
        <f t="shared" si="3"/>
        <v>12594</v>
      </c>
    </row>
    <row r="188" spans="1:4" x14ac:dyDescent="0.2">
      <c r="A188" s="72">
        <v>44150</v>
      </c>
      <c r="B188" s="77"/>
      <c r="C188" s="77"/>
      <c r="D188" s="153">
        <f t="shared" si="3"/>
        <v>12594</v>
      </c>
    </row>
    <row r="189" spans="1:4" x14ac:dyDescent="0.2">
      <c r="A189" s="72">
        <v>44151</v>
      </c>
      <c r="B189" s="77">
        <v>6</v>
      </c>
      <c r="C189" s="77" t="s">
        <v>161</v>
      </c>
      <c r="D189" s="153">
        <f t="shared" si="3"/>
        <v>12600</v>
      </c>
    </row>
    <row r="190" spans="1:4" x14ac:dyDescent="0.2">
      <c r="A190" s="72">
        <v>44152</v>
      </c>
      <c r="B190" s="77">
        <v>0</v>
      </c>
      <c r="C190" s="77" t="s">
        <v>161</v>
      </c>
      <c r="D190" s="153">
        <f>SUM(D189,B190)</f>
        <v>12600</v>
      </c>
    </row>
    <row r="191" spans="1:4" x14ac:dyDescent="0.2">
      <c r="A191" s="72">
        <v>44153</v>
      </c>
      <c r="B191" s="77">
        <v>6</v>
      </c>
      <c r="C191" s="77" t="s">
        <v>161</v>
      </c>
      <c r="D191" s="153">
        <f>SUM(D190,B191)</f>
        <v>12606</v>
      </c>
    </row>
    <row r="192" spans="1:4" x14ac:dyDescent="0.2">
      <c r="A192" s="72">
        <v>44154</v>
      </c>
      <c r="B192" s="77">
        <v>1</v>
      </c>
      <c r="C192" s="77" t="s">
        <v>161</v>
      </c>
      <c r="D192" s="153">
        <f>SUM(D191,B192)</f>
        <v>12607</v>
      </c>
    </row>
    <row r="193" spans="1:4" x14ac:dyDescent="0.2">
      <c r="A193" s="72">
        <v>44155</v>
      </c>
      <c r="B193" s="77">
        <v>0</v>
      </c>
      <c r="C193" s="77">
        <v>22</v>
      </c>
      <c r="D193" s="153">
        <f>SUM(D192,B193)</f>
        <v>12607</v>
      </c>
    </row>
    <row r="194" spans="1:4" x14ac:dyDescent="0.2">
      <c r="A194" s="72">
        <v>44156</v>
      </c>
      <c r="B194" s="77"/>
      <c r="C194" s="77"/>
      <c r="D194" s="153">
        <f t="shared" ref="D194:D202" si="4">SUM(D193,B194)</f>
        <v>12607</v>
      </c>
    </row>
    <row r="195" spans="1:4" x14ac:dyDescent="0.2">
      <c r="A195" s="72">
        <v>44157</v>
      </c>
      <c r="B195" s="77"/>
      <c r="C195" s="77"/>
      <c r="D195" s="153">
        <f t="shared" si="4"/>
        <v>12607</v>
      </c>
    </row>
    <row r="196" spans="1:4" x14ac:dyDescent="0.2">
      <c r="A196" s="72">
        <v>44158</v>
      </c>
      <c r="B196" s="77">
        <v>6</v>
      </c>
      <c r="C196" s="77">
        <v>23</v>
      </c>
      <c r="D196" s="153">
        <f t="shared" si="4"/>
        <v>12613</v>
      </c>
    </row>
    <row r="197" spans="1:4" x14ac:dyDescent="0.2">
      <c r="A197" s="72">
        <v>44159</v>
      </c>
      <c r="B197" s="77">
        <v>0</v>
      </c>
      <c r="C197" s="77">
        <v>23</v>
      </c>
      <c r="D197" s="153">
        <f t="shared" si="4"/>
        <v>12613</v>
      </c>
    </row>
    <row r="198" spans="1:4" x14ac:dyDescent="0.2">
      <c r="A198" s="72">
        <v>44160</v>
      </c>
      <c r="B198" s="77">
        <v>1</v>
      </c>
      <c r="C198" s="77">
        <v>23</v>
      </c>
      <c r="D198" s="153">
        <f t="shared" si="4"/>
        <v>12614</v>
      </c>
    </row>
    <row r="199" spans="1:4" x14ac:dyDescent="0.2">
      <c r="A199" s="72">
        <v>44161</v>
      </c>
      <c r="B199" s="77">
        <v>0</v>
      </c>
      <c r="C199" s="77">
        <v>20</v>
      </c>
      <c r="D199" s="153">
        <f t="shared" si="4"/>
        <v>12614</v>
      </c>
    </row>
    <row r="200" spans="1:4" x14ac:dyDescent="0.2">
      <c r="A200" s="72">
        <v>44162</v>
      </c>
      <c r="B200" s="77">
        <v>0</v>
      </c>
      <c r="C200" s="77">
        <v>14</v>
      </c>
      <c r="D200" s="153">
        <f t="shared" si="4"/>
        <v>12614</v>
      </c>
    </row>
    <row r="201" spans="1:4" x14ac:dyDescent="0.2">
      <c r="A201" s="72">
        <v>44163</v>
      </c>
      <c r="B201" s="77"/>
      <c r="C201" s="77"/>
      <c r="D201" s="153">
        <f t="shared" si="4"/>
        <v>12614</v>
      </c>
    </row>
    <row r="202" spans="1:4" x14ac:dyDescent="0.2">
      <c r="A202" s="72">
        <v>44164</v>
      </c>
      <c r="B202" s="77"/>
      <c r="C202" s="77"/>
      <c r="D202" s="153">
        <f t="shared" si="4"/>
        <v>12614</v>
      </c>
    </row>
    <row r="203" spans="1:4" x14ac:dyDescent="0.2">
      <c r="A203" s="72">
        <v>44165</v>
      </c>
      <c r="B203" s="77">
        <v>5</v>
      </c>
      <c r="C203" s="77">
        <v>14</v>
      </c>
      <c r="D203" s="153">
        <f>SUM(D202,B203)</f>
        <v>12619</v>
      </c>
    </row>
    <row r="204" spans="1:4" x14ac:dyDescent="0.2">
      <c r="A204" s="72">
        <v>44166</v>
      </c>
      <c r="B204" s="77">
        <v>0</v>
      </c>
      <c r="C204" s="77">
        <v>12</v>
      </c>
      <c r="D204" s="153">
        <f>SUM(D203,B204)</f>
        <v>12619</v>
      </c>
    </row>
    <row r="205" spans="1:4" x14ac:dyDescent="0.2">
      <c r="A205" s="72">
        <v>44167</v>
      </c>
      <c r="B205" s="77">
        <v>5</v>
      </c>
      <c r="C205" s="77">
        <v>15</v>
      </c>
      <c r="D205" s="153">
        <f>SUM(D204,B205)</f>
        <v>12624</v>
      </c>
    </row>
    <row r="206" spans="1:4" x14ac:dyDescent="0.2">
      <c r="A206" s="72">
        <v>44168</v>
      </c>
      <c r="B206" s="77">
        <v>0</v>
      </c>
      <c r="C206" s="77">
        <v>7</v>
      </c>
      <c r="D206" s="153">
        <f>SUM(D205,B206)</f>
        <v>12624</v>
      </c>
    </row>
    <row r="207" spans="1:4" x14ac:dyDescent="0.2">
      <c r="A207" s="72">
        <v>44169</v>
      </c>
      <c r="B207" s="104">
        <v>0</v>
      </c>
      <c r="C207" s="104">
        <v>11</v>
      </c>
      <c r="D207" s="154">
        <f>SUM(D206,B207)</f>
        <v>12624</v>
      </c>
    </row>
    <row r="208" spans="1:4" x14ac:dyDescent="0.2">
      <c r="A208" s="72">
        <v>44170</v>
      </c>
      <c r="B208" s="77"/>
      <c r="C208" s="77"/>
      <c r="D208" s="153">
        <f t="shared" ref="D208:D261" si="5">SUM(D207,B208)</f>
        <v>12624</v>
      </c>
    </row>
    <row r="209" spans="1:4" x14ac:dyDescent="0.2">
      <c r="A209" s="72">
        <v>44171</v>
      </c>
      <c r="B209" s="77"/>
      <c r="C209" s="77"/>
      <c r="D209" s="153">
        <f t="shared" si="5"/>
        <v>12624</v>
      </c>
    </row>
    <row r="210" spans="1:4" x14ac:dyDescent="0.2">
      <c r="A210" s="72">
        <v>44172</v>
      </c>
      <c r="B210" s="77">
        <v>9</v>
      </c>
      <c r="C210" s="77">
        <v>19</v>
      </c>
      <c r="D210" s="153">
        <f t="shared" si="5"/>
        <v>12633</v>
      </c>
    </row>
    <row r="211" spans="1:4" x14ac:dyDescent="0.2">
      <c r="A211" s="72">
        <v>44173</v>
      </c>
      <c r="B211" s="77">
        <v>1</v>
      </c>
      <c r="C211" s="77">
        <v>20</v>
      </c>
      <c r="D211" s="153">
        <f t="shared" si="5"/>
        <v>12634</v>
      </c>
    </row>
    <row r="212" spans="1:4" x14ac:dyDescent="0.2">
      <c r="A212" s="72">
        <v>44174</v>
      </c>
      <c r="B212" s="77">
        <v>0</v>
      </c>
      <c r="C212" s="77">
        <v>15</v>
      </c>
      <c r="D212" s="153">
        <f t="shared" si="5"/>
        <v>12634</v>
      </c>
    </row>
    <row r="213" spans="1:4" x14ac:dyDescent="0.2">
      <c r="A213" s="72">
        <v>44175</v>
      </c>
      <c r="B213" s="77">
        <v>0</v>
      </c>
      <c r="C213" s="77">
        <v>15</v>
      </c>
      <c r="D213" s="153">
        <f t="shared" si="5"/>
        <v>12634</v>
      </c>
    </row>
    <row r="214" spans="1:4" x14ac:dyDescent="0.2">
      <c r="A214" s="72">
        <v>44176</v>
      </c>
      <c r="B214" s="77">
        <v>2</v>
      </c>
      <c r="C214" s="77">
        <v>17</v>
      </c>
      <c r="D214" s="153">
        <f t="shared" si="5"/>
        <v>12636</v>
      </c>
    </row>
    <row r="215" spans="1:4" x14ac:dyDescent="0.2">
      <c r="A215" s="72">
        <v>44177</v>
      </c>
      <c r="B215" s="77"/>
      <c r="C215" s="77"/>
      <c r="D215" s="153">
        <f t="shared" si="5"/>
        <v>12636</v>
      </c>
    </row>
    <row r="216" spans="1:4" x14ac:dyDescent="0.2">
      <c r="A216" s="72">
        <v>44178</v>
      </c>
      <c r="B216" s="77"/>
      <c r="C216" s="77"/>
      <c r="D216" s="153">
        <f t="shared" si="5"/>
        <v>12636</v>
      </c>
    </row>
    <row r="217" spans="1:4" x14ac:dyDescent="0.2">
      <c r="A217" s="72">
        <v>44179</v>
      </c>
      <c r="B217" s="77">
        <v>11</v>
      </c>
      <c r="C217" s="77">
        <v>23</v>
      </c>
      <c r="D217" s="153">
        <f t="shared" si="5"/>
        <v>12647</v>
      </c>
    </row>
    <row r="218" spans="1:4" x14ac:dyDescent="0.2">
      <c r="A218" s="72">
        <v>44180</v>
      </c>
      <c r="B218" s="77">
        <v>6</v>
      </c>
      <c r="C218" s="77">
        <v>29</v>
      </c>
      <c r="D218" s="153">
        <f t="shared" si="5"/>
        <v>12653</v>
      </c>
    </row>
    <row r="219" spans="1:4" x14ac:dyDescent="0.2">
      <c r="A219" s="72">
        <v>44181</v>
      </c>
      <c r="B219" s="77">
        <v>7</v>
      </c>
      <c r="C219" s="77">
        <v>36</v>
      </c>
      <c r="D219" s="153">
        <f t="shared" si="5"/>
        <v>12660</v>
      </c>
    </row>
    <row r="220" spans="1:4" x14ac:dyDescent="0.2">
      <c r="A220" s="72">
        <v>44182</v>
      </c>
      <c r="B220" s="77">
        <v>36</v>
      </c>
      <c r="C220" s="77">
        <v>63</v>
      </c>
      <c r="D220" s="153">
        <f t="shared" si="5"/>
        <v>12696</v>
      </c>
    </row>
    <row r="221" spans="1:4" x14ac:dyDescent="0.2">
      <c r="A221" s="72">
        <v>44183</v>
      </c>
      <c r="B221" s="104">
        <v>16</v>
      </c>
      <c r="C221" s="104">
        <v>78</v>
      </c>
      <c r="D221" s="154">
        <f t="shared" si="5"/>
        <v>12712</v>
      </c>
    </row>
    <row r="222" spans="1:4" x14ac:dyDescent="0.2">
      <c r="A222" s="72">
        <v>44184</v>
      </c>
      <c r="B222" s="77"/>
      <c r="C222" s="77"/>
      <c r="D222" s="153">
        <f t="shared" si="5"/>
        <v>12712</v>
      </c>
    </row>
    <row r="223" spans="1:4" x14ac:dyDescent="0.2">
      <c r="A223" s="72">
        <v>44185</v>
      </c>
      <c r="B223" s="77"/>
      <c r="C223" s="77"/>
      <c r="D223" s="153">
        <f t="shared" si="5"/>
        <v>12712</v>
      </c>
    </row>
    <row r="224" spans="1:4" x14ac:dyDescent="0.2">
      <c r="A224" s="72">
        <v>44186</v>
      </c>
      <c r="B224" s="77">
        <v>31</v>
      </c>
      <c r="C224" s="77">
        <v>107</v>
      </c>
      <c r="D224" s="153">
        <f t="shared" si="5"/>
        <v>12743</v>
      </c>
    </row>
    <row r="225" spans="1:6" x14ac:dyDescent="0.2">
      <c r="A225" s="72">
        <v>44187</v>
      </c>
      <c r="B225" s="77">
        <v>98</v>
      </c>
      <c r="C225" s="77">
        <v>205</v>
      </c>
      <c r="D225" s="153">
        <f t="shared" si="5"/>
        <v>12841</v>
      </c>
      <c r="F225" s="129"/>
    </row>
    <row r="226" spans="1:6" x14ac:dyDescent="0.2">
      <c r="A226" s="72">
        <v>44188</v>
      </c>
      <c r="B226" s="77">
        <v>40</v>
      </c>
      <c r="C226" s="77">
        <v>245</v>
      </c>
      <c r="D226" s="153">
        <f t="shared" si="5"/>
        <v>12881</v>
      </c>
      <c r="F226" s="129"/>
    </row>
    <row r="227" spans="1:6" x14ac:dyDescent="0.2">
      <c r="A227" s="72">
        <v>44189</v>
      </c>
      <c r="B227" s="77">
        <v>27</v>
      </c>
      <c r="C227" s="77">
        <v>261</v>
      </c>
      <c r="D227" s="153">
        <f t="shared" si="5"/>
        <v>12908</v>
      </c>
    </row>
    <row r="228" spans="1:6" x14ac:dyDescent="0.2">
      <c r="A228" s="72">
        <v>44190</v>
      </c>
      <c r="B228" s="77">
        <v>16</v>
      </c>
      <c r="C228" s="77">
        <v>271</v>
      </c>
      <c r="D228" s="153">
        <f t="shared" si="5"/>
        <v>12924</v>
      </c>
    </row>
    <row r="229" spans="1:6" x14ac:dyDescent="0.2">
      <c r="A229" s="72">
        <v>44191</v>
      </c>
      <c r="B229" s="77"/>
      <c r="C229" s="77"/>
      <c r="D229" s="153">
        <f t="shared" si="5"/>
        <v>12924</v>
      </c>
    </row>
    <row r="230" spans="1:6" x14ac:dyDescent="0.2">
      <c r="A230" s="72">
        <v>44192</v>
      </c>
      <c r="B230" s="77"/>
      <c r="C230" s="77"/>
      <c r="D230" s="153">
        <f t="shared" si="5"/>
        <v>12924</v>
      </c>
    </row>
    <row r="231" spans="1:6" x14ac:dyDescent="0.2">
      <c r="A231" s="72">
        <v>44193</v>
      </c>
      <c r="B231" s="77">
        <v>71</v>
      </c>
      <c r="C231" s="77">
        <v>283</v>
      </c>
      <c r="D231" s="153">
        <f t="shared" si="5"/>
        <v>12995</v>
      </c>
    </row>
    <row r="232" spans="1:6" x14ac:dyDescent="0.2">
      <c r="A232" s="72">
        <v>44194</v>
      </c>
      <c r="B232" s="77">
        <v>18</v>
      </c>
      <c r="C232" s="77">
        <v>301</v>
      </c>
      <c r="D232" s="153">
        <f t="shared" si="5"/>
        <v>13013</v>
      </c>
    </row>
    <row r="233" spans="1:6" x14ac:dyDescent="0.2">
      <c r="A233" s="72">
        <v>44195</v>
      </c>
      <c r="B233" s="77">
        <v>35</v>
      </c>
      <c r="C233" s="77">
        <v>336</v>
      </c>
      <c r="D233" s="153">
        <f t="shared" si="5"/>
        <v>13048</v>
      </c>
    </row>
    <row r="234" spans="1:6" x14ac:dyDescent="0.2">
      <c r="A234" s="72">
        <v>44196</v>
      </c>
      <c r="B234" s="77">
        <v>21</v>
      </c>
      <c r="C234" s="77">
        <v>326</v>
      </c>
      <c r="D234" s="153">
        <f t="shared" si="5"/>
        <v>13069</v>
      </c>
    </row>
    <row r="235" spans="1:6" x14ac:dyDescent="0.2">
      <c r="A235" s="72">
        <v>44197</v>
      </c>
      <c r="B235" s="77">
        <v>32</v>
      </c>
      <c r="C235" s="77">
        <v>260</v>
      </c>
      <c r="D235" s="153">
        <f t="shared" si="5"/>
        <v>13101</v>
      </c>
    </row>
    <row r="236" spans="1:6" x14ac:dyDescent="0.2">
      <c r="A236" s="72">
        <v>44198</v>
      </c>
      <c r="B236" s="77"/>
      <c r="C236" s="77"/>
      <c r="D236" s="153">
        <f t="shared" si="5"/>
        <v>13101</v>
      </c>
    </row>
    <row r="237" spans="1:6" x14ac:dyDescent="0.2">
      <c r="A237" s="72">
        <v>44199</v>
      </c>
      <c r="B237" s="77"/>
      <c r="C237" s="77"/>
      <c r="D237" s="153">
        <f t="shared" si="5"/>
        <v>13101</v>
      </c>
    </row>
    <row r="238" spans="1:6" x14ac:dyDescent="0.2">
      <c r="A238" s="72">
        <v>44200</v>
      </c>
      <c r="B238" s="77">
        <v>200</v>
      </c>
      <c r="C238" s="77">
        <v>337</v>
      </c>
      <c r="D238" s="153">
        <f t="shared" si="5"/>
        <v>13301</v>
      </c>
    </row>
    <row r="239" spans="1:6" x14ac:dyDescent="0.2">
      <c r="A239" s="72">
        <v>44201</v>
      </c>
      <c r="B239" s="77">
        <v>49</v>
      </c>
      <c r="C239" s="77">
        <v>426</v>
      </c>
      <c r="D239" s="153">
        <f t="shared" si="5"/>
        <v>13350</v>
      </c>
    </row>
    <row r="240" spans="1:6" x14ac:dyDescent="0.2">
      <c r="A240" s="72">
        <v>44202</v>
      </c>
      <c r="B240" s="77">
        <v>21</v>
      </c>
      <c r="C240" s="77">
        <v>447</v>
      </c>
      <c r="D240" s="153">
        <f t="shared" si="5"/>
        <v>13371</v>
      </c>
    </row>
    <row r="241" spans="1:4" x14ac:dyDescent="0.2">
      <c r="A241" s="72">
        <v>44203</v>
      </c>
      <c r="B241" s="77">
        <v>17</v>
      </c>
      <c r="C241" s="77">
        <v>393</v>
      </c>
      <c r="D241" s="153">
        <f t="shared" si="5"/>
        <v>13388</v>
      </c>
    </row>
    <row r="242" spans="1:4" x14ac:dyDescent="0.2">
      <c r="A242" s="72">
        <v>44204</v>
      </c>
      <c r="B242" s="77">
        <v>44</v>
      </c>
      <c r="C242" s="77">
        <v>419</v>
      </c>
      <c r="D242" s="153">
        <f t="shared" si="5"/>
        <v>13432</v>
      </c>
    </row>
    <row r="243" spans="1:4" x14ac:dyDescent="0.2">
      <c r="A243" s="72">
        <v>44205</v>
      </c>
      <c r="B243" s="77"/>
      <c r="C243" s="77"/>
      <c r="D243" s="153">
        <f t="shared" si="5"/>
        <v>13432</v>
      </c>
    </row>
    <row r="244" spans="1:4" x14ac:dyDescent="0.2">
      <c r="A244" s="72">
        <v>44206</v>
      </c>
      <c r="B244" s="77"/>
      <c r="C244" s="77"/>
      <c r="D244" s="153">
        <f t="shared" si="5"/>
        <v>13432</v>
      </c>
    </row>
    <row r="245" spans="1:4" x14ac:dyDescent="0.2">
      <c r="A245" s="72">
        <v>44207</v>
      </c>
      <c r="B245" s="77">
        <v>163</v>
      </c>
      <c r="C245" s="77">
        <v>494</v>
      </c>
      <c r="D245" s="153">
        <f t="shared" si="5"/>
        <v>13595</v>
      </c>
    </row>
    <row r="246" spans="1:4" x14ac:dyDescent="0.2">
      <c r="A246" s="72">
        <v>44208</v>
      </c>
      <c r="B246" s="77">
        <v>26</v>
      </c>
      <c r="C246" s="77">
        <v>520</v>
      </c>
      <c r="D246" s="153">
        <f t="shared" si="5"/>
        <v>13621</v>
      </c>
    </row>
    <row r="247" spans="1:4" x14ac:dyDescent="0.2">
      <c r="A247" s="72">
        <v>44209</v>
      </c>
      <c r="B247" s="77">
        <v>10</v>
      </c>
      <c r="C247" s="77">
        <v>387</v>
      </c>
      <c r="D247" s="153">
        <f t="shared" si="5"/>
        <v>13631</v>
      </c>
    </row>
    <row r="248" spans="1:4" x14ac:dyDescent="0.2">
      <c r="A248" s="72">
        <v>44210</v>
      </c>
      <c r="B248" s="77">
        <v>27</v>
      </c>
      <c r="C248" s="77">
        <v>335</v>
      </c>
      <c r="D248" s="153">
        <f t="shared" si="5"/>
        <v>13658</v>
      </c>
    </row>
    <row r="249" spans="1:4" x14ac:dyDescent="0.2">
      <c r="A249" s="72">
        <v>44211</v>
      </c>
      <c r="B249" s="77">
        <v>20</v>
      </c>
      <c r="C249" s="77">
        <v>339</v>
      </c>
      <c r="D249" s="153">
        <f t="shared" si="5"/>
        <v>13678</v>
      </c>
    </row>
    <row r="250" spans="1:4" x14ac:dyDescent="0.2">
      <c r="A250" s="72">
        <v>44212</v>
      </c>
      <c r="B250" s="77"/>
      <c r="C250" s="77"/>
      <c r="D250" s="153">
        <f t="shared" si="5"/>
        <v>13678</v>
      </c>
    </row>
    <row r="251" spans="1:4" x14ac:dyDescent="0.2">
      <c r="A251" s="72">
        <v>44213</v>
      </c>
      <c r="B251" s="77"/>
      <c r="C251" s="77"/>
      <c r="D251" s="153">
        <f t="shared" si="5"/>
        <v>13678</v>
      </c>
    </row>
    <row r="252" spans="1:4" x14ac:dyDescent="0.2">
      <c r="A252" s="72">
        <v>44214</v>
      </c>
      <c r="B252" s="77">
        <v>87</v>
      </c>
      <c r="C252" s="77">
        <v>376</v>
      </c>
      <c r="D252" s="153">
        <f t="shared" si="5"/>
        <v>13765</v>
      </c>
    </row>
    <row r="253" spans="1:4" x14ac:dyDescent="0.2">
      <c r="A253" s="72">
        <v>44215</v>
      </c>
      <c r="B253" s="77">
        <v>9</v>
      </c>
      <c r="C253" s="77">
        <v>284</v>
      </c>
      <c r="D253" s="153">
        <f t="shared" si="5"/>
        <v>13774</v>
      </c>
    </row>
    <row r="254" spans="1:4" x14ac:dyDescent="0.2">
      <c r="A254" s="72">
        <v>44216</v>
      </c>
      <c r="B254" s="77">
        <v>8</v>
      </c>
      <c r="C254" s="77">
        <v>281</v>
      </c>
      <c r="D254" s="153">
        <f t="shared" si="5"/>
        <v>13782</v>
      </c>
    </row>
    <row r="255" spans="1:4" x14ac:dyDescent="0.2">
      <c r="A255" s="72">
        <v>44217</v>
      </c>
      <c r="B255" s="77">
        <v>10</v>
      </c>
      <c r="C255" s="77">
        <v>276</v>
      </c>
      <c r="D255" s="153">
        <f t="shared" si="5"/>
        <v>13792</v>
      </c>
    </row>
    <row r="256" spans="1:4" x14ac:dyDescent="0.2">
      <c r="A256" s="72">
        <v>44218</v>
      </c>
      <c r="B256" s="77">
        <v>19</v>
      </c>
      <c r="C256" s="77">
        <v>298</v>
      </c>
      <c r="D256" s="153">
        <f t="shared" si="5"/>
        <v>13811</v>
      </c>
    </row>
    <row r="257" spans="1:4" x14ac:dyDescent="0.2">
      <c r="A257" s="72">
        <v>44219</v>
      </c>
      <c r="B257" s="77"/>
      <c r="C257" s="77"/>
      <c r="D257" s="153">
        <f t="shared" si="5"/>
        <v>13811</v>
      </c>
    </row>
    <row r="258" spans="1:4" x14ac:dyDescent="0.2">
      <c r="A258" s="72">
        <v>44220</v>
      </c>
      <c r="B258" s="77"/>
      <c r="C258" s="77"/>
      <c r="D258" s="153">
        <f t="shared" si="5"/>
        <v>13811</v>
      </c>
    </row>
    <row r="259" spans="1:4" x14ac:dyDescent="0.2">
      <c r="A259" s="72">
        <v>44221</v>
      </c>
      <c r="B259" s="77">
        <v>39</v>
      </c>
      <c r="C259" s="77">
        <v>262</v>
      </c>
      <c r="D259" s="153">
        <f t="shared" si="5"/>
        <v>13850</v>
      </c>
    </row>
    <row r="260" spans="1:4" x14ac:dyDescent="0.2">
      <c r="A260" s="72">
        <v>44222</v>
      </c>
      <c r="B260" s="77">
        <v>10</v>
      </c>
      <c r="C260" s="77">
        <v>262</v>
      </c>
      <c r="D260" s="153">
        <f t="shared" si="5"/>
        <v>13860</v>
      </c>
    </row>
    <row r="261" spans="1:4" x14ac:dyDescent="0.2">
      <c r="A261" s="72">
        <v>44223</v>
      </c>
      <c r="B261" s="77">
        <v>3</v>
      </c>
      <c r="C261" s="77">
        <v>234</v>
      </c>
      <c r="D261" s="153">
        <f t="shared" si="5"/>
        <v>13863</v>
      </c>
    </row>
    <row r="262" spans="1:4" x14ac:dyDescent="0.2">
      <c r="A262" s="72">
        <v>44224</v>
      </c>
      <c r="B262" s="77"/>
      <c r="C262" s="77"/>
      <c r="D262" s="155"/>
    </row>
    <row r="263" spans="1:4" x14ac:dyDescent="0.2">
      <c r="A263" s="72">
        <v>44225</v>
      </c>
      <c r="B263" s="77"/>
      <c r="C263" s="77"/>
      <c r="D263" s="155"/>
    </row>
    <row r="264" spans="1:4" x14ac:dyDescent="0.2">
      <c r="A264" s="72">
        <v>44226</v>
      </c>
      <c r="B264" s="77"/>
      <c r="C264" s="77"/>
      <c r="D264" s="155"/>
    </row>
    <row r="265" spans="1:4" x14ac:dyDescent="0.2">
      <c r="A265" s="72">
        <v>44227</v>
      </c>
      <c r="B265" s="77"/>
      <c r="C265" s="77"/>
      <c r="D265" s="155"/>
    </row>
    <row r="266" spans="1:4" x14ac:dyDescent="0.2">
      <c r="A266" s="110"/>
      <c r="B266" s="77"/>
      <c r="C266" s="77"/>
      <c r="D266" s="155"/>
    </row>
    <row r="267" spans="1:4" ht="15" thickBot="1" x14ac:dyDescent="0.25">
      <c r="A267" s="78" t="s">
        <v>87</v>
      </c>
      <c r="B267" s="79"/>
      <c r="C267" s="79"/>
      <c r="D267" s="156">
        <f>MAX(D4:D266)</f>
        <v>13863</v>
      </c>
    </row>
    <row r="268" spans="1:4" ht="15" thickTop="1" x14ac:dyDescent="0.2">
      <c r="B268" s="39"/>
      <c r="C268" s="39"/>
    </row>
    <row r="269" spans="1:4" x14ac:dyDescent="0.2">
      <c r="B269" s="39"/>
      <c r="C269" s="39"/>
    </row>
    <row r="270" spans="1:4" x14ac:dyDescent="0.2">
      <c r="B270" s="39"/>
      <c r="C270" s="39"/>
    </row>
    <row r="271" spans="1:4" x14ac:dyDescent="0.2">
      <c r="B271" s="39"/>
      <c r="C271" s="39"/>
    </row>
    <row r="272" spans="1:4" x14ac:dyDescent="0.2">
      <c r="B272" s="39"/>
      <c r="C272" s="39"/>
    </row>
    <row r="273" spans="2:3" x14ac:dyDescent="0.2">
      <c r="B273" s="39"/>
      <c r="C273" s="39"/>
    </row>
    <row r="274" spans="2:3" x14ac:dyDescent="0.2">
      <c r="B274" s="39"/>
      <c r="C274" s="39"/>
    </row>
    <row r="275" spans="2:3" x14ac:dyDescent="0.2">
      <c r="B275" s="39"/>
      <c r="C275" s="39"/>
    </row>
    <row r="276" spans="2:3" x14ac:dyDescent="0.2">
      <c r="B276" s="39"/>
      <c r="C276" s="39"/>
    </row>
    <row r="277" spans="2:3" x14ac:dyDescent="0.2">
      <c r="B277" s="39"/>
      <c r="C277" s="39"/>
    </row>
    <row r="278" spans="2:3" x14ac:dyDescent="0.2">
      <c r="B278" s="39"/>
      <c r="C278" s="39"/>
    </row>
    <row r="279" spans="2:3" x14ac:dyDescent="0.2">
      <c r="B279" s="39"/>
      <c r="C279" s="39"/>
    </row>
    <row r="280" spans="2:3" x14ac:dyDescent="0.2">
      <c r="B280" s="39"/>
      <c r="C280" s="39"/>
    </row>
    <row r="281" spans="2:3" x14ac:dyDescent="0.2">
      <c r="B281" s="39"/>
      <c r="C281" s="39"/>
    </row>
    <row r="282" spans="2:3" x14ac:dyDescent="0.2">
      <c r="B282" s="39"/>
      <c r="C282" s="39"/>
    </row>
    <row r="283" spans="2:3" x14ac:dyDescent="0.2">
      <c r="B283" s="39"/>
      <c r="C283" s="39"/>
    </row>
    <row r="284" spans="2:3" x14ac:dyDescent="0.2">
      <c r="B284" s="39"/>
      <c r="C284" s="39"/>
    </row>
    <row r="285" spans="2:3" x14ac:dyDescent="0.2">
      <c r="B285" s="39"/>
      <c r="C285" s="39"/>
    </row>
    <row r="286" spans="2:3" x14ac:dyDescent="0.2">
      <c r="B286" s="39"/>
      <c r="C286" s="39"/>
    </row>
    <row r="287" spans="2:3" x14ac:dyDescent="0.2">
      <c r="B287" s="39"/>
      <c r="C287" s="39"/>
    </row>
    <row r="288" spans="2:3" x14ac:dyDescent="0.2">
      <c r="B288" s="39"/>
      <c r="C288" s="39"/>
    </row>
    <row r="289" spans="2:3" x14ac:dyDescent="0.2">
      <c r="B289" s="39"/>
      <c r="C289" s="39"/>
    </row>
    <row r="290" spans="2:3" x14ac:dyDescent="0.2">
      <c r="B290" s="39"/>
      <c r="C290" s="39"/>
    </row>
    <row r="291" spans="2:3" x14ac:dyDescent="0.2">
      <c r="B291" s="39"/>
      <c r="C291" s="39"/>
    </row>
    <row r="292" spans="2:3" x14ac:dyDescent="0.2">
      <c r="B292" s="39"/>
      <c r="C292" s="39"/>
    </row>
    <row r="293" spans="2:3" x14ac:dyDescent="0.2">
      <c r="B293" s="39"/>
      <c r="C293" s="39"/>
    </row>
    <row r="294" spans="2:3" x14ac:dyDescent="0.2">
      <c r="B294" s="39"/>
      <c r="C294" s="39"/>
    </row>
    <row r="295" spans="2:3" x14ac:dyDescent="0.2">
      <c r="B295" s="39"/>
      <c r="C295" s="39"/>
    </row>
    <row r="296" spans="2:3" x14ac:dyDescent="0.2">
      <c r="B296" s="39"/>
      <c r="C296" s="39"/>
    </row>
    <row r="297" spans="2:3" x14ac:dyDescent="0.2">
      <c r="B297" s="39"/>
      <c r="C297" s="39"/>
    </row>
    <row r="298" spans="2:3" x14ac:dyDescent="0.2">
      <c r="B298" s="39"/>
      <c r="C298" s="39"/>
    </row>
    <row r="299" spans="2:3" x14ac:dyDescent="0.2">
      <c r="B299" s="39"/>
      <c r="C299" s="39"/>
    </row>
    <row r="300" spans="2:3" x14ac:dyDescent="0.2">
      <c r="B300" s="39"/>
      <c r="C300" s="39"/>
    </row>
    <row r="301" spans="2:3" x14ac:dyDescent="0.2">
      <c r="B301" s="39"/>
      <c r="C301" s="39"/>
    </row>
    <row r="302" spans="2:3" x14ac:dyDescent="0.2">
      <c r="B302" s="39"/>
      <c r="C302" s="39"/>
    </row>
    <row r="303" spans="2:3" x14ac:dyDescent="0.2">
      <c r="B303" s="39"/>
      <c r="C303" s="39"/>
    </row>
    <row r="304" spans="2:3" x14ac:dyDescent="0.2">
      <c r="B304" s="39"/>
      <c r="C304" s="39"/>
    </row>
    <row r="305" spans="2:3" x14ac:dyDescent="0.2">
      <c r="B305" s="39"/>
      <c r="C305" s="39"/>
    </row>
    <row r="306" spans="2:3" x14ac:dyDescent="0.2">
      <c r="B306" s="39"/>
      <c r="C306" s="39"/>
    </row>
    <row r="307" spans="2:3" x14ac:dyDescent="0.2">
      <c r="B307" s="39"/>
      <c r="C307" s="39"/>
    </row>
    <row r="308" spans="2:3" x14ac:dyDescent="0.2">
      <c r="B308" s="39"/>
      <c r="C308" s="39"/>
    </row>
    <row r="309" spans="2:3" x14ac:dyDescent="0.2">
      <c r="B309" s="39"/>
      <c r="C309" s="39"/>
    </row>
    <row r="310" spans="2:3" x14ac:dyDescent="0.2">
      <c r="B310" s="39"/>
      <c r="C310" s="39"/>
    </row>
    <row r="311" spans="2:3" x14ac:dyDescent="0.2">
      <c r="B311" s="39"/>
      <c r="C311" s="39"/>
    </row>
    <row r="312" spans="2:3" x14ac:dyDescent="0.2">
      <c r="B312" s="39"/>
      <c r="C312" s="39"/>
    </row>
    <row r="313" spans="2:3" x14ac:dyDescent="0.2">
      <c r="B313" s="39"/>
      <c r="C313" s="39"/>
    </row>
    <row r="314" spans="2:3" x14ac:dyDescent="0.2">
      <c r="B314" s="39"/>
      <c r="C314" s="39"/>
    </row>
    <row r="315" spans="2:3" x14ac:dyDescent="0.2">
      <c r="B315" s="39"/>
      <c r="C315" s="39"/>
    </row>
    <row r="316" spans="2:3" x14ac:dyDescent="0.2">
      <c r="B316" s="39"/>
      <c r="C316" s="39"/>
    </row>
    <row r="317" spans="2:3" x14ac:dyDescent="0.2">
      <c r="B317" s="39"/>
      <c r="C317" s="39"/>
    </row>
    <row r="318" spans="2:3" x14ac:dyDescent="0.2">
      <c r="B318" s="39"/>
      <c r="C318" s="39"/>
    </row>
    <row r="319" spans="2:3" x14ac:dyDescent="0.2">
      <c r="B319" s="39"/>
      <c r="C319" s="39"/>
    </row>
    <row r="320" spans="2:3" x14ac:dyDescent="0.2">
      <c r="B320" s="39"/>
      <c r="C320" s="39"/>
    </row>
    <row r="321" spans="2:3" x14ac:dyDescent="0.2">
      <c r="B321" s="39"/>
      <c r="C321" s="39"/>
    </row>
    <row r="322" spans="2:3" x14ac:dyDescent="0.2">
      <c r="B322" s="39"/>
      <c r="C322" s="39"/>
    </row>
    <row r="323" spans="2:3" x14ac:dyDescent="0.2">
      <c r="B323" s="39"/>
      <c r="C323" s="39"/>
    </row>
    <row r="324" spans="2:3" x14ac:dyDescent="0.2">
      <c r="B324" s="39"/>
      <c r="C324" s="39"/>
    </row>
    <row r="325" spans="2:3" x14ac:dyDescent="0.2">
      <c r="B325" s="39"/>
      <c r="C325" s="39"/>
    </row>
    <row r="326" spans="2:3" x14ac:dyDescent="0.2">
      <c r="B326" s="39"/>
      <c r="C326" s="39"/>
    </row>
    <row r="327" spans="2:3" x14ac:dyDescent="0.2">
      <c r="B327" s="39"/>
      <c r="C327" s="39"/>
    </row>
    <row r="328" spans="2:3" x14ac:dyDescent="0.2">
      <c r="B328" s="39"/>
      <c r="C328" s="39"/>
    </row>
    <row r="329" spans="2:3" x14ac:dyDescent="0.2">
      <c r="B329" s="39"/>
      <c r="C329" s="39"/>
    </row>
    <row r="330" spans="2:3" x14ac:dyDescent="0.2">
      <c r="B330" s="39"/>
      <c r="C330" s="39"/>
    </row>
    <row r="331" spans="2:3" x14ac:dyDescent="0.2">
      <c r="B331" s="39"/>
      <c r="C331" s="39"/>
    </row>
    <row r="332" spans="2:3" x14ac:dyDescent="0.2">
      <c r="B332" s="39"/>
      <c r="C332" s="39"/>
    </row>
    <row r="333" spans="2:3" x14ac:dyDescent="0.2">
      <c r="B333" s="39"/>
      <c r="C333" s="39"/>
    </row>
    <row r="334" spans="2:3" x14ac:dyDescent="0.2">
      <c r="B334" s="39"/>
      <c r="C334" s="39"/>
    </row>
    <row r="335" spans="2:3" x14ac:dyDescent="0.2">
      <c r="B335" s="39"/>
      <c r="C335" s="39"/>
    </row>
    <row r="336" spans="2:3" x14ac:dyDescent="0.2">
      <c r="B336" s="39"/>
      <c r="C336" s="39"/>
    </row>
    <row r="337" spans="2:3" x14ac:dyDescent="0.2">
      <c r="B337" s="39"/>
      <c r="C337" s="39"/>
    </row>
    <row r="338" spans="2:3" x14ac:dyDescent="0.2">
      <c r="B338" s="39"/>
      <c r="C338" s="39"/>
    </row>
    <row r="339" spans="2:3" x14ac:dyDescent="0.2">
      <c r="B339" s="39"/>
      <c r="C339" s="39"/>
    </row>
    <row r="340" spans="2:3" x14ac:dyDescent="0.2">
      <c r="B340" s="39"/>
      <c r="C340" s="39"/>
    </row>
    <row r="341" spans="2:3" x14ac:dyDescent="0.2">
      <c r="B341" s="39"/>
      <c r="C341" s="39"/>
    </row>
    <row r="342" spans="2:3" x14ac:dyDescent="0.2">
      <c r="B342" s="39"/>
      <c r="C342" s="39"/>
    </row>
    <row r="343" spans="2:3" x14ac:dyDescent="0.2">
      <c r="B343" s="39"/>
      <c r="C343" s="39"/>
    </row>
    <row r="344" spans="2:3" x14ac:dyDescent="0.2">
      <c r="B344" s="39"/>
      <c r="C344" s="39"/>
    </row>
    <row r="345" spans="2:3" x14ac:dyDescent="0.2">
      <c r="B345" s="39"/>
      <c r="C345" s="39"/>
    </row>
    <row r="346" spans="2:3" x14ac:dyDescent="0.2">
      <c r="B346" s="39"/>
      <c r="C346" s="39"/>
    </row>
    <row r="347" spans="2:3" x14ac:dyDescent="0.2">
      <c r="B347" s="39"/>
      <c r="C347" s="39"/>
    </row>
    <row r="348" spans="2:3" x14ac:dyDescent="0.2">
      <c r="B348" s="39"/>
      <c r="C348" s="39"/>
    </row>
    <row r="349" spans="2:3" x14ac:dyDescent="0.2">
      <c r="B349" s="39"/>
      <c r="C349" s="39"/>
    </row>
    <row r="350" spans="2:3" x14ac:dyDescent="0.2">
      <c r="B350" s="39"/>
      <c r="C350" s="39"/>
    </row>
    <row r="351" spans="2:3" x14ac:dyDescent="0.2">
      <c r="B351" s="39"/>
      <c r="C351" s="39"/>
    </row>
    <row r="352" spans="2:3" x14ac:dyDescent="0.2">
      <c r="B352" s="39"/>
      <c r="C352" s="39"/>
    </row>
    <row r="353" spans="2:3" x14ac:dyDescent="0.2">
      <c r="B353" s="39"/>
      <c r="C353" s="39"/>
    </row>
    <row r="354" spans="2:3" x14ac:dyDescent="0.2">
      <c r="B354" s="39"/>
      <c r="C354" s="39"/>
    </row>
    <row r="355" spans="2:3" x14ac:dyDescent="0.2">
      <c r="B355" s="39"/>
      <c r="C355" s="39"/>
    </row>
    <row r="356" spans="2:3" x14ac:dyDescent="0.2">
      <c r="B356" s="39"/>
      <c r="C356" s="39"/>
    </row>
    <row r="357" spans="2:3" x14ac:dyDescent="0.2">
      <c r="B357" s="39"/>
      <c r="C357" s="39"/>
    </row>
    <row r="358" spans="2:3" x14ac:dyDescent="0.2">
      <c r="B358" s="39"/>
      <c r="C358" s="39"/>
    </row>
    <row r="359" spans="2:3" x14ac:dyDescent="0.2">
      <c r="B359" s="39"/>
      <c r="C359" s="39"/>
    </row>
    <row r="360" spans="2:3" x14ac:dyDescent="0.2">
      <c r="B360" s="39"/>
      <c r="C360" s="39"/>
    </row>
    <row r="361" spans="2:3" x14ac:dyDescent="0.2">
      <c r="B361" s="39"/>
      <c r="C361" s="39"/>
    </row>
    <row r="362" spans="2:3" x14ac:dyDescent="0.2">
      <c r="B362" s="39"/>
      <c r="C362" s="39"/>
    </row>
    <row r="363" spans="2:3" x14ac:dyDescent="0.2">
      <c r="B363" s="39"/>
      <c r="C363" s="39"/>
    </row>
    <row r="364" spans="2:3" x14ac:dyDescent="0.2">
      <c r="B364" s="39"/>
      <c r="C364" s="39"/>
    </row>
    <row r="365" spans="2:3" x14ac:dyDescent="0.2">
      <c r="B365" s="39"/>
      <c r="C365" s="39"/>
    </row>
    <row r="366" spans="2:3" x14ac:dyDescent="0.2">
      <c r="B366" s="39"/>
      <c r="C366" s="39"/>
    </row>
    <row r="367" spans="2:3" x14ac:dyDescent="0.2">
      <c r="B367" s="39"/>
      <c r="C367" s="39"/>
    </row>
    <row r="368" spans="2:3" x14ac:dyDescent="0.2">
      <c r="B368" s="39"/>
      <c r="C368" s="39"/>
    </row>
    <row r="369" spans="2:3" x14ac:dyDescent="0.2">
      <c r="B369" s="39"/>
      <c r="C369" s="39"/>
    </row>
    <row r="370" spans="2:3" x14ac:dyDescent="0.2">
      <c r="B370" s="39"/>
      <c r="C370" s="39"/>
    </row>
    <row r="371" spans="2:3" x14ac:dyDescent="0.2">
      <c r="B371" s="39"/>
      <c r="C371" s="39"/>
    </row>
    <row r="372" spans="2:3" x14ac:dyDescent="0.2">
      <c r="B372" s="39"/>
      <c r="C372" s="39"/>
    </row>
    <row r="373" spans="2:3" x14ac:dyDescent="0.2">
      <c r="B373" s="39"/>
      <c r="C373" s="39"/>
    </row>
    <row r="374" spans="2:3" x14ac:dyDescent="0.2">
      <c r="B374" s="39"/>
      <c r="C374" s="39"/>
    </row>
    <row r="375" spans="2:3" x14ac:dyDescent="0.2">
      <c r="B375" s="39"/>
      <c r="C375" s="39"/>
    </row>
    <row r="376" spans="2:3" x14ac:dyDescent="0.2">
      <c r="B376" s="39"/>
      <c r="C376" s="39"/>
    </row>
    <row r="377" spans="2:3" x14ac:dyDescent="0.2">
      <c r="B377" s="39"/>
      <c r="C377" s="39"/>
    </row>
    <row r="378" spans="2:3" x14ac:dyDescent="0.2">
      <c r="B378" s="39"/>
      <c r="C378" s="39"/>
    </row>
    <row r="379" spans="2:3" x14ac:dyDescent="0.2">
      <c r="B379" s="39"/>
      <c r="C379" s="39"/>
    </row>
    <row r="380" spans="2:3" x14ac:dyDescent="0.2">
      <c r="B380" s="39"/>
      <c r="C380" s="39"/>
    </row>
    <row r="381" spans="2:3" x14ac:dyDescent="0.2">
      <c r="B381" s="39"/>
      <c r="C381" s="39"/>
    </row>
    <row r="382" spans="2:3" x14ac:dyDescent="0.2">
      <c r="B382" s="39"/>
      <c r="C382" s="39"/>
    </row>
    <row r="383" spans="2:3" x14ac:dyDescent="0.2">
      <c r="B383" s="39"/>
      <c r="C383" s="39"/>
    </row>
    <row r="384" spans="2:3" x14ac:dyDescent="0.2">
      <c r="B384" s="39"/>
      <c r="C384" s="39"/>
    </row>
    <row r="385" spans="2:3" x14ac:dyDescent="0.2">
      <c r="B385" s="39"/>
      <c r="C385" s="39"/>
    </row>
    <row r="386" spans="2:3" x14ac:dyDescent="0.2">
      <c r="B386" s="39"/>
      <c r="C386" s="39"/>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GS268"/>
  <sheetViews>
    <sheetView zoomScaleNormal="100" workbookViewId="0">
      <pane xSplit="1" ySplit="1" topLeftCell="GF239" activePane="bottomRight" state="frozen"/>
      <selection pane="topRight" activeCell="B1" sqref="B1"/>
      <selection pane="bottomLeft" activeCell="A3" sqref="A3"/>
      <selection pane="bottomRight" activeCell="AH274" sqref="AH274"/>
    </sheetView>
  </sheetViews>
  <sheetFormatPr baseColWidth="10" defaultColWidth="11" defaultRowHeight="14.25" x14ac:dyDescent="0.2"/>
  <cols>
    <col min="1" max="1" width="26" style="32" customWidth="1"/>
    <col min="2" max="193" width="11" style="129"/>
    <col min="194" max="195" width="11" style="173"/>
    <col min="196" max="201" width="11" style="129"/>
    <col min="202" max="16384" width="11" style="42"/>
  </cols>
  <sheetData>
    <row r="1" spans="1:201" s="81" customFormat="1" ht="29.25" customHeight="1" x14ac:dyDescent="0.2">
      <c r="A1" s="80"/>
      <c r="B1" s="279" t="s">
        <v>58</v>
      </c>
      <c r="C1" s="279"/>
      <c r="D1" s="279" t="s">
        <v>46</v>
      </c>
      <c r="E1" s="279"/>
      <c r="F1" s="277" t="s">
        <v>123</v>
      </c>
      <c r="G1" s="278"/>
      <c r="H1" s="279" t="s">
        <v>79</v>
      </c>
      <c r="I1" s="279"/>
      <c r="J1" s="277" t="s">
        <v>109</v>
      </c>
      <c r="K1" s="278"/>
      <c r="L1" s="279" t="s">
        <v>188</v>
      </c>
      <c r="M1" s="279"/>
      <c r="N1" s="279" t="s">
        <v>29</v>
      </c>
      <c r="O1" s="279"/>
      <c r="P1" s="277" t="s">
        <v>115</v>
      </c>
      <c r="Q1" s="278"/>
      <c r="R1" s="279" t="s">
        <v>43</v>
      </c>
      <c r="S1" s="279"/>
      <c r="T1" s="277" t="s">
        <v>65</v>
      </c>
      <c r="U1" s="278"/>
      <c r="V1" s="277" t="s">
        <v>154</v>
      </c>
      <c r="W1" s="278"/>
      <c r="X1" s="277" t="s">
        <v>118</v>
      </c>
      <c r="Y1" s="278"/>
      <c r="Z1" s="277" t="s">
        <v>141</v>
      </c>
      <c r="AA1" s="278"/>
      <c r="AB1" s="279" t="s">
        <v>73</v>
      </c>
      <c r="AC1" s="279"/>
      <c r="AD1" s="279" t="s">
        <v>135</v>
      </c>
      <c r="AE1" s="279"/>
      <c r="AF1" s="279" t="s">
        <v>120</v>
      </c>
      <c r="AG1" s="279"/>
      <c r="AH1" s="279" t="s">
        <v>11</v>
      </c>
      <c r="AI1" s="280"/>
      <c r="AJ1" s="278" t="s">
        <v>57</v>
      </c>
      <c r="AK1" s="279"/>
      <c r="AL1" s="279" t="s">
        <v>148</v>
      </c>
      <c r="AM1" s="279"/>
      <c r="AN1" s="279" t="s">
        <v>44</v>
      </c>
      <c r="AO1" s="279"/>
      <c r="AP1" s="279" t="s">
        <v>32</v>
      </c>
      <c r="AQ1" s="279"/>
      <c r="AR1" s="279" t="s">
        <v>132</v>
      </c>
      <c r="AS1" s="279"/>
      <c r="AT1" s="279" t="s">
        <v>56</v>
      </c>
      <c r="AU1" s="279"/>
      <c r="AV1" s="279" t="s">
        <v>33</v>
      </c>
      <c r="AW1" s="279"/>
      <c r="AX1" s="277" t="s">
        <v>153</v>
      </c>
      <c r="AY1" s="278"/>
      <c r="AZ1" s="279" t="s">
        <v>105</v>
      </c>
      <c r="BA1" s="279"/>
      <c r="BB1" s="279" t="s">
        <v>63</v>
      </c>
      <c r="BC1" s="279"/>
      <c r="BD1" s="279" t="s">
        <v>34</v>
      </c>
      <c r="BE1" s="279"/>
      <c r="BF1" s="279" t="s">
        <v>45</v>
      </c>
      <c r="BG1" s="279"/>
      <c r="BH1" s="279" t="s">
        <v>27</v>
      </c>
      <c r="BI1" s="279"/>
      <c r="BJ1" s="279" t="s">
        <v>133</v>
      </c>
      <c r="BK1" s="279"/>
      <c r="BL1" s="279" t="s">
        <v>51</v>
      </c>
      <c r="BM1" s="279"/>
      <c r="BN1" s="279" t="s">
        <v>47</v>
      </c>
      <c r="BO1" s="279"/>
      <c r="BP1" s="279" t="s">
        <v>40</v>
      </c>
      <c r="BQ1" s="279"/>
      <c r="BR1" s="277" t="s">
        <v>106</v>
      </c>
      <c r="BS1" s="278"/>
      <c r="BT1" s="279" t="s">
        <v>41</v>
      </c>
      <c r="BU1" s="279"/>
      <c r="BV1" s="277" t="s">
        <v>108</v>
      </c>
      <c r="BW1" s="278"/>
      <c r="BX1" s="277" t="s">
        <v>142</v>
      </c>
      <c r="BY1" s="278"/>
      <c r="BZ1" s="277" t="s">
        <v>143</v>
      </c>
      <c r="CA1" s="278"/>
      <c r="CB1" s="277" t="s">
        <v>139</v>
      </c>
      <c r="CC1" s="278"/>
      <c r="CD1" s="279" t="s">
        <v>124</v>
      </c>
      <c r="CE1" s="279"/>
      <c r="CF1" s="277" t="s">
        <v>138</v>
      </c>
      <c r="CG1" s="278"/>
      <c r="CH1" s="277" t="s">
        <v>134</v>
      </c>
      <c r="CI1" s="278"/>
      <c r="CJ1" s="277" t="s">
        <v>140</v>
      </c>
      <c r="CK1" s="278"/>
      <c r="CL1" s="279" t="s">
        <v>70</v>
      </c>
      <c r="CM1" s="279"/>
      <c r="CN1" s="279" t="s">
        <v>42</v>
      </c>
      <c r="CO1" s="279"/>
      <c r="CP1" s="279" t="s">
        <v>62</v>
      </c>
      <c r="CQ1" s="279"/>
      <c r="CR1" s="279" t="s">
        <v>35</v>
      </c>
      <c r="CS1" s="279"/>
      <c r="CT1" s="277" t="s">
        <v>125</v>
      </c>
      <c r="CU1" s="278"/>
      <c r="CV1" s="277" t="s">
        <v>110</v>
      </c>
      <c r="CW1" s="278"/>
      <c r="CX1" s="279" t="s">
        <v>36</v>
      </c>
      <c r="CY1" s="279"/>
      <c r="CZ1" s="277" t="s">
        <v>107</v>
      </c>
      <c r="DA1" s="278"/>
      <c r="DB1" s="277" t="s">
        <v>111</v>
      </c>
      <c r="DC1" s="278"/>
      <c r="DD1" s="277" t="s">
        <v>126</v>
      </c>
      <c r="DE1" s="278"/>
      <c r="DF1" s="277" t="s">
        <v>127</v>
      </c>
      <c r="DG1" s="278"/>
      <c r="DH1" s="277" t="s">
        <v>144</v>
      </c>
      <c r="DI1" s="278"/>
      <c r="DJ1" s="279" t="s">
        <v>37</v>
      </c>
      <c r="DK1" s="279"/>
      <c r="DL1" s="277" t="s">
        <v>145</v>
      </c>
      <c r="DM1" s="278"/>
      <c r="DN1" s="279" t="s">
        <v>48</v>
      </c>
      <c r="DO1" s="279"/>
      <c r="DP1" s="277" t="s">
        <v>28</v>
      </c>
      <c r="DQ1" s="278"/>
      <c r="DR1" s="279" t="s">
        <v>64</v>
      </c>
      <c r="DS1" s="279"/>
      <c r="DT1" s="279" t="s">
        <v>38</v>
      </c>
      <c r="DU1" s="279"/>
      <c r="DV1" s="279" t="s">
        <v>68</v>
      </c>
      <c r="DW1" s="279"/>
      <c r="DX1" s="279" t="s">
        <v>67</v>
      </c>
      <c r="DY1" s="279"/>
      <c r="DZ1" s="277" t="s">
        <v>112</v>
      </c>
      <c r="EA1" s="278"/>
      <c r="EB1" s="279" t="s">
        <v>39</v>
      </c>
      <c r="EC1" s="279"/>
      <c r="ED1" s="279" t="s">
        <v>59</v>
      </c>
      <c r="EE1" s="279"/>
      <c r="EF1" s="277" t="s">
        <v>113</v>
      </c>
      <c r="EG1" s="278"/>
      <c r="EH1" s="277" t="s">
        <v>146</v>
      </c>
      <c r="EI1" s="278"/>
      <c r="EJ1" s="279" t="s">
        <v>31</v>
      </c>
      <c r="EK1" s="279"/>
      <c r="EL1" s="279" t="s">
        <v>60</v>
      </c>
      <c r="EM1" s="279"/>
      <c r="EN1" s="279" t="s">
        <v>61</v>
      </c>
      <c r="EO1" s="279"/>
      <c r="EP1" s="277" t="s">
        <v>114</v>
      </c>
      <c r="EQ1" s="278"/>
      <c r="ER1" s="279" t="s">
        <v>30</v>
      </c>
      <c r="ES1" s="279"/>
      <c r="ET1" s="277" t="s">
        <v>116</v>
      </c>
      <c r="EU1" s="278"/>
      <c r="EV1" s="279" t="s">
        <v>80</v>
      </c>
      <c r="EW1" s="279"/>
      <c r="EX1" s="279" t="s">
        <v>71</v>
      </c>
      <c r="EY1" s="279"/>
      <c r="EZ1" s="279" t="s">
        <v>49</v>
      </c>
      <c r="FA1" s="279"/>
      <c r="FB1" s="279" t="s">
        <v>189</v>
      </c>
      <c r="FC1" s="279"/>
      <c r="FD1" s="277" t="s">
        <v>117</v>
      </c>
      <c r="FE1" s="278"/>
      <c r="FF1" s="279" t="s">
        <v>54</v>
      </c>
      <c r="FG1" s="279"/>
      <c r="FH1" s="277" t="s">
        <v>152</v>
      </c>
      <c r="FI1" s="278"/>
      <c r="FJ1" s="277" t="s">
        <v>149</v>
      </c>
      <c r="FK1" s="278"/>
      <c r="FL1" s="277" t="s">
        <v>150</v>
      </c>
      <c r="FM1" s="278"/>
      <c r="FN1" s="277" t="s">
        <v>147</v>
      </c>
      <c r="FO1" s="278"/>
      <c r="FP1" s="277" t="s">
        <v>151</v>
      </c>
      <c r="FQ1" s="278"/>
      <c r="FR1" s="277" t="s">
        <v>137</v>
      </c>
      <c r="FS1" s="278"/>
      <c r="FT1" s="277" t="s">
        <v>128</v>
      </c>
      <c r="FU1" s="278"/>
      <c r="FV1" s="279" t="s">
        <v>55</v>
      </c>
      <c r="FW1" s="279"/>
      <c r="FX1" s="279" t="s">
        <v>50</v>
      </c>
      <c r="FY1" s="279"/>
      <c r="FZ1" s="279" t="s">
        <v>72</v>
      </c>
      <c r="GA1" s="279"/>
      <c r="GB1" s="277" t="s">
        <v>129</v>
      </c>
      <c r="GC1" s="278"/>
      <c r="GD1" s="277" t="s">
        <v>136</v>
      </c>
      <c r="GE1" s="278"/>
      <c r="GF1" s="279" t="s">
        <v>66</v>
      </c>
      <c r="GG1" s="279"/>
      <c r="GH1" s="277" t="s">
        <v>119</v>
      </c>
      <c r="GI1" s="278"/>
      <c r="GJ1" s="279" t="s">
        <v>69</v>
      </c>
      <c r="GK1" s="279"/>
      <c r="GL1" s="172"/>
      <c r="GM1" s="172"/>
      <c r="GN1" s="172"/>
      <c r="GO1" s="172"/>
      <c r="GP1" s="172"/>
      <c r="GQ1" s="172"/>
      <c r="GR1" s="172"/>
      <c r="GS1" s="172"/>
    </row>
    <row r="2" spans="1:201" x14ac:dyDescent="0.2">
      <c r="A2" s="82"/>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7" t="s">
        <v>2</v>
      </c>
      <c r="AF2" s="7" t="s">
        <v>3</v>
      </c>
      <c r="AG2" s="7" t="s">
        <v>2</v>
      </c>
      <c r="AH2" s="7" t="s">
        <v>3</v>
      </c>
      <c r="AI2" s="84" t="s">
        <v>2</v>
      </c>
      <c r="AJ2" s="7" t="s">
        <v>3</v>
      </c>
      <c r="AK2" s="7" t="s">
        <v>2</v>
      </c>
      <c r="AL2" s="7"/>
      <c r="AM2" s="7" t="s">
        <v>2</v>
      </c>
      <c r="AN2" s="7" t="s">
        <v>3</v>
      </c>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row>
    <row r="3" spans="1:201" ht="14.25" customHeight="1" x14ac:dyDescent="0.2">
      <c r="A3" s="83">
        <v>43952.333333333336</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84"/>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row>
    <row r="4" spans="1:201" ht="14.25" customHeight="1" x14ac:dyDescent="0.2">
      <c r="A4" s="83">
        <v>43953.333333333336</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84"/>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row>
    <row r="5" spans="1:201" ht="14.25" customHeight="1" x14ac:dyDescent="0.2">
      <c r="A5" s="83">
        <v>43954.333333333336</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84"/>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row>
    <row r="6" spans="1:201" ht="14.25" customHeight="1" x14ac:dyDescent="0.2">
      <c r="A6" s="83">
        <v>43955.333333333336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84"/>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row>
    <row r="7" spans="1:201" ht="14.25" customHeight="1" x14ac:dyDescent="0.2">
      <c r="A7" s="83">
        <v>43956.333333333336</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84"/>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row>
    <row r="8" spans="1:201" ht="14.25" customHeight="1" x14ac:dyDescent="0.2">
      <c r="A8" s="83">
        <v>43957.333333333336</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84"/>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row>
    <row r="9" spans="1:201" ht="14.25" customHeight="1" x14ac:dyDescent="0.2">
      <c r="A9" s="83">
        <v>43958.333333333336</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84"/>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row>
    <row r="10" spans="1:201" ht="14.25" customHeight="1" x14ac:dyDescent="0.2">
      <c r="A10" s="83">
        <v>43959.333333333336</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84"/>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row>
    <row r="11" spans="1:201" ht="14.25" customHeight="1" x14ac:dyDescent="0.2">
      <c r="A11" s="83">
        <v>43960.333333333336</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84"/>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row>
    <row r="12" spans="1:201" ht="14.25" customHeight="1" x14ac:dyDescent="0.2">
      <c r="A12" s="83">
        <v>43961.333333333336</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84"/>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row>
    <row r="13" spans="1:201" ht="14.25" customHeight="1" x14ac:dyDescent="0.2">
      <c r="A13" s="83">
        <v>43962.333333333336</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84"/>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row>
    <row r="14" spans="1:201" ht="14.25" customHeight="1" x14ac:dyDescent="0.2">
      <c r="A14" s="83">
        <v>43963.333333333336</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84"/>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row>
    <row r="15" spans="1:201" ht="14.25" customHeight="1" x14ac:dyDescent="0.2">
      <c r="A15" s="83">
        <v>43964.333333333336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84"/>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row>
    <row r="16" spans="1:201" ht="14.25" customHeight="1" x14ac:dyDescent="0.2">
      <c r="A16" s="83">
        <v>43965.333333333336</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84"/>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row>
    <row r="17" spans="1:193" ht="14.25" customHeight="1" x14ac:dyDescent="0.2">
      <c r="A17" s="83">
        <v>43966.333333333336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84"/>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row>
    <row r="18" spans="1:193" ht="14.25" customHeight="1" x14ac:dyDescent="0.2">
      <c r="A18" s="83">
        <v>43967.333333333336</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84"/>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row>
    <row r="19" spans="1:193" ht="14.25" customHeight="1" x14ac:dyDescent="0.2">
      <c r="A19" s="83">
        <v>43968.333333333336</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84"/>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row>
    <row r="20" spans="1:193" ht="14.25" customHeight="1" x14ac:dyDescent="0.2">
      <c r="A20" s="83">
        <v>43969.333333333336</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84"/>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row>
    <row r="21" spans="1:193" ht="14.25" customHeight="1" x14ac:dyDescent="0.2">
      <c r="A21" s="83">
        <v>43970.333333333336</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84"/>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row>
    <row r="22" spans="1:193" ht="14.25" customHeight="1" x14ac:dyDescent="0.2">
      <c r="A22" s="83">
        <v>43971.333333333336</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84"/>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row>
    <row r="23" spans="1:193" ht="14.25" customHeight="1" x14ac:dyDescent="0.2">
      <c r="A23" s="83">
        <v>43972.333333333336</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84"/>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row>
    <row r="24" spans="1:193" ht="14.25" customHeight="1" x14ac:dyDescent="0.2">
      <c r="A24" s="83">
        <v>43973.333333333336</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84"/>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row>
    <row r="25" spans="1:193" ht="14.25" customHeight="1" x14ac:dyDescent="0.2">
      <c r="A25" s="83">
        <v>43974.333333333336</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84"/>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row>
    <row r="26" spans="1:193" ht="14.25" customHeight="1" x14ac:dyDescent="0.2">
      <c r="A26" s="83">
        <v>43975.333333333336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84"/>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row>
    <row r="27" spans="1:193" ht="14.25" customHeight="1" x14ac:dyDescent="0.2">
      <c r="A27" s="83">
        <v>43976.333333333336</v>
      </c>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84"/>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row>
    <row r="28" spans="1:193" ht="14.25" customHeight="1" x14ac:dyDescent="0.2">
      <c r="A28" s="83">
        <v>43977.333333333336</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84"/>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row>
    <row r="29" spans="1:193" ht="14.25" customHeight="1" x14ac:dyDescent="0.2">
      <c r="A29" s="83">
        <v>43978.333333333336</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84"/>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row>
    <row r="30" spans="1:193" ht="14.25" customHeight="1" x14ac:dyDescent="0.2">
      <c r="A30" s="83">
        <v>43979.333333333336</v>
      </c>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84"/>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row>
    <row r="31" spans="1:193" ht="14.25" customHeight="1" x14ac:dyDescent="0.2">
      <c r="A31" s="83">
        <v>43980.333333333336</v>
      </c>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84"/>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row>
    <row r="32" spans="1:193" ht="14.25" customHeight="1" x14ac:dyDescent="0.2">
      <c r="A32" s="83">
        <v>43981.333333333336</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84"/>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row>
    <row r="33" spans="1:193" ht="14.25" customHeight="1" x14ac:dyDescent="0.2">
      <c r="A33" s="83">
        <v>43982.333333333336</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84"/>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row>
    <row r="34" spans="1:193" ht="14.25" customHeight="1" x14ac:dyDescent="0.2">
      <c r="A34" s="83">
        <v>43983.333333333336</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84"/>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row>
    <row r="35" spans="1:193" ht="14.25" customHeight="1" x14ac:dyDescent="0.2">
      <c r="A35" s="83">
        <v>43984.333333333336</v>
      </c>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84"/>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row>
    <row r="36" spans="1:193" ht="14.25" customHeight="1" x14ac:dyDescent="0.2">
      <c r="A36" s="83">
        <v>43985.333333333336</v>
      </c>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84"/>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row>
    <row r="37" spans="1:193" ht="14.25" customHeight="1" x14ac:dyDescent="0.2">
      <c r="A37" s="83">
        <v>43986.333333333336</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84"/>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row>
    <row r="38" spans="1:193" ht="14.25" customHeight="1" x14ac:dyDescent="0.2">
      <c r="A38" s="83">
        <v>43987.333333333336</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84"/>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row>
    <row r="39" spans="1:193" ht="14.25" customHeight="1" x14ac:dyDescent="0.2">
      <c r="A39" s="83">
        <v>43988.333333333336</v>
      </c>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84"/>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row>
    <row r="40" spans="1:193" ht="14.25" customHeight="1" x14ac:dyDescent="0.2">
      <c r="A40" s="83">
        <v>43989.333333333336</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84"/>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row>
    <row r="41" spans="1:193" ht="14.25" customHeight="1" x14ac:dyDescent="0.2">
      <c r="A41" s="83">
        <v>43990.333333333336</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84"/>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row>
    <row r="42" spans="1:193" ht="14.25" customHeight="1" x14ac:dyDescent="0.2">
      <c r="A42" s="83">
        <v>43991.333333333336</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84"/>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row>
    <row r="43" spans="1:193" ht="14.25" customHeight="1" x14ac:dyDescent="0.2">
      <c r="A43" s="83">
        <v>43992.333333333336</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84"/>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row>
    <row r="44" spans="1:193" ht="14.25" customHeight="1" x14ac:dyDescent="0.2">
      <c r="A44" s="83">
        <v>43993.333333333336</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84"/>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row>
    <row r="45" spans="1:193" ht="14.25" customHeight="1" x14ac:dyDescent="0.2">
      <c r="A45" s="83">
        <v>43994.333333333336</v>
      </c>
      <c r="B45" s="7"/>
      <c r="C45" s="7"/>
      <c r="D45" s="7"/>
      <c r="E45" s="7"/>
      <c r="F45" s="7"/>
      <c r="G45" s="7"/>
      <c r="H45" s="7"/>
      <c r="I45" s="7"/>
      <c r="J45" s="7"/>
      <c r="K45" s="7"/>
      <c r="L45" s="7"/>
      <c r="M45" s="7"/>
      <c r="N45" s="7"/>
      <c r="O45" s="7"/>
      <c r="P45" s="7"/>
      <c r="Q45" s="7"/>
      <c r="R45" s="7"/>
      <c r="S45" s="7"/>
      <c r="T45" s="7"/>
      <c r="U45" s="7"/>
      <c r="V45" s="9"/>
      <c r="W45" s="9"/>
      <c r="X45" s="7"/>
      <c r="Y45" s="7"/>
      <c r="Z45" s="9"/>
      <c r="AA45" s="9"/>
      <c r="AB45" s="7"/>
      <c r="AC45" s="7"/>
      <c r="AD45" s="7"/>
      <c r="AE45" s="7"/>
      <c r="AF45" s="7"/>
      <c r="AG45" s="7"/>
      <c r="AH45" s="7"/>
      <c r="AI45" s="84"/>
      <c r="AJ45" s="7"/>
      <c r="AK45" s="8"/>
      <c r="AL45" s="8"/>
      <c r="AM45" s="8"/>
      <c r="AN45" s="7"/>
      <c r="AO45" s="7"/>
      <c r="AP45" s="7"/>
      <c r="AQ45" s="7"/>
      <c r="AR45" s="7"/>
      <c r="AS45" s="7"/>
      <c r="AT45" s="7"/>
      <c r="AU45" s="7"/>
      <c r="AV45" s="7"/>
      <c r="AW45" s="7"/>
      <c r="AX45" s="8"/>
      <c r="AY45" s="8"/>
      <c r="AZ45" s="7"/>
      <c r="BA45" s="7"/>
      <c r="BB45" s="7"/>
      <c r="BC45" s="7"/>
      <c r="BD45" s="7"/>
      <c r="BE45" s="7"/>
      <c r="BF45" s="7"/>
      <c r="BG45" s="7"/>
      <c r="BH45" s="7"/>
      <c r="BI45" s="7"/>
      <c r="BJ45" s="7"/>
      <c r="BK45" s="7"/>
      <c r="BL45" s="7"/>
      <c r="BM45" s="7"/>
      <c r="BN45" s="7"/>
      <c r="BO45" s="7"/>
      <c r="BP45" s="7"/>
      <c r="BQ45" s="7"/>
      <c r="BR45" s="7"/>
      <c r="BS45" s="7"/>
      <c r="BT45" s="7"/>
      <c r="BU45" s="7"/>
      <c r="BV45" s="7"/>
      <c r="BW45" s="7"/>
      <c r="BX45" s="9"/>
      <c r="BY45" s="9"/>
      <c r="BZ45" s="9"/>
      <c r="CA45" s="9"/>
      <c r="CB45" s="9"/>
      <c r="CC45" s="9"/>
      <c r="CD45" s="7"/>
      <c r="CE45" s="7"/>
      <c r="CF45" s="7"/>
      <c r="CG45" s="7"/>
      <c r="CH45" s="7"/>
      <c r="CI45" s="7"/>
      <c r="CJ45" s="9"/>
      <c r="CK45" s="9"/>
      <c r="CL45" s="7"/>
      <c r="CM45" s="7"/>
      <c r="CN45" s="7"/>
      <c r="CO45" s="7"/>
      <c r="CP45" s="7"/>
      <c r="CQ45" s="7"/>
      <c r="CR45" s="7"/>
      <c r="CS45" s="7"/>
      <c r="CT45" s="7"/>
      <c r="CU45" s="7"/>
      <c r="CV45" s="7"/>
      <c r="CW45" s="7"/>
      <c r="CX45" s="7"/>
      <c r="CY45" s="7"/>
      <c r="CZ45" s="7"/>
      <c r="DA45" s="7"/>
      <c r="DB45" s="7"/>
      <c r="DC45" s="7"/>
      <c r="DD45" s="7"/>
      <c r="DE45" s="7"/>
      <c r="DF45" s="7"/>
      <c r="DG45" s="7"/>
      <c r="DH45" s="8"/>
      <c r="DI45" s="9"/>
      <c r="DJ45" s="7"/>
      <c r="DK45" s="7"/>
      <c r="DL45" s="9"/>
      <c r="DM45" s="9"/>
      <c r="DN45" s="7"/>
      <c r="DO45" s="7"/>
      <c r="DP45" s="7"/>
      <c r="DQ45" s="7"/>
      <c r="DR45" s="7"/>
      <c r="DS45" s="7"/>
      <c r="DT45" s="7"/>
      <c r="DU45" s="7"/>
      <c r="DV45" s="7"/>
      <c r="DW45" s="7"/>
      <c r="DX45" s="7"/>
      <c r="DY45" s="7"/>
      <c r="DZ45" s="7"/>
      <c r="EA45" s="7"/>
      <c r="EB45" s="7"/>
      <c r="EC45" s="7"/>
      <c r="ED45" s="7"/>
      <c r="EE45" s="7"/>
      <c r="EF45" s="7"/>
      <c r="EG45" s="7"/>
      <c r="EH45" s="9"/>
      <c r="EI45" s="9"/>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9"/>
      <c r="FK45" s="9"/>
      <c r="FL45" s="9"/>
      <c r="FM45" s="9"/>
      <c r="FN45" s="9"/>
      <c r="FO45" s="10"/>
      <c r="FP45" s="10"/>
      <c r="FQ45" s="9"/>
      <c r="FR45" s="7"/>
      <c r="FS45" s="7"/>
      <c r="FT45" s="7"/>
      <c r="FU45" s="7"/>
      <c r="FV45" s="7"/>
      <c r="FW45" s="7"/>
      <c r="FX45" s="7"/>
      <c r="FY45" s="7"/>
      <c r="FZ45" s="7"/>
      <c r="GA45" s="7"/>
      <c r="GB45" s="7"/>
      <c r="GC45" s="7"/>
      <c r="GD45" s="7"/>
      <c r="GE45" s="7"/>
      <c r="GF45" s="7"/>
      <c r="GG45" s="7"/>
      <c r="GH45" s="7"/>
      <c r="GI45" s="7"/>
      <c r="GJ45" s="7"/>
      <c r="GK45" s="7"/>
    </row>
    <row r="46" spans="1:193" ht="14.25" customHeight="1" x14ac:dyDescent="0.2">
      <c r="A46" s="85">
        <v>43997.333333333336</v>
      </c>
      <c r="B46" s="7"/>
      <c r="C46" s="7"/>
      <c r="D46" s="7"/>
      <c r="E46" s="7"/>
      <c r="F46" s="7"/>
      <c r="G46" s="7"/>
      <c r="H46" s="7"/>
      <c r="I46" s="7"/>
      <c r="J46" s="7"/>
      <c r="K46" s="7"/>
      <c r="L46" s="7"/>
      <c r="M46" s="7"/>
      <c r="N46" s="7"/>
      <c r="O46" s="7"/>
      <c r="P46" s="7"/>
      <c r="Q46" s="7"/>
      <c r="R46" s="7"/>
      <c r="S46" s="7"/>
      <c r="T46" s="7"/>
      <c r="U46" s="7"/>
      <c r="V46" s="9"/>
      <c r="W46" s="9"/>
      <c r="X46" s="7"/>
      <c r="Y46" s="7"/>
      <c r="Z46" s="9"/>
      <c r="AA46" s="9"/>
      <c r="AB46" s="7"/>
      <c r="AC46" s="7"/>
      <c r="AD46" s="7"/>
      <c r="AE46" s="7"/>
      <c r="AF46" s="7"/>
      <c r="AG46" s="7"/>
      <c r="AH46" s="7"/>
      <c r="AI46" s="84"/>
      <c r="AJ46" s="7"/>
      <c r="AK46" s="8"/>
      <c r="AL46" s="8"/>
      <c r="AM46" s="8"/>
      <c r="AN46" s="7"/>
      <c r="AO46" s="7"/>
      <c r="AP46" s="7"/>
      <c r="AQ46" s="7"/>
      <c r="AR46" s="7"/>
      <c r="AS46" s="7"/>
      <c r="AT46" s="7"/>
      <c r="AU46" s="7"/>
      <c r="AV46" s="7"/>
      <c r="AW46" s="7"/>
      <c r="AX46" s="8"/>
      <c r="AY46" s="8"/>
      <c r="AZ46" s="7"/>
      <c r="BA46" s="7"/>
      <c r="BB46" s="7"/>
      <c r="BC46" s="7"/>
      <c r="BD46" s="7"/>
      <c r="BE46" s="7"/>
      <c r="BF46" s="7"/>
      <c r="BG46" s="7"/>
      <c r="BH46" s="7"/>
      <c r="BI46" s="7"/>
      <c r="BJ46" s="7"/>
      <c r="BK46" s="7"/>
      <c r="BL46" s="7"/>
      <c r="BM46" s="7"/>
      <c r="BN46" s="7"/>
      <c r="BO46" s="7"/>
      <c r="BP46" s="7"/>
      <c r="BQ46" s="7"/>
      <c r="BR46" s="7"/>
      <c r="BS46" s="7"/>
      <c r="BT46" s="7"/>
      <c r="BU46" s="7"/>
      <c r="BV46" s="7"/>
      <c r="BW46" s="7"/>
      <c r="BX46" s="9"/>
      <c r="BY46" s="9"/>
      <c r="BZ46" s="9"/>
      <c r="CA46" s="9"/>
      <c r="CB46" s="9"/>
      <c r="CC46" s="9"/>
      <c r="CD46" s="7"/>
      <c r="CE46" s="7"/>
      <c r="CF46" s="7"/>
      <c r="CG46" s="7"/>
      <c r="CH46" s="7"/>
      <c r="CI46" s="7"/>
      <c r="CJ46" s="9"/>
      <c r="CK46" s="9"/>
      <c r="CL46" s="7"/>
      <c r="CM46" s="7"/>
      <c r="CN46" s="7"/>
      <c r="CO46" s="7"/>
      <c r="CP46" s="7"/>
      <c r="CQ46" s="7"/>
      <c r="CR46" s="7"/>
      <c r="CS46" s="7"/>
      <c r="CT46" s="7"/>
      <c r="CU46" s="7"/>
      <c r="CV46" s="7"/>
      <c r="CW46" s="7"/>
      <c r="CX46" s="7"/>
      <c r="CY46" s="7"/>
      <c r="CZ46" s="7"/>
      <c r="DA46" s="7"/>
      <c r="DB46" s="7"/>
      <c r="DC46" s="7"/>
      <c r="DD46" s="7"/>
      <c r="DE46" s="7"/>
      <c r="DF46" s="7"/>
      <c r="DG46" s="7"/>
      <c r="DH46" s="8"/>
      <c r="DI46" s="9"/>
      <c r="DJ46" s="7"/>
      <c r="DK46" s="7"/>
      <c r="DL46" s="9"/>
      <c r="DM46" s="9"/>
      <c r="DN46" s="7"/>
      <c r="DO46" s="7"/>
      <c r="DP46" s="7"/>
      <c r="DQ46" s="7"/>
      <c r="DR46" s="7"/>
      <c r="DS46" s="7"/>
      <c r="DT46" s="7"/>
      <c r="DU46" s="7"/>
      <c r="DV46" s="7"/>
      <c r="DW46" s="7"/>
      <c r="DX46" s="7"/>
      <c r="DY46" s="7"/>
      <c r="DZ46" s="7"/>
      <c r="EA46" s="7"/>
      <c r="EB46" s="7"/>
      <c r="EC46" s="7"/>
      <c r="ED46" s="7"/>
      <c r="EE46" s="7"/>
      <c r="EF46" s="7"/>
      <c r="EG46" s="7"/>
      <c r="EH46" s="9"/>
      <c r="EI46" s="9"/>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9"/>
      <c r="FK46" s="9"/>
      <c r="FL46" s="9"/>
      <c r="FM46" s="9"/>
      <c r="FN46" s="9"/>
      <c r="FO46" s="10"/>
      <c r="FP46" s="10"/>
      <c r="FQ46" s="9"/>
      <c r="FR46" s="7"/>
      <c r="FS46" s="7"/>
      <c r="FT46" s="7"/>
      <c r="FU46" s="7"/>
      <c r="FV46" s="7"/>
      <c r="FW46" s="7"/>
      <c r="FX46" s="7"/>
      <c r="FY46" s="7"/>
      <c r="FZ46" s="7"/>
      <c r="GA46" s="7"/>
      <c r="GB46" s="7"/>
      <c r="GC46" s="7"/>
      <c r="GD46" s="7"/>
      <c r="GE46" s="7"/>
      <c r="GF46" s="7"/>
      <c r="GG46" s="7"/>
      <c r="GH46" s="7"/>
      <c r="GI46" s="7"/>
      <c r="GJ46" s="7"/>
      <c r="GK46" s="7"/>
    </row>
    <row r="47" spans="1:193" ht="14.25" customHeight="1" x14ac:dyDescent="0.2">
      <c r="A47" s="85">
        <v>43998.333333333336</v>
      </c>
      <c r="B47" s="7"/>
      <c r="C47" s="7"/>
      <c r="D47" s="7"/>
      <c r="E47" s="7"/>
      <c r="F47" s="7"/>
      <c r="G47" s="7"/>
      <c r="H47" s="7"/>
      <c r="I47" s="7"/>
      <c r="J47" s="7"/>
      <c r="K47" s="7"/>
      <c r="L47" s="7"/>
      <c r="M47" s="7"/>
      <c r="N47" s="7"/>
      <c r="O47" s="7"/>
      <c r="P47" s="7"/>
      <c r="Q47" s="7"/>
      <c r="R47" s="7"/>
      <c r="S47" s="7"/>
      <c r="T47" s="7"/>
      <c r="U47" s="7"/>
      <c r="V47" s="9"/>
      <c r="W47" s="9"/>
      <c r="X47" s="7"/>
      <c r="Y47" s="7"/>
      <c r="Z47" s="9"/>
      <c r="AA47" s="9"/>
      <c r="AB47" s="7"/>
      <c r="AC47" s="7"/>
      <c r="AD47" s="7"/>
      <c r="AE47" s="7"/>
      <c r="AF47" s="7"/>
      <c r="AG47" s="7"/>
      <c r="AH47" s="7"/>
      <c r="AI47" s="84"/>
      <c r="AJ47" s="7"/>
      <c r="AK47" s="8"/>
      <c r="AL47" s="8"/>
      <c r="AM47" s="8"/>
      <c r="AN47" s="7"/>
      <c r="AO47" s="7"/>
      <c r="AP47" s="7"/>
      <c r="AQ47" s="7"/>
      <c r="AR47" s="7"/>
      <c r="AS47" s="7"/>
      <c r="AT47" s="7"/>
      <c r="AU47" s="7"/>
      <c r="AV47" s="7"/>
      <c r="AW47" s="7"/>
      <c r="AX47" s="8"/>
      <c r="AY47" s="8"/>
      <c r="AZ47" s="7"/>
      <c r="BA47" s="7"/>
      <c r="BB47" s="7"/>
      <c r="BC47" s="7"/>
      <c r="BD47" s="7"/>
      <c r="BE47" s="7"/>
      <c r="BF47" s="7"/>
      <c r="BG47" s="7"/>
      <c r="BH47" s="7"/>
      <c r="BI47" s="7"/>
      <c r="BJ47" s="7"/>
      <c r="BK47" s="7"/>
      <c r="BL47" s="7"/>
      <c r="BM47" s="7"/>
      <c r="BN47" s="7"/>
      <c r="BO47" s="7"/>
      <c r="BP47" s="7"/>
      <c r="BQ47" s="7"/>
      <c r="BR47" s="7"/>
      <c r="BS47" s="7"/>
      <c r="BT47" s="7"/>
      <c r="BU47" s="7"/>
      <c r="BV47" s="7"/>
      <c r="BW47" s="7"/>
      <c r="BX47" s="9"/>
      <c r="BY47" s="9"/>
      <c r="BZ47" s="9"/>
      <c r="CA47" s="9"/>
      <c r="CB47" s="9"/>
      <c r="CC47" s="9"/>
      <c r="CD47" s="7"/>
      <c r="CE47" s="7"/>
      <c r="CF47" s="7"/>
      <c r="CG47" s="7"/>
      <c r="CH47" s="7"/>
      <c r="CI47" s="7"/>
      <c r="CJ47" s="9"/>
      <c r="CK47" s="9"/>
      <c r="CL47" s="7"/>
      <c r="CM47" s="7"/>
      <c r="CN47" s="7"/>
      <c r="CO47" s="7"/>
      <c r="CP47" s="7"/>
      <c r="CQ47" s="7"/>
      <c r="CR47" s="7"/>
      <c r="CS47" s="7"/>
      <c r="CT47" s="7"/>
      <c r="CU47" s="7"/>
      <c r="CV47" s="7"/>
      <c r="CW47" s="7"/>
      <c r="CX47" s="7"/>
      <c r="CY47" s="7"/>
      <c r="CZ47" s="7"/>
      <c r="DA47" s="7"/>
      <c r="DB47" s="7"/>
      <c r="DC47" s="7"/>
      <c r="DD47" s="7"/>
      <c r="DE47" s="7"/>
      <c r="DF47" s="7"/>
      <c r="DG47" s="7"/>
      <c r="DH47" s="8"/>
      <c r="DI47" s="9"/>
      <c r="DJ47" s="7"/>
      <c r="DK47" s="7"/>
      <c r="DL47" s="9"/>
      <c r="DM47" s="9"/>
      <c r="DN47" s="7"/>
      <c r="DO47" s="7"/>
      <c r="DP47" s="7"/>
      <c r="DQ47" s="7"/>
      <c r="DR47" s="7"/>
      <c r="DS47" s="7"/>
      <c r="DT47" s="7"/>
      <c r="DU47" s="7"/>
      <c r="DV47" s="7"/>
      <c r="DW47" s="7"/>
      <c r="DX47" s="7"/>
      <c r="DY47" s="7"/>
      <c r="DZ47" s="7"/>
      <c r="EA47" s="7"/>
      <c r="EB47" s="7"/>
      <c r="EC47" s="7"/>
      <c r="ED47" s="7"/>
      <c r="EE47" s="7"/>
      <c r="EF47" s="7"/>
      <c r="EG47" s="7"/>
      <c r="EH47" s="9"/>
      <c r="EI47" s="9"/>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9"/>
      <c r="FK47" s="9"/>
      <c r="FL47" s="9"/>
      <c r="FM47" s="9"/>
      <c r="FN47" s="9"/>
      <c r="FO47" s="10"/>
      <c r="FP47" s="10"/>
      <c r="FQ47" s="9"/>
      <c r="FR47" s="7"/>
      <c r="FS47" s="7"/>
      <c r="FT47" s="7"/>
      <c r="FU47" s="7"/>
      <c r="FV47" s="7"/>
      <c r="FW47" s="7"/>
      <c r="FX47" s="7"/>
      <c r="FY47" s="7"/>
      <c r="FZ47" s="7"/>
      <c r="GA47" s="7"/>
      <c r="GB47" s="7"/>
      <c r="GC47" s="7"/>
      <c r="GD47" s="7"/>
      <c r="GE47" s="7"/>
      <c r="GF47" s="7"/>
      <c r="GG47" s="7"/>
      <c r="GH47" s="7"/>
      <c r="GI47" s="7"/>
      <c r="GJ47" s="7"/>
      <c r="GK47" s="7"/>
    </row>
    <row r="48" spans="1:193" ht="14.25" customHeight="1" x14ac:dyDescent="0.2">
      <c r="A48" s="85">
        <v>43999.333333333336</v>
      </c>
      <c r="B48" s="7"/>
      <c r="C48" s="7"/>
      <c r="D48" s="7"/>
      <c r="E48" s="7"/>
      <c r="F48" s="7"/>
      <c r="G48" s="7"/>
      <c r="H48" s="7"/>
      <c r="I48" s="7"/>
      <c r="J48" s="7"/>
      <c r="K48" s="7"/>
      <c r="L48" s="7"/>
      <c r="M48" s="7"/>
      <c r="N48" s="7"/>
      <c r="O48" s="7"/>
      <c r="P48" s="7"/>
      <c r="Q48" s="7"/>
      <c r="R48" s="7"/>
      <c r="S48" s="7"/>
      <c r="T48" s="7"/>
      <c r="U48" s="7"/>
      <c r="V48" s="9"/>
      <c r="W48" s="9"/>
      <c r="X48" s="7"/>
      <c r="Y48" s="7"/>
      <c r="Z48" s="9"/>
      <c r="AA48" s="9"/>
      <c r="AB48" s="7"/>
      <c r="AC48" s="7"/>
      <c r="AD48" s="7"/>
      <c r="AE48" s="7"/>
      <c r="AF48" s="7"/>
      <c r="AG48" s="7"/>
      <c r="AH48" s="7"/>
      <c r="AI48" s="84"/>
      <c r="AJ48" s="7"/>
      <c r="AK48" s="8"/>
      <c r="AL48" s="8"/>
      <c r="AM48" s="8"/>
      <c r="AN48" s="7"/>
      <c r="AO48" s="7"/>
      <c r="AP48" s="7"/>
      <c r="AQ48" s="7"/>
      <c r="AR48" s="7"/>
      <c r="AS48" s="7"/>
      <c r="AT48" s="7"/>
      <c r="AU48" s="7"/>
      <c r="AV48" s="7"/>
      <c r="AW48" s="7"/>
      <c r="AX48" s="8"/>
      <c r="AY48" s="8"/>
      <c r="AZ48" s="7"/>
      <c r="BA48" s="7"/>
      <c r="BB48" s="7"/>
      <c r="BC48" s="7"/>
      <c r="BD48" s="7"/>
      <c r="BE48" s="7"/>
      <c r="BF48" s="7"/>
      <c r="BG48" s="7"/>
      <c r="BH48" s="7"/>
      <c r="BI48" s="7"/>
      <c r="BJ48" s="7"/>
      <c r="BK48" s="7"/>
      <c r="BL48" s="7"/>
      <c r="BM48" s="7"/>
      <c r="BN48" s="7"/>
      <c r="BO48" s="7"/>
      <c r="BP48" s="7"/>
      <c r="BQ48" s="7"/>
      <c r="BR48" s="7"/>
      <c r="BS48" s="7"/>
      <c r="BT48" s="7"/>
      <c r="BU48" s="7"/>
      <c r="BV48" s="7"/>
      <c r="BW48" s="7"/>
      <c r="BX48" s="9"/>
      <c r="BY48" s="9"/>
      <c r="BZ48" s="9"/>
      <c r="CA48" s="9"/>
      <c r="CB48" s="9"/>
      <c r="CC48" s="9"/>
      <c r="CD48" s="7"/>
      <c r="CE48" s="7"/>
      <c r="CF48" s="7"/>
      <c r="CG48" s="7"/>
      <c r="CH48" s="7"/>
      <c r="CI48" s="7"/>
      <c r="CJ48" s="9"/>
      <c r="CK48" s="9"/>
      <c r="CL48" s="7"/>
      <c r="CM48" s="7"/>
      <c r="CN48" s="7"/>
      <c r="CO48" s="7"/>
      <c r="CP48" s="7"/>
      <c r="CQ48" s="7"/>
      <c r="CR48" s="7"/>
      <c r="CS48" s="7"/>
      <c r="CT48" s="7"/>
      <c r="CU48" s="7"/>
      <c r="CV48" s="7"/>
      <c r="CW48" s="7"/>
      <c r="CX48" s="7"/>
      <c r="CY48" s="7"/>
      <c r="CZ48" s="7"/>
      <c r="DA48" s="7"/>
      <c r="DB48" s="7"/>
      <c r="DC48" s="7"/>
      <c r="DD48" s="7"/>
      <c r="DE48" s="7"/>
      <c r="DF48" s="7"/>
      <c r="DG48" s="7"/>
      <c r="DH48" s="8"/>
      <c r="DI48" s="9"/>
      <c r="DJ48" s="7"/>
      <c r="DK48" s="7"/>
      <c r="DL48" s="9"/>
      <c r="DM48" s="9"/>
      <c r="DN48" s="7"/>
      <c r="DO48" s="7"/>
      <c r="DP48" s="7"/>
      <c r="DQ48" s="7"/>
      <c r="DR48" s="7"/>
      <c r="DS48" s="7"/>
      <c r="DT48" s="7"/>
      <c r="DU48" s="7"/>
      <c r="DV48" s="7"/>
      <c r="DW48" s="7"/>
      <c r="DX48" s="7"/>
      <c r="DY48" s="7"/>
      <c r="DZ48" s="7"/>
      <c r="EA48" s="7"/>
      <c r="EB48" s="7"/>
      <c r="EC48" s="7"/>
      <c r="ED48" s="7"/>
      <c r="EE48" s="7"/>
      <c r="EF48" s="7"/>
      <c r="EG48" s="7"/>
      <c r="EH48" s="9"/>
      <c r="EI48" s="9"/>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9"/>
      <c r="FK48" s="9"/>
      <c r="FL48" s="9"/>
      <c r="FM48" s="9"/>
      <c r="FN48" s="9"/>
      <c r="FO48" s="10"/>
      <c r="FP48" s="10"/>
      <c r="FQ48" s="9"/>
      <c r="FR48" s="7"/>
      <c r="FS48" s="7"/>
      <c r="FT48" s="7"/>
      <c r="FU48" s="7"/>
      <c r="FV48" s="7"/>
      <c r="FW48" s="7"/>
      <c r="FX48" s="7"/>
      <c r="FY48" s="7"/>
      <c r="FZ48" s="7"/>
      <c r="GA48" s="7"/>
      <c r="GB48" s="7"/>
      <c r="GC48" s="7"/>
      <c r="GD48" s="7"/>
      <c r="GE48" s="7"/>
      <c r="GF48" s="7"/>
      <c r="GG48" s="7"/>
      <c r="GH48" s="7"/>
      <c r="GI48" s="7"/>
      <c r="GJ48" s="7"/>
      <c r="GK48" s="7"/>
    </row>
    <row r="49" spans="1:193" ht="14.25" customHeight="1" x14ac:dyDescent="0.2">
      <c r="A49" s="85">
        <v>44000</v>
      </c>
      <c r="B49" s="7"/>
      <c r="C49" s="7"/>
      <c r="D49" s="7"/>
      <c r="E49" s="7"/>
      <c r="F49" s="7"/>
      <c r="G49" s="7"/>
      <c r="H49" s="7"/>
      <c r="I49" s="7"/>
      <c r="J49" s="7"/>
      <c r="K49" s="7"/>
      <c r="L49" s="7"/>
      <c r="M49" s="7"/>
      <c r="N49" s="7"/>
      <c r="O49" s="7"/>
      <c r="P49" s="7"/>
      <c r="Q49" s="7"/>
      <c r="R49" s="7"/>
      <c r="S49" s="7"/>
      <c r="T49" s="7"/>
      <c r="U49" s="7"/>
      <c r="V49" s="9"/>
      <c r="W49" s="9"/>
      <c r="X49" s="7"/>
      <c r="Y49" s="7"/>
      <c r="Z49" s="9"/>
      <c r="AA49" s="9"/>
      <c r="AB49" s="7"/>
      <c r="AC49" s="7"/>
      <c r="AD49" s="7"/>
      <c r="AE49" s="7"/>
      <c r="AF49" s="7"/>
      <c r="AG49" s="7"/>
      <c r="AH49" s="7"/>
      <c r="AI49" s="84"/>
      <c r="AJ49" s="7"/>
      <c r="AK49" s="8"/>
      <c r="AL49" s="8"/>
      <c r="AM49" s="8"/>
      <c r="AN49" s="7"/>
      <c r="AO49" s="7"/>
      <c r="AP49" s="7"/>
      <c r="AQ49" s="7"/>
      <c r="AR49" s="7"/>
      <c r="AS49" s="7"/>
      <c r="AT49" s="7"/>
      <c r="AU49" s="7"/>
      <c r="AV49" s="7"/>
      <c r="AW49" s="7"/>
      <c r="AX49" s="8"/>
      <c r="AY49" s="8"/>
      <c r="AZ49" s="7"/>
      <c r="BA49" s="7"/>
      <c r="BB49" s="7"/>
      <c r="BC49" s="7"/>
      <c r="BD49" s="7"/>
      <c r="BE49" s="7"/>
      <c r="BF49" s="7"/>
      <c r="BG49" s="7"/>
      <c r="BH49" s="7"/>
      <c r="BI49" s="7"/>
      <c r="BJ49" s="7"/>
      <c r="BK49" s="7"/>
      <c r="BL49" s="7"/>
      <c r="BM49" s="7"/>
      <c r="BN49" s="7"/>
      <c r="BO49" s="7"/>
      <c r="BP49" s="7"/>
      <c r="BQ49" s="7"/>
      <c r="BR49" s="7"/>
      <c r="BS49" s="7"/>
      <c r="BT49" s="7"/>
      <c r="BU49" s="7"/>
      <c r="BV49" s="7"/>
      <c r="BW49" s="7"/>
      <c r="BX49" s="9"/>
      <c r="BY49" s="9"/>
      <c r="BZ49" s="9"/>
      <c r="CA49" s="9"/>
      <c r="CB49" s="9"/>
      <c r="CC49" s="9"/>
      <c r="CD49" s="7"/>
      <c r="CE49" s="7"/>
      <c r="CF49" s="7"/>
      <c r="CG49" s="7"/>
      <c r="CH49" s="7"/>
      <c r="CI49" s="7"/>
      <c r="CJ49" s="9"/>
      <c r="CK49" s="9"/>
      <c r="CL49" s="7"/>
      <c r="CM49" s="7"/>
      <c r="CN49" s="7"/>
      <c r="CO49" s="7"/>
      <c r="CP49" s="7"/>
      <c r="CQ49" s="7"/>
      <c r="CR49" s="7"/>
      <c r="CS49" s="7"/>
      <c r="CT49" s="7"/>
      <c r="CU49" s="7"/>
      <c r="CV49" s="7"/>
      <c r="CW49" s="7"/>
      <c r="CX49" s="7"/>
      <c r="CY49" s="7"/>
      <c r="CZ49" s="7"/>
      <c r="DA49" s="7"/>
      <c r="DB49" s="7"/>
      <c r="DC49" s="7"/>
      <c r="DD49" s="7"/>
      <c r="DE49" s="7"/>
      <c r="DF49" s="7"/>
      <c r="DG49" s="7"/>
      <c r="DH49" s="8"/>
      <c r="DI49" s="9"/>
      <c r="DJ49" s="7"/>
      <c r="DK49" s="7"/>
      <c r="DL49" s="9"/>
      <c r="DM49" s="9"/>
      <c r="DN49" s="7"/>
      <c r="DO49" s="7"/>
      <c r="DP49" s="7"/>
      <c r="DQ49" s="7"/>
      <c r="DR49" s="7"/>
      <c r="DS49" s="7"/>
      <c r="DT49" s="7"/>
      <c r="DU49" s="7"/>
      <c r="DV49" s="7"/>
      <c r="DW49" s="7"/>
      <c r="DX49" s="7"/>
      <c r="DY49" s="7"/>
      <c r="DZ49" s="7"/>
      <c r="EA49" s="7"/>
      <c r="EB49" s="7"/>
      <c r="EC49" s="7"/>
      <c r="ED49" s="7"/>
      <c r="EE49" s="7"/>
      <c r="EF49" s="7"/>
      <c r="EG49" s="7"/>
      <c r="EH49" s="9"/>
      <c r="EI49" s="9"/>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9"/>
      <c r="FK49" s="9"/>
      <c r="FL49" s="9"/>
      <c r="FM49" s="9"/>
      <c r="FN49" s="9"/>
      <c r="FO49" s="10"/>
      <c r="FP49" s="10"/>
      <c r="FQ49" s="9"/>
      <c r="FR49" s="7"/>
      <c r="FS49" s="7"/>
      <c r="FT49" s="7"/>
      <c r="FU49" s="7"/>
      <c r="FV49" s="7"/>
      <c r="FW49" s="7"/>
      <c r="FX49" s="7"/>
      <c r="FY49" s="7"/>
      <c r="FZ49" s="7"/>
      <c r="GA49" s="7"/>
      <c r="GB49" s="7"/>
      <c r="GC49" s="7"/>
      <c r="GD49" s="7"/>
      <c r="GE49" s="7"/>
      <c r="GF49" s="7"/>
      <c r="GG49" s="7"/>
      <c r="GH49" s="7"/>
      <c r="GI49" s="7"/>
      <c r="GJ49" s="7"/>
      <c r="GK49" s="7"/>
    </row>
    <row r="50" spans="1:193" ht="14.25" customHeight="1" x14ac:dyDescent="0.2">
      <c r="A50" s="85">
        <v>44001</v>
      </c>
      <c r="B50" s="7"/>
      <c r="C50" s="7"/>
      <c r="D50" s="7"/>
      <c r="E50" s="7"/>
      <c r="F50" s="7"/>
      <c r="G50" s="7"/>
      <c r="H50" s="7"/>
      <c r="I50" s="7"/>
      <c r="J50" s="7"/>
      <c r="K50" s="7"/>
      <c r="L50" s="7"/>
      <c r="M50" s="7"/>
      <c r="N50" s="7"/>
      <c r="O50" s="7"/>
      <c r="P50" s="7"/>
      <c r="Q50" s="7"/>
      <c r="R50" s="7"/>
      <c r="S50" s="7"/>
      <c r="T50" s="7"/>
      <c r="U50" s="7"/>
      <c r="V50" s="9"/>
      <c r="W50" s="9"/>
      <c r="X50" s="7"/>
      <c r="Y50" s="7"/>
      <c r="Z50" s="9"/>
      <c r="AA50" s="9"/>
      <c r="AB50" s="7"/>
      <c r="AC50" s="7"/>
      <c r="AD50" s="7"/>
      <c r="AE50" s="7"/>
      <c r="AF50" s="7"/>
      <c r="AG50" s="7"/>
      <c r="AH50" s="7"/>
      <c r="AI50" s="84"/>
      <c r="AJ50" s="7"/>
      <c r="AK50" s="8"/>
      <c r="AL50" s="8"/>
      <c r="AM50" s="8"/>
      <c r="AN50" s="7"/>
      <c r="AO50" s="7"/>
      <c r="AP50" s="7"/>
      <c r="AQ50" s="7"/>
      <c r="AR50" s="7"/>
      <c r="AS50" s="7"/>
      <c r="AT50" s="7"/>
      <c r="AU50" s="7"/>
      <c r="AV50" s="7"/>
      <c r="AW50" s="7"/>
      <c r="AX50" s="8"/>
      <c r="AY50" s="8"/>
      <c r="AZ50" s="7"/>
      <c r="BA50" s="7"/>
      <c r="BB50" s="7"/>
      <c r="BC50" s="7"/>
      <c r="BD50" s="7"/>
      <c r="BE50" s="7"/>
      <c r="BF50" s="7"/>
      <c r="BG50" s="7"/>
      <c r="BH50" s="7"/>
      <c r="BI50" s="7"/>
      <c r="BJ50" s="7"/>
      <c r="BK50" s="7"/>
      <c r="BL50" s="7"/>
      <c r="BM50" s="7"/>
      <c r="BN50" s="7"/>
      <c r="BO50" s="7"/>
      <c r="BP50" s="7"/>
      <c r="BQ50" s="7"/>
      <c r="BR50" s="7"/>
      <c r="BS50" s="7"/>
      <c r="BT50" s="7"/>
      <c r="BU50" s="7"/>
      <c r="BV50" s="7"/>
      <c r="BW50" s="7"/>
      <c r="BX50" s="9"/>
      <c r="BY50" s="9"/>
      <c r="BZ50" s="9"/>
      <c r="CA50" s="9"/>
      <c r="CB50" s="9"/>
      <c r="CC50" s="9"/>
      <c r="CD50" s="7"/>
      <c r="CE50" s="7"/>
      <c r="CF50" s="7"/>
      <c r="CG50" s="7"/>
      <c r="CH50" s="7"/>
      <c r="CI50" s="7"/>
      <c r="CJ50" s="9"/>
      <c r="CK50" s="9"/>
      <c r="CL50" s="7"/>
      <c r="CM50" s="7"/>
      <c r="CN50" s="7"/>
      <c r="CO50" s="7"/>
      <c r="CP50" s="7"/>
      <c r="CQ50" s="7"/>
      <c r="CR50" s="7"/>
      <c r="CS50" s="7"/>
      <c r="CT50" s="7"/>
      <c r="CU50" s="7"/>
      <c r="CV50" s="7"/>
      <c r="CW50" s="7"/>
      <c r="CX50" s="7"/>
      <c r="CY50" s="7"/>
      <c r="CZ50" s="7"/>
      <c r="DA50" s="7"/>
      <c r="DB50" s="7"/>
      <c r="DC50" s="7"/>
      <c r="DD50" s="7"/>
      <c r="DE50" s="7"/>
      <c r="DF50" s="7"/>
      <c r="DG50" s="7"/>
      <c r="DH50" s="8"/>
      <c r="DI50" s="9"/>
      <c r="DJ50" s="7"/>
      <c r="DK50" s="7"/>
      <c r="DL50" s="9"/>
      <c r="DM50" s="9"/>
      <c r="DN50" s="7"/>
      <c r="DO50" s="7"/>
      <c r="DP50" s="7"/>
      <c r="DQ50" s="7"/>
      <c r="DR50" s="7"/>
      <c r="DS50" s="7"/>
      <c r="DT50" s="7"/>
      <c r="DU50" s="7"/>
      <c r="DV50" s="7"/>
      <c r="DW50" s="7"/>
      <c r="DX50" s="7"/>
      <c r="DY50" s="7"/>
      <c r="DZ50" s="7"/>
      <c r="EA50" s="7"/>
      <c r="EB50" s="7"/>
      <c r="EC50" s="7"/>
      <c r="ED50" s="7"/>
      <c r="EE50" s="7"/>
      <c r="EF50" s="7"/>
      <c r="EG50" s="7"/>
      <c r="EH50" s="9"/>
      <c r="EI50" s="9"/>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9"/>
      <c r="FK50" s="9"/>
      <c r="FL50" s="9"/>
      <c r="FM50" s="9"/>
      <c r="FN50" s="9"/>
      <c r="FO50" s="10"/>
      <c r="FP50" s="10"/>
      <c r="FQ50" s="9"/>
      <c r="FR50" s="7"/>
      <c r="FS50" s="7"/>
      <c r="FT50" s="7"/>
      <c r="FU50" s="7"/>
      <c r="FV50" s="7"/>
      <c r="FW50" s="7"/>
      <c r="FX50" s="7"/>
      <c r="FY50" s="7"/>
      <c r="FZ50" s="7"/>
      <c r="GA50" s="7"/>
      <c r="GB50" s="7"/>
      <c r="GC50" s="7"/>
      <c r="GD50" s="7"/>
      <c r="GE50" s="7"/>
      <c r="GF50" s="7"/>
      <c r="GG50" s="7"/>
      <c r="GH50" s="7"/>
      <c r="GI50" s="7"/>
      <c r="GJ50" s="7"/>
      <c r="GK50" s="7"/>
    </row>
    <row r="51" spans="1:193" ht="14.25" customHeight="1" x14ac:dyDescent="0.2">
      <c r="A51" s="85">
        <v>44004</v>
      </c>
      <c r="B51" s="7"/>
      <c r="C51" s="7"/>
      <c r="D51" s="7"/>
      <c r="E51" s="7"/>
      <c r="F51" s="7"/>
      <c r="G51" s="7"/>
      <c r="H51" s="7"/>
      <c r="I51" s="7"/>
      <c r="J51" s="7"/>
      <c r="K51" s="7"/>
      <c r="L51" s="7"/>
      <c r="M51" s="7"/>
      <c r="N51" s="7"/>
      <c r="O51" s="7"/>
      <c r="P51" s="7"/>
      <c r="Q51" s="7"/>
      <c r="R51" s="7"/>
      <c r="S51" s="7"/>
      <c r="T51" s="7"/>
      <c r="U51" s="7"/>
      <c r="V51" s="9"/>
      <c r="W51" s="9"/>
      <c r="X51" s="7"/>
      <c r="Y51" s="7"/>
      <c r="Z51" s="9"/>
      <c r="AA51" s="9"/>
      <c r="AB51" s="7"/>
      <c r="AC51" s="7"/>
      <c r="AD51" s="7"/>
      <c r="AE51" s="7"/>
      <c r="AF51" s="7"/>
      <c r="AG51" s="7"/>
      <c r="AH51" s="7"/>
      <c r="AI51" s="84"/>
      <c r="AJ51" s="7"/>
      <c r="AK51" s="8"/>
      <c r="AL51" s="8"/>
      <c r="AM51" s="8"/>
      <c r="AN51" s="7"/>
      <c r="AO51" s="7"/>
      <c r="AP51" s="7"/>
      <c r="AQ51" s="7"/>
      <c r="AR51" s="7"/>
      <c r="AS51" s="7"/>
      <c r="AT51" s="7"/>
      <c r="AU51" s="7"/>
      <c r="AV51" s="7"/>
      <c r="AW51" s="7"/>
      <c r="AX51" s="8"/>
      <c r="AY51" s="8"/>
      <c r="AZ51" s="7"/>
      <c r="BA51" s="7"/>
      <c r="BB51" s="7"/>
      <c r="BC51" s="7"/>
      <c r="BD51" s="7"/>
      <c r="BE51" s="7"/>
      <c r="BF51" s="7"/>
      <c r="BG51" s="7"/>
      <c r="BH51" s="7"/>
      <c r="BI51" s="7"/>
      <c r="BJ51" s="7"/>
      <c r="BK51" s="7"/>
      <c r="BL51" s="7"/>
      <c r="BM51" s="7"/>
      <c r="BN51" s="7"/>
      <c r="BO51" s="7"/>
      <c r="BP51" s="7"/>
      <c r="BQ51" s="7"/>
      <c r="BR51" s="7"/>
      <c r="BS51" s="7"/>
      <c r="BT51" s="7"/>
      <c r="BU51" s="7"/>
      <c r="BV51" s="7"/>
      <c r="BW51" s="7"/>
      <c r="BX51" s="9"/>
      <c r="BY51" s="9"/>
      <c r="BZ51" s="9"/>
      <c r="CA51" s="9"/>
      <c r="CB51" s="9"/>
      <c r="CC51" s="9"/>
      <c r="CD51" s="7"/>
      <c r="CE51" s="7"/>
      <c r="CF51" s="7"/>
      <c r="CG51" s="7"/>
      <c r="CH51" s="7"/>
      <c r="CI51" s="7"/>
      <c r="CJ51" s="9"/>
      <c r="CK51" s="9"/>
      <c r="CL51" s="7"/>
      <c r="CM51" s="7"/>
      <c r="CN51" s="7"/>
      <c r="CO51" s="7"/>
      <c r="CP51" s="7"/>
      <c r="CQ51" s="7"/>
      <c r="CR51" s="7"/>
      <c r="CS51" s="7"/>
      <c r="CT51" s="7"/>
      <c r="CU51" s="7"/>
      <c r="CV51" s="7"/>
      <c r="CW51" s="7"/>
      <c r="CX51" s="7"/>
      <c r="CY51" s="7"/>
      <c r="CZ51" s="7"/>
      <c r="DA51" s="7"/>
      <c r="DB51" s="7"/>
      <c r="DC51" s="7"/>
      <c r="DD51" s="7"/>
      <c r="DE51" s="7"/>
      <c r="DF51" s="7"/>
      <c r="DG51" s="7"/>
      <c r="DH51" s="8"/>
      <c r="DI51" s="9"/>
      <c r="DJ51" s="7"/>
      <c r="DK51" s="7"/>
      <c r="DL51" s="9"/>
      <c r="DM51" s="9"/>
      <c r="DN51" s="7"/>
      <c r="DO51" s="7"/>
      <c r="DP51" s="7"/>
      <c r="DQ51" s="7"/>
      <c r="DR51" s="7"/>
      <c r="DS51" s="7"/>
      <c r="DT51" s="7"/>
      <c r="DU51" s="7"/>
      <c r="DV51" s="7"/>
      <c r="DW51" s="7"/>
      <c r="DX51" s="7"/>
      <c r="DY51" s="7"/>
      <c r="DZ51" s="7"/>
      <c r="EA51" s="7"/>
      <c r="EB51" s="7"/>
      <c r="EC51" s="7"/>
      <c r="ED51" s="7"/>
      <c r="EE51" s="7"/>
      <c r="EF51" s="7"/>
      <c r="EG51" s="7"/>
      <c r="EH51" s="9"/>
      <c r="EI51" s="9"/>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9"/>
      <c r="FK51" s="9"/>
      <c r="FL51" s="9"/>
      <c r="FM51" s="9"/>
      <c r="FN51" s="9"/>
      <c r="FO51" s="10"/>
      <c r="FP51" s="10"/>
      <c r="FQ51" s="9"/>
      <c r="FR51" s="7"/>
      <c r="FS51" s="7"/>
      <c r="FT51" s="7"/>
      <c r="FU51" s="7"/>
      <c r="FV51" s="7"/>
      <c r="FW51" s="7"/>
      <c r="FX51" s="7"/>
      <c r="FY51" s="7"/>
      <c r="FZ51" s="7"/>
      <c r="GA51" s="7"/>
      <c r="GB51" s="7"/>
      <c r="GC51" s="7"/>
      <c r="GD51" s="7"/>
      <c r="GE51" s="7"/>
      <c r="GF51" s="7"/>
      <c r="GG51" s="7"/>
      <c r="GH51" s="7"/>
      <c r="GI51" s="7"/>
      <c r="GJ51" s="7"/>
      <c r="GK51" s="7"/>
    </row>
    <row r="52" spans="1:193" ht="14.25" customHeight="1" x14ac:dyDescent="0.2">
      <c r="A52" s="85">
        <v>44005</v>
      </c>
      <c r="B52" s="7"/>
      <c r="C52" s="7"/>
      <c r="D52" s="7"/>
      <c r="E52" s="7"/>
      <c r="F52" s="7"/>
      <c r="G52" s="7"/>
      <c r="H52" s="7"/>
      <c r="I52" s="7"/>
      <c r="J52" s="7"/>
      <c r="K52" s="7"/>
      <c r="L52" s="7"/>
      <c r="M52" s="7"/>
      <c r="N52" s="7"/>
      <c r="O52" s="7"/>
      <c r="P52" s="7"/>
      <c r="Q52" s="7"/>
      <c r="R52" s="7"/>
      <c r="S52" s="7"/>
      <c r="T52" s="7"/>
      <c r="U52" s="7"/>
      <c r="V52" s="9"/>
      <c r="W52" s="9"/>
      <c r="X52" s="7"/>
      <c r="Y52" s="7"/>
      <c r="Z52" s="9"/>
      <c r="AA52" s="9"/>
      <c r="AB52" s="7"/>
      <c r="AC52" s="7"/>
      <c r="AD52" s="7"/>
      <c r="AE52" s="7"/>
      <c r="AF52" s="7"/>
      <c r="AG52" s="7"/>
      <c r="AH52" s="7"/>
      <c r="AI52" s="84"/>
      <c r="AJ52" s="7"/>
      <c r="AK52" s="8"/>
      <c r="AL52" s="8"/>
      <c r="AM52" s="8"/>
      <c r="AN52" s="7"/>
      <c r="AO52" s="7"/>
      <c r="AP52" s="7"/>
      <c r="AQ52" s="7"/>
      <c r="AR52" s="7"/>
      <c r="AS52" s="7"/>
      <c r="AT52" s="7"/>
      <c r="AU52" s="7"/>
      <c r="AV52" s="7"/>
      <c r="AW52" s="7"/>
      <c r="AX52" s="8"/>
      <c r="AY52" s="8"/>
      <c r="AZ52" s="7"/>
      <c r="BA52" s="7"/>
      <c r="BB52" s="7"/>
      <c r="BC52" s="7"/>
      <c r="BD52" s="7"/>
      <c r="BE52" s="7"/>
      <c r="BF52" s="7"/>
      <c r="BG52" s="7"/>
      <c r="BH52" s="7"/>
      <c r="BI52" s="7"/>
      <c r="BJ52" s="7"/>
      <c r="BK52" s="7"/>
      <c r="BL52" s="7"/>
      <c r="BM52" s="7"/>
      <c r="BN52" s="7"/>
      <c r="BO52" s="7"/>
      <c r="BP52" s="7"/>
      <c r="BQ52" s="7"/>
      <c r="BR52" s="7"/>
      <c r="BS52" s="7"/>
      <c r="BT52" s="7"/>
      <c r="BU52" s="7"/>
      <c r="BV52" s="7"/>
      <c r="BW52" s="7"/>
      <c r="BX52" s="9"/>
      <c r="BY52" s="9"/>
      <c r="BZ52" s="9"/>
      <c r="CA52" s="9"/>
      <c r="CB52" s="9"/>
      <c r="CC52" s="9"/>
      <c r="CD52" s="7"/>
      <c r="CE52" s="7"/>
      <c r="CF52" s="7"/>
      <c r="CG52" s="7"/>
      <c r="CH52" s="7"/>
      <c r="CI52" s="7"/>
      <c r="CJ52" s="9"/>
      <c r="CK52" s="9"/>
      <c r="CL52" s="7"/>
      <c r="CM52" s="7"/>
      <c r="CN52" s="7"/>
      <c r="CO52" s="7"/>
      <c r="CP52" s="7"/>
      <c r="CQ52" s="7"/>
      <c r="CR52" s="7"/>
      <c r="CS52" s="7"/>
      <c r="CT52" s="7"/>
      <c r="CU52" s="7"/>
      <c r="CV52" s="7"/>
      <c r="CW52" s="7"/>
      <c r="CX52" s="7"/>
      <c r="CY52" s="7"/>
      <c r="CZ52" s="7"/>
      <c r="DA52" s="7"/>
      <c r="DB52" s="7"/>
      <c r="DC52" s="7"/>
      <c r="DD52" s="7"/>
      <c r="DE52" s="7"/>
      <c r="DF52" s="7"/>
      <c r="DG52" s="7"/>
      <c r="DH52" s="8"/>
      <c r="DI52" s="9"/>
      <c r="DJ52" s="7"/>
      <c r="DK52" s="7"/>
      <c r="DL52" s="9"/>
      <c r="DM52" s="9"/>
      <c r="DN52" s="7"/>
      <c r="DO52" s="7"/>
      <c r="DP52" s="7"/>
      <c r="DQ52" s="7"/>
      <c r="DR52" s="7"/>
      <c r="DS52" s="7"/>
      <c r="DT52" s="7"/>
      <c r="DU52" s="7"/>
      <c r="DV52" s="7"/>
      <c r="DW52" s="7"/>
      <c r="DX52" s="7"/>
      <c r="DY52" s="7"/>
      <c r="DZ52" s="7"/>
      <c r="EA52" s="7"/>
      <c r="EB52" s="7"/>
      <c r="EC52" s="7"/>
      <c r="ED52" s="7"/>
      <c r="EE52" s="7"/>
      <c r="EF52" s="7"/>
      <c r="EG52" s="7"/>
      <c r="EH52" s="9"/>
      <c r="EI52" s="9"/>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9"/>
      <c r="FK52" s="9"/>
      <c r="FL52" s="9"/>
      <c r="FM52" s="9"/>
      <c r="FN52" s="9"/>
      <c r="FO52" s="10"/>
      <c r="FP52" s="10"/>
      <c r="FQ52" s="9"/>
      <c r="FR52" s="7"/>
      <c r="FS52" s="7"/>
      <c r="FT52" s="7"/>
      <c r="FU52" s="7"/>
      <c r="FV52" s="7"/>
      <c r="FW52" s="7"/>
      <c r="FX52" s="7"/>
      <c r="FY52" s="7"/>
      <c r="FZ52" s="7"/>
      <c r="GA52" s="7"/>
      <c r="GB52" s="7"/>
      <c r="GC52" s="7"/>
      <c r="GD52" s="7"/>
      <c r="GE52" s="7"/>
      <c r="GF52" s="7"/>
      <c r="GG52" s="7"/>
      <c r="GH52" s="7"/>
      <c r="GI52" s="7"/>
      <c r="GJ52" s="7"/>
      <c r="GK52" s="7"/>
    </row>
    <row r="53" spans="1:193" ht="14.25" customHeight="1" x14ac:dyDescent="0.2">
      <c r="A53" s="85">
        <v>44006</v>
      </c>
      <c r="B53" s="7"/>
      <c r="C53" s="7"/>
      <c r="D53" s="7"/>
      <c r="E53" s="7"/>
      <c r="F53" s="7"/>
      <c r="G53" s="7"/>
      <c r="H53" s="7"/>
      <c r="I53" s="7"/>
      <c r="J53" s="7"/>
      <c r="K53" s="7"/>
      <c r="L53" s="7"/>
      <c r="M53" s="7"/>
      <c r="N53" s="7"/>
      <c r="O53" s="7"/>
      <c r="P53" s="7"/>
      <c r="Q53" s="7"/>
      <c r="R53" s="7"/>
      <c r="S53" s="7"/>
      <c r="T53" s="7"/>
      <c r="U53" s="7"/>
      <c r="V53" s="9"/>
      <c r="W53" s="9"/>
      <c r="X53" s="7"/>
      <c r="Y53" s="7"/>
      <c r="Z53" s="9"/>
      <c r="AA53" s="9"/>
      <c r="AB53" s="7"/>
      <c r="AC53" s="7"/>
      <c r="AD53" s="7"/>
      <c r="AE53" s="7"/>
      <c r="AF53" s="7"/>
      <c r="AG53" s="7"/>
      <c r="AH53" s="7"/>
      <c r="AI53" s="84"/>
      <c r="AJ53" s="7"/>
      <c r="AK53" s="8"/>
      <c r="AL53" s="8"/>
      <c r="AM53" s="8"/>
      <c r="AN53" s="7"/>
      <c r="AO53" s="7"/>
      <c r="AP53" s="7"/>
      <c r="AQ53" s="7"/>
      <c r="AR53" s="7"/>
      <c r="AS53" s="7"/>
      <c r="AT53" s="7"/>
      <c r="AU53" s="7"/>
      <c r="AV53" s="7"/>
      <c r="AW53" s="7"/>
      <c r="AX53" s="8"/>
      <c r="AY53" s="8"/>
      <c r="AZ53" s="7"/>
      <c r="BA53" s="7"/>
      <c r="BB53" s="7"/>
      <c r="BC53" s="7"/>
      <c r="BD53" s="7"/>
      <c r="BE53" s="7"/>
      <c r="BF53" s="7"/>
      <c r="BG53" s="7"/>
      <c r="BH53" s="7"/>
      <c r="BI53" s="7"/>
      <c r="BJ53" s="7"/>
      <c r="BK53" s="7"/>
      <c r="BL53" s="7"/>
      <c r="BM53" s="7"/>
      <c r="BN53" s="7"/>
      <c r="BO53" s="7"/>
      <c r="BP53" s="7"/>
      <c r="BQ53" s="7"/>
      <c r="BR53" s="7"/>
      <c r="BS53" s="7"/>
      <c r="BT53" s="7"/>
      <c r="BU53" s="7"/>
      <c r="BV53" s="7"/>
      <c r="BW53" s="7"/>
      <c r="BX53" s="9"/>
      <c r="BY53" s="9"/>
      <c r="BZ53" s="9"/>
      <c r="CA53" s="9"/>
      <c r="CB53" s="9"/>
      <c r="CC53" s="9"/>
      <c r="CD53" s="7"/>
      <c r="CE53" s="7"/>
      <c r="CF53" s="7"/>
      <c r="CG53" s="7"/>
      <c r="CH53" s="7"/>
      <c r="CI53" s="7"/>
      <c r="CJ53" s="9"/>
      <c r="CK53" s="9"/>
      <c r="CL53" s="7"/>
      <c r="CM53" s="7"/>
      <c r="CN53" s="7"/>
      <c r="CO53" s="7"/>
      <c r="CP53" s="7"/>
      <c r="CQ53" s="7"/>
      <c r="CR53" s="7"/>
      <c r="CS53" s="7"/>
      <c r="CT53" s="7"/>
      <c r="CU53" s="7"/>
      <c r="CV53" s="7"/>
      <c r="CW53" s="7"/>
      <c r="CX53" s="7"/>
      <c r="CY53" s="7"/>
      <c r="CZ53" s="7"/>
      <c r="DA53" s="7"/>
      <c r="DB53" s="7"/>
      <c r="DC53" s="7"/>
      <c r="DD53" s="7"/>
      <c r="DE53" s="7"/>
      <c r="DF53" s="7"/>
      <c r="DG53" s="7"/>
      <c r="DH53" s="8"/>
      <c r="DI53" s="9"/>
      <c r="DJ53" s="7"/>
      <c r="DK53" s="7"/>
      <c r="DL53" s="9"/>
      <c r="DM53" s="9"/>
      <c r="DN53" s="7"/>
      <c r="DO53" s="7"/>
      <c r="DP53" s="7"/>
      <c r="DQ53" s="7"/>
      <c r="DR53" s="7"/>
      <c r="DS53" s="7"/>
      <c r="DT53" s="7"/>
      <c r="DU53" s="7"/>
      <c r="DV53" s="7"/>
      <c r="DW53" s="7"/>
      <c r="DX53" s="7"/>
      <c r="DY53" s="7"/>
      <c r="DZ53" s="7"/>
      <c r="EA53" s="7"/>
      <c r="EB53" s="7"/>
      <c r="EC53" s="7"/>
      <c r="ED53" s="7"/>
      <c r="EE53" s="7"/>
      <c r="EF53" s="7"/>
      <c r="EG53" s="7"/>
      <c r="EH53" s="9"/>
      <c r="EI53" s="9"/>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9"/>
      <c r="FK53" s="9"/>
      <c r="FL53" s="9"/>
      <c r="FM53" s="9"/>
      <c r="FN53" s="9"/>
      <c r="FO53" s="10"/>
      <c r="FP53" s="10"/>
      <c r="FQ53" s="9"/>
      <c r="FR53" s="7"/>
      <c r="FS53" s="7"/>
      <c r="FT53" s="7"/>
      <c r="FU53" s="7"/>
      <c r="FV53" s="7"/>
      <c r="FW53" s="7"/>
      <c r="FX53" s="7"/>
      <c r="FY53" s="7"/>
      <c r="FZ53" s="7"/>
      <c r="GA53" s="7"/>
      <c r="GB53" s="7"/>
      <c r="GC53" s="7"/>
      <c r="GD53" s="7"/>
      <c r="GE53" s="7"/>
      <c r="GF53" s="7"/>
      <c r="GG53" s="7"/>
      <c r="GH53" s="7"/>
      <c r="GI53" s="7"/>
      <c r="GJ53" s="7"/>
      <c r="GK53" s="7"/>
    </row>
    <row r="54" spans="1:193" ht="14.25" customHeight="1" x14ac:dyDescent="0.2">
      <c r="A54" s="85">
        <v>44007</v>
      </c>
      <c r="B54" s="7"/>
      <c r="C54" s="7"/>
      <c r="D54" s="7"/>
      <c r="E54" s="7"/>
      <c r="F54" s="7"/>
      <c r="G54" s="7"/>
      <c r="H54" s="7"/>
      <c r="I54" s="7"/>
      <c r="J54" s="7"/>
      <c r="K54" s="7"/>
      <c r="L54" s="7"/>
      <c r="M54" s="7"/>
      <c r="N54" s="7"/>
      <c r="O54" s="7"/>
      <c r="P54" s="7"/>
      <c r="Q54" s="7"/>
      <c r="R54" s="7"/>
      <c r="S54" s="7"/>
      <c r="T54" s="7"/>
      <c r="U54" s="7"/>
      <c r="V54" s="9"/>
      <c r="W54" s="9"/>
      <c r="X54" s="7"/>
      <c r="Y54" s="7"/>
      <c r="Z54" s="9"/>
      <c r="AA54" s="9"/>
      <c r="AB54" s="7"/>
      <c r="AC54" s="7"/>
      <c r="AD54" s="7"/>
      <c r="AE54" s="7"/>
      <c r="AF54" s="7"/>
      <c r="AG54" s="7"/>
      <c r="AH54" s="7"/>
      <c r="AI54" s="84"/>
      <c r="AJ54" s="7"/>
      <c r="AK54" s="8"/>
      <c r="AL54" s="8"/>
      <c r="AM54" s="8"/>
      <c r="AN54" s="7"/>
      <c r="AO54" s="7"/>
      <c r="AP54" s="7"/>
      <c r="AQ54" s="7"/>
      <c r="AR54" s="7"/>
      <c r="AS54" s="7"/>
      <c r="AT54" s="7"/>
      <c r="AU54" s="7"/>
      <c r="AV54" s="7"/>
      <c r="AW54" s="7"/>
      <c r="AX54" s="8"/>
      <c r="AY54" s="8"/>
      <c r="AZ54" s="7"/>
      <c r="BA54" s="7"/>
      <c r="BB54" s="7"/>
      <c r="BC54" s="7"/>
      <c r="BD54" s="7"/>
      <c r="BE54" s="7"/>
      <c r="BF54" s="7"/>
      <c r="BG54" s="7"/>
      <c r="BH54" s="7"/>
      <c r="BI54" s="7"/>
      <c r="BJ54" s="7"/>
      <c r="BK54" s="7"/>
      <c r="BL54" s="7"/>
      <c r="BM54" s="7"/>
      <c r="BN54" s="7"/>
      <c r="BO54" s="7"/>
      <c r="BP54" s="7"/>
      <c r="BQ54" s="7"/>
      <c r="BR54" s="7"/>
      <c r="BS54" s="7"/>
      <c r="BT54" s="7"/>
      <c r="BU54" s="7"/>
      <c r="BV54" s="7"/>
      <c r="BW54" s="7"/>
      <c r="BX54" s="9"/>
      <c r="BY54" s="9"/>
      <c r="BZ54" s="9"/>
      <c r="CA54" s="9"/>
      <c r="CB54" s="9"/>
      <c r="CC54" s="9"/>
      <c r="CD54" s="7"/>
      <c r="CE54" s="7"/>
      <c r="CF54" s="7"/>
      <c r="CG54" s="7"/>
      <c r="CH54" s="7"/>
      <c r="CI54" s="7"/>
      <c r="CJ54" s="9"/>
      <c r="CK54" s="9"/>
      <c r="CL54" s="7"/>
      <c r="CM54" s="7"/>
      <c r="CN54" s="7"/>
      <c r="CO54" s="7"/>
      <c r="CP54" s="7"/>
      <c r="CQ54" s="7"/>
      <c r="CR54" s="7"/>
      <c r="CS54" s="7"/>
      <c r="CT54" s="7"/>
      <c r="CU54" s="7"/>
      <c r="CV54" s="7"/>
      <c r="CW54" s="7"/>
      <c r="CX54" s="7"/>
      <c r="CY54" s="7"/>
      <c r="CZ54" s="7"/>
      <c r="DA54" s="7"/>
      <c r="DB54" s="7"/>
      <c r="DC54" s="7"/>
      <c r="DD54" s="7"/>
      <c r="DE54" s="7"/>
      <c r="DF54" s="7"/>
      <c r="DG54" s="7"/>
      <c r="DH54" s="8"/>
      <c r="DI54" s="9"/>
      <c r="DJ54" s="7"/>
      <c r="DK54" s="7"/>
      <c r="DL54" s="9"/>
      <c r="DM54" s="9"/>
      <c r="DN54" s="7"/>
      <c r="DO54" s="7"/>
      <c r="DP54" s="7"/>
      <c r="DQ54" s="7"/>
      <c r="DR54" s="7"/>
      <c r="DS54" s="7"/>
      <c r="DT54" s="7"/>
      <c r="DU54" s="7"/>
      <c r="DV54" s="7"/>
      <c r="DW54" s="7"/>
      <c r="DX54" s="7"/>
      <c r="DY54" s="7"/>
      <c r="DZ54" s="7"/>
      <c r="EA54" s="7"/>
      <c r="EB54" s="7"/>
      <c r="EC54" s="7"/>
      <c r="ED54" s="7"/>
      <c r="EE54" s="7"/>
      <c r="EF54" s="7"/>
      <c r="EG54" s="7"/>
      <c r="EH54" s="9"/>
      <c r="EI54" s="9"/>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9"/>
      <c r="FK54" s="9"/>
      <c r="FL54" s="9"/>
      <c r="FM54" s="9"/>
      <c r="FN54" s="9"/>
      <c r="FO54" s="10"/>
      <c r="FP54" s="10"/>
      <c r="FQ54" s="9"/>
      <c r="FR54" s="7"/>
      <c r="FS54" s="7"/>
      <c r="FT54" s="7"/>
      <c r="FU54" s="7"/>
      <c r="FV54" s="7"/>
      <c r="FW54" s="7"/>
      <c r="FX54" s="7"/>
      <c r="FY54" s="7"/>
      <c r="FZ54" s="7"/>
      <c r="GA54" s="7"/>
      <c r="GB54" s="7"/>
      <c r="GC54" s="7"/>
      <c r="GD54" s="7"/>
      <c r="GE54" s="7"/>
      <c r="GF54" s="7"/>
      <c r="GG54" s="7"/>
      <c r="GH54" s="7"/>
      <c r="GI54" s="7"/>
      <c r="GJ54" s="7"/>
      <c r="GK54" s="7"/>
    </row>
    <row r="55" spans="1:193" ht="14.25" customHeight="1" x14ac:dyDescent="0.2">
      <c r="A55" s="85">
        <v>44008</v>
      </c>
      <c r="B55" s="7"/>
      <c r="C55" s="7"/>
      <c r="D55" s="7"/>
      <c r="E55" s="7"/>
      <c r="F55" s="7"/>
      <c r="G55" s="7"/>
      <c r="H55" s="7"/>
      <c r="I55" s="7"/>
      <c r="J55" s="7"/>
      <c r="K55" s="7"/>
      <c r="L55" s="7"/>
      <c r="M55" s="7"/>
      <c r="N55" s="7"/>
      <c r="O55" s="7"/>
      <c r="P55" s="7"/>
      <c r="Q55" s="7"/>
      <c r="R55" s="7"/>
      <c r="S55" s="7"/>
      <c r="T55" s="7"/>
      <c r="U55" s="7"/>
      <c r="V55" s="9"/>
      <c r="W55" s="9"/>
      <c r="X55" s="7"/>
      <c r="Y55" s="7"/>
      <c r="Z55" s="9"/>
      <c r="AA55" s="9"/>
      <c r="AB55" s="7"/>
      <c r="AC55" s="7"/>
      <c r="AD55" s="7"/>
      <c r="AE55" s="7"/>
      <c r="AF55" s="7"/>
      <c r="AG55" s="7"/>
      <c r="AH55" s="7"/>
      <c r="AI55" s="84"/>
      <c r="AJ55" s="7"/>
      <c r="AK55" s="8"/>
      <c r="AL55" s="8"/>
      <c r="AM55" s="8"/>
      <c r="AN55" s="7"/>
      <c r="AO55" s="7"/>
      <c r="AP55" s="7"/>
      <c r="AQ55" s="7"/>
      <c r="AR55" s="7"/>
      <c r="AS55" s="7"/>
      <c r="AT55" s="7"/>
      <c r="AU55" s="7"/>
      <c r="AV55" s="7"/>
      <c r="AW55" s="7"/>
      <c r="AX55" s="8"/>
      <c r="AY55" s="8"/>
      <c r="AZ55" s="7"/>
      <c r="BA55" s="7"/>
      <c r="BB55" s="7"/>
      <c r="BC55" s="7"/>
      <c r="BD55" s="7"/>
      <c r="BE55" s="7"/>
      <c r="BF55" s="7"/>
      <c r="BG55" s="7"/>
      <c r="BH55" s="7"/>
      <c r="BI55" s="7"/>
      <c r="BJ55" s="7"/>
      <c r="BK55" s="7"/>
      <c r="BL55" s="7"/>
      <c r="BM55" s="7"/>
      <c r="BN55" s="7"/>
      <c r="BO55" s="7"/>
      <c r="BP55" s="7"/>
      <c r="BQ55" s="7"/>
      <c r="BR55" s="7"/>
      <c r="BS55" s="7"/>
      <c r="BT55" s="7"/>
      <c r="BU55" s="7"/>
      <c r="BV55" s="7"/>
      <c r="BW55" s="7"/>
      <c r="BX55" s="9"/>
      <c r="BY55" s="9"/>
      <c r="BZ55" s="9"/>
      <c r="CA55" s="9"/>
      <c r="CB55" s="9"/>
      <c r="CC55" s="9"/>
      <c r="CD55" s="7"/>
      <c r="CE55" s="7"/>
      <c r="CF55" s="7"/>
      <c r="CG55" s="7"/>
      <c r="CH55" s="7"/>
      <c r="CI55" s="7"/>
      <c r="CJ55" s="9"/>
      <c r="CK55" s="9"/>
      <c r="CL55" s="7"/>
      <c r="CM55" s="7"/>
      <c r="CN55" s="7"/>
      <c r="CO55" s="7"/>
      <c r="CP55" s="7"/>
      <c r="CQ55" s="7"/>
      <c r="CR55" s="7"/>
      <c r="CS55" s="7"/>
      <c r="CT55" s="7"/>
      <c r="CU55" s="7"/>
      <c r="CV55" s="7"/>
      <c r="CW55" s="7"/>
      <c r="CX55" s="7"/>
      <c r="CY55" s="7"/>
      <c r="CZ55" s="7"/>
      <c r="DA55" s="7"/>
      <c r="DB55" s="7"/>
      <c r="DC55" s="7"/>
      <c r="DD55" s="7"/>
      <c r="DE55" s="7"/>
      <c r="DF55" s="7"/>
      <c r="DG55" s="7"/>
      <c r="DH55" s="8"/>
      <c r="DI55" s="9"/>
      <c r="DJ55" s="7"/>
      <c r="DK55" s="7"/>
      <c r="DL55" s="9"/>
      <c r="DM55" s="9"/>
      <c r="DN55" s="7"/>
      <c r="DO55" s="7"/>
      <c r="DP55" s="7"/>
      <c r="DQ55" s="7"/>
      <c r="DR55" s="7"/>
      <c r="DS55" s="7"/>
      <c r="DT55" s="7"/>
      <c r="DU55" s="7"/>
      <c r="DV55" s="7"/>
      <c r="DW55" s="7"/>
      <c r="DX55" s="7"/>
      <c r="DY55" s="7"/>
      <c r="DZ55" s="7"/>
      <c r="EA55" s="7"/>
      <c r="EB55" s="7"/>
      <c r="EC55" s="7"/>
      <c r="ED55" s="7"/>
      <c r="EE55" s="7"/>
      <c r="EF55" s="7"/>
      <c r="EG55" s="7"/>
      <c r="EH55" s="9"/>
      <c r="EI55" s="9"/>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9"/>
      <c r="FK55" s="9"/>
      <c r="FL55" s="9"/>
      <c r="FM55" s="9"/>
      <c r="FN55" s="9"/>
      <c r="FO55" s="10"/>
      <c r="FP55" s="10"/>
      <c r="FQ55" s="9"/>
      <c r="FR55" s="7"/>
      <c r="FS55" s="7"/>
      <c r="FT55" s="7"/>
      <c r="FU55" s="7"/>
      <c r="FV55" s="7"/>
      <c r="FW55" s="7"/>
      <c r="FX55" s="7"/>
      <c r="FY55" s="7"/>
      <c r="FZ55" s="7"/>
      <c r="GA55" s="7"/>
      <c r="GB55" s="7"/>
      <c r="GC55" s="7"/>
      <c r="GD55" s="7"/>
      <c r="GE55" s="7"/>
      <c r="GF55" s="7"/>
      <c r="GG55" s="7"/>
      <c r="GH55" s="7"/>
      <c r="GI55" s="7"/>
      <c r="GJ55" s="7"/>
      <c r="GK55" s="7"/>
    </row>
    <row r="56" spans="1:193" ht="14.25" customHeight="1" x14ac:dyDescent="0.2">
      <c r="A56" s="85">
        <v>44011</v>
      </c>
      <c r="B56" s="7"/>
      <c r="C56" s="7"/>
      <c r="D56" s="7"/>
      <c r="E56" s="7"/>
      <c r="F56" s="7"/>
      <c r="G56" s="7"/>
      <c r="H56" s="7"/>
      <c r="I56" s="7"/>
      <c r="J56" s="7"/>
      <c r="K56" s="7"/>
      <c r="L56" s="7"/>
      <c r="M56" s="7"/>
      <c r="N56" s="7"/>
      <c r="O56" s="7"/>
      <c r="P56" s="7"/>
      <c r="Q56" s="7"/>
      <c r="R56" s="7"/>
      <c r="S56" s="7"/>
      <c r="T56" s="7"/>
      <c r="U56" s="7"/>
      <c r="V56" s="9"/>
      <c r="W56" s="9"/>
      <c r="X56" s="7"/>
      <c r="Y56" s="7"/>
      <c r="Z56" s="9"/>
      <c r="AA56" s="9"/>
      <c r="AB56" s="7"/>
      <c r="AC56" s="7"/>
      <c r="AD56" s="7"/>
      <c r="AE56" s="7"/>
      <c r="AF56" s="7"/>
      <c r="AG56" s="7"/>
      <c r="AH56" s="7"/>
      <c r="AI56" s="84"/>
      <c r="AJ56" s="7"/>
      <c r="AK56" s="8"/>
      <c r="AL56" s="8"/>
      <c r="AM56" s="8"/>
      <c r="AN56" s="7"/>
      <c r="AO56" s="7"/>
      <c r="AP56" s="7"/>
      <c r="AQ56" s="7"/>
      <c r="AR56" s="7"/>
      <c r="AS56" s="7"/>
      <c r="AT56" s="7"/>
      <c r="AU56" s="7"/>
      <c r="AV56" s="7"/>
      <c r="AW56" s="7"/>
      <c r="AX56" s="8"/>
      <c r="AY56" s="8"/>
      <c r="AZ56" s="7"/>
      <c r="BA56" s="7"/>
      <c r="BB56" s="7"/>
      <c r="BC56" s="7"/>
      <c r="BD56" s="7"/>
      <c r="BE56" s="7"/>
      <c r="BF56" s="7"/>
      <c r="BG56" s="7"/>
      <c r="BH56" s="7"/>
      <c r="BI56" s="7"/>
      <c r="BJ56" s="7"/>
      <c r="BK56" s="7"/>
      <c r="BL56" s="7"/>
      <c r="BM56" s="7"/>
      <c r="BN56" s="7"/>
      <c r="BO56" s="7"/>
      <c r="BP56" s="7"/>
      <c r="BQ56" s="7"/>
      <c r="BR56" s="7"/>
      <c r="BS56" s="7"/>
      <c r="BT56" s="7"/>
      <c r="BU56" s="7"/>
      <c r="BV56" s="7"/>
      <c r="BW56" s="7"/>
      <c r="BX56" s="9"/>
      <c r="BY56" s="9"/>
      <c r="BZ56" s="9"/>
      <c r="CA56" s="9"/>
      <c r="CB56" s="9"/>
      <c r="CC56" s="9"/>
      <c r="CD56" s="7"/>
      <c r="CE56" s="7"/>
      <c r="CF56" s="7"/>
      <c r="CG56" s="7"/>
      <c r="CH56" s="7"/>
      <c r="CI56" s="7"/>
      <c r="CJ56" s="9"/>
      <c r="CK56" s="9"/>
      <c r="CL56" s="7"/>
      <c r="CM56" s="7"/>
      <c r="CN56" s="7"/>
      <c r="CO56" s="7"/>
      <c r="CP56" s="7"/>
      <c r="CQ56" s="7"/>
      <c r="CR56" s="7"/>
      <c r="CS56" s="7"/>
      <c r="CT56" s="7"/>
      <c r="CU56" s="7"/>
      <c r="CV56" s="7"/>
      <c r="CW56" s="7"/>
      <c r="CX56" s="7"/>
      <c r="CY56" s="7"/>
      <c r="CZ56" s="7"/>
      <c r="DA56" s="7"/>
      <c r="DB56" s="7"/>
      <c r="DC56" s="7"/>
      <c r="DD56" s="7"/>
      <c r="DE56" s="7"/>
      <c r="DF56" s="7"/>
      <c r="DG56" s="7"/>
      <c r="DH56" s="8"/>
      <c r="DI56" s="9"/>
      <c r="DJ56" s="7"/>
      <c r="DK56" s="7"/>
      <c r="DL56" s="9"/>
      <c r="DM56" s="9"/>
      <c r="DN56" s="7"/>
      <c r="DO56" s="7"/>
      <c r="DP56" s="7"/>
      <c r="DQ56" s="7"/>
      <c r="DR56" s="7"/>
      <c r="DS56" s="7"/>
      <c r="DT56" s="7"/>
      <c r="DU56" s="7"/>
      <c r="DV56" s="7"/>
      <c r="DW56" s="7"/>
      <c r="DX56" s="7"/>
      <c r="DY56" s="7"/>
      <c r="DZ56" s="7"/>
      <c r="EA56" s="7"/>
      <c r="EB56" s="7"/>
      <c r="EC56" s="7"/>
      <c r="ED56" s="7"/>
      <c r="EE56" s="7"/>
      <c r="EF56" s="7"/>
      <c r="EG56" s="7"/>
      <c r="EH56" s="9"/>
      <c r="EI56" s="9"/>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9"/>
      <c r="FK56" s="9"/>
      <c r="FL56" s="9"/>
      <c r="FM56" s="9"/>
      <c r="FN56" s="9"/>
      <c r="FO56" s="10"/>
      <c r="FP56" s="10"/>
      <c r="FQ56" s="9"/>
      <c r="FR56" s="7"/>
      <c r="FS56" s="7"/>
      <c r="FT56" s="7"/>
      <c r="FU56" s="7"/>
      <c r="FV56" s="7"/>
      <c r="FW56" s="7"/>
      <c r="FX56" s="7"/>
      <c r="FY56" s="7"/>
      <c r="FZ56" s="7"/>
      <c r="GA56" s="7"/>
      <c r="GB56" s="7"/>
      <c r="GC56" s="7"/>
      <c r="GD56" s="7"/>
      <c r="GE56" s="7"/>
      <c r="GF56" s="7"/>
      <c r="GG56" s="7"/>
      <c r="GH56" s="7"/>
      <c r="GI56" s="7"/>
      <c r="GJ56" s="7"/>
      <c r="GK56" s="7"/>
    </row>
    <row r="57" spans="1:193" ht="14.25" customHeight="1" x14ac:dyDescent="0.2">
      <c r="A57" s="85">
        <v>44012</v>
      </c>
      <c r="B57" s="7"/>
      <c r="C57" s="7"/>
      <c r="D57" s="7"/>
      <c r="E57" s="7"/>
      <c r="F57" s="7"/>
      <c r="G57" s="7"/>
      <c r="H57" s="7"/>
      <c r="I57" s="7"/>
      <c r="J57" s="7"/>
      <c r="K57" s="7"/>
      <c r="L57" s="7"/>
      <c r="M57" s="7"/>
      <c r="N57" s="7"/>
      <c r="O57" s="7"/>
      <c r="P57" s="7"/>
      <c r="Q57" s="7"/>
      <c r="R57" s="7"/>
      <c r="S57" s="7"/>
      <c r="T57" s="7"/>
      <c r="U57" s="7"/>
      <c r="V57" s="9"/>
      <c r="W57" s="9"/>
      <c r="X57" s="7"/>
      <c r="Y57" s="7"/>
      <c r="Z57" s="9"/>
      <c r="AA57" s="9"/>
      <c r="AB57" s="7"/>
      <c r="AC57" s="7"/>
      <c r="AD57" s="7"/>
      <c r="AE57" s="7"/>
      <c r="AF57" s="7"/>
      <c r="AG57" s="7"/>
      <c r="AH57" s="7"/>
      <c r="AI57" s="84"/>
      <c r="AJ57" s="7"/>
      <c r="AK57" s="8"/>
      <c r="AL57" s="8"/>
      <c r="AM57" s="8"/>
      <c r="AN57" s="7"/>
      <c r="AO57" s="7"/>
      <c r="AP57" s="7"/>
      <c r="AQ57" s="7"/>
      <c r="AR57" s="7"/>
      <c r="AS57" s="7"/>
      <c r="AT57" s="7"/>
      <c r="AU57" s="7"/>
      <c r="AV57" s="7"/>
      <c r="AW57" s="7"/>
      <c r="AX57" s="8"/>
      <c r="AY57" s="8"/>
      <c r="AZ57" s="7"/>
      <c r="BA57" s="7"/>
      <c r="BB57" s="7"/>
      <c r="BC57" s="7"/>
      <c r="BD57" s="7"/>
      <c r="BE57" s="7"/>
      <c r="BF57" s="7"/>
      <c r="BG57" s="7"/>
      <c r="BH57" s="7"/>
      <c r="BI57" s="7"/>
      <c r="BJ57" s="7"/>
      <c r="BK57" s="7"/>
      <c r="BL57" s="7"/>
      <c r="BM57" s="7"/>
      <c r="BN57" s="7"/>
      <c r="BO57" s="7"/>
      <c r="BP57" s="7"/>
      <c r="BQ57" s="7"/>
      <c r="BR57" s="7"/>
      <c r="BS57" s="7"/>
      <c r="BT57" s="7"/>
      <c r="BU57" s="7"/>
      <c r="BV57" s="7"/>
      <c r="BW57" s="7"/>
      <c r="BX57" s="9"/>
      <c r="BY57" s="9"/>
      <c r="BZ57" s="9"/>
      <c r="CA57" s="9"/>
      <c r="CB57" s="9"/>
      <c r="CC57" s="9"/>
      <c r="CD57" s="7"/>
      <c r="CE57" s="7"/>
      <c r="CF57" s="7"/>
      <c r="CG57" s="7"/>
      <c r="CH57" s="7"/>
      <c r="CI57" s="7"/>
      <c r="CJ57" s="9"/>
      <c r="CK57" s="9"/>
      <c r="CL57" s="7"/>
      <c r="CM57" s="7"/>
      <c r="CN57" s="7"/>
      <c r="CO57" s="7"/>
      <c r="CP57" s="7"/>
      <c r="CQ57" s="7"/>
      <c r="CR57" s="7"/>
      <c r="CS57" s="7"/>
      <c r="CT57" s="7"/>
      <c r="CU57" s="7"/>
      <c r="CV57" s="7"/>
      <c r="CW57" s="7"/>
      <c r="CX57" s="7"/>
      <c r="CY57" s="7"/>
      <c r="CZ57" s="7"/>
      <c r="DA57" s="7"/>
      <c r="DB57" s="7"/>
      <c r="DC57" s="7"/>
      <c r="DD57" s="7"/>
      <c r="DE57" s="7"/>
      <c r="DF57" s="7"/>
      <c r="DG57" s="7"/>
      <c r="DH57" s="8"/>
      <c r="DI57" s="9"/>
      <c r="DJ57" s="7"/>
      <c r="DK57" s="7"/>
      <c r="DL57" s="9"/>
      <c r="DM57" s="9"/>
      <c r="DN57" s="7"/>
      <c r="DO57" s="7"/>
      <c r="DP57" s="7"/>
      <c r="DQ57" s="7"/>
      <c r="DR57" s="7"/>
      <c r="DS57" s="7"/>
      <c r="DT57" s="7"/>
      <c r="DU57" s="7"/>
      <c r="DV57" s="7"/>
      <c r="DW57" s="7"/>
      <c r="DX57" s="7"/>
      <c r="DY57" s="7"/>
      <c r="DZ57" s="7"/>
      <c r="EA57" s="7"/>
      <c r="EB57" s="7"/>
      <c r="EC57" s="7"/>
      <c r="ED57" s="7"/>
      <c r="EE57" s="7"/>
      <c r="EF57" s="7"/>
      <c r="EG57" s="7"/>
      <c r="EH57" s="9"/>
      <c r="EI57" s="9"/>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9"/>
      <c r="FK57" s="9"/>
      <c r="FL57" s="9"/>
      <c r="FM57" s="9"/>
      <c r="FN57" s="9"/>
      <c r="FO57" s="10"/>
      <c r="FP57" s="10"/>
      <c r="FQ57" s="9"/>
      <c r="FR57" s="7"/>
      <c r="FS57" s="7"/>
      <c r="FT57" s="7"/>
      <c r="FU57" s="7"/>
      <c r="FV57" s="7"/>
      <c r="FW57" s="7"/>
      <c r="FX57" s="7"/>
      <c r="FY57" s="7"/>
      <c r="FZ57" s="7"/>
      <c r="GA57" s="7"/>
      <c r="GB57" s="7"/>
      <c r="GC57" s="7"/>
      <c r="GD57" s="7"/>
      <c r="GE57" s="7"/>
      <c r="GF57" s="7"/>
      <c r="GG57" s="7"/>
      <c r="GH57" s="7"/>
      <c r="GI57" s="7"/>
      <c r="GJ57" s="7"/>
      <c r="GK57" s="7"/>
    </row>
    <row r="58" spans="1:193" ht="14.25" customHeight="1" x14ac:dyDescent="0.2">
      <c r="A58" s="85">
        <v>44013</v>
      </c>
      <c r="B58" s="7"/>
      <c r="C58" s="7"/>
      <c r="D58" s="7"/>
      <c r="E58" s="7"/>
      <c r="F58" s="7"/>
      <c r="G58" s="7"/>
      <c r="H58" s="7"/>
      <c r="I58" s="7"/>
      <c r="J58" s="7"/>
      <c r="K58" s="7"/>
      <c r="L58" s="7"/>
      <c r="M58" s="7"/>
      <c r="N58" s="7"/>
      <c r="O58" s="7"/>
      <c r="P58" s="7"/>
      <c r="Q58" s="7"/>
      <c r="R58" s="7"/>
      <c r="S58" s="7"/>
      <c r="T58" s="7"/>
      <c r="U58" s="7"/>
      <c r="V58" s="9"/>
      <c r="W58" s="9"/>
      <c r="X58" s="7"/>
      <c r="Y58" s="7"/>
      <c r="Z58" s="9"/>
      <c r="AA58" s="9"/>
      <c r="AB58" s="7"/>
      <c r="AC58" s="7"/>
      <c r="AD58" s="7"/>
      <c r="AE58" s="7"/>
      <c r="AF58" s="7"/>
      <c r="AG58" s="7"/>
      <c r="AH58" s="7"/>
      <c r="AI58" s="84"/>
      <c r="AJ58" s="7"/>
      <c r="AK58" s="8"/>
      <c r="AL58" s="8"/>
      <c r="AM58" s="8"/>
      <c r="AN58" s="7"/>
      <c r="AO58" s="7"/>
      <c r="AP58" s="7"/>
      <c r="AQ58" s="7"/>
      <c r="AR58" s="7"/>
      <c r="AS58" s="7"/>
      <c r="AT58" s="7"/>
      <c r="AU58" s="7"/>
      <c r="AV58" s="7"/>
      <c r="AW58" s="7"/>
      <c r="AX58" s="8"/>
      <c r="AY58" s="8"/>
      <c r="AZ58" s="7"/>
      <c r="BA58" s="7"/>
      <c r="BB58" s="7"/>
      <c r="BC58" s="7"/>
      <c r="BD58" s="7"/>
      <c r="BE58" s="7"/>
      <c r="BF58" s="7"/>
      <c r="BG58" s="7"/>
      <c r="BH58" s="7"/>
      <c r="BI58" s="7"/>
      <c r="BJ58" s="7"/>
      <c r="BK58" s="7"/>
      <c r="BL58" s="7"/>
      <c r="BM58" s="7"/>
      <c r="BN58" s="7"/>
      <c r="BO58" s="7"/>
      <c r="BP58" s="7"/>
      <c r="BQ58" s="7"/>
      <c r="BR58" s="7"/>
      <c r="BS58" s="7"/>
      <c r="BT58" s="7"/>
      <c r="BU58" s="7"/>
      <c r="BV58" s="7"/>
      <c r="BW58" s="7"/>
      <c r="BX58" s="9"/>
      <c r="BY58" s="9"/>
      <c r="BZ58" s="9"/>
      <c r="CA58" s="9"/>
      <c r="CB58" s="9"/>
      <c r="CC58" s="9"/>
      <c r="CD58" s="7"/>
      <c r="CE58" s="7"/>
      <c r="CF58" s="7"/>
      <c r="CG58" s="7"/>
      <c r="CH58" s="7"/>
      <c r="CI58" s="7"/>
      <c r="CJ58" s="9"/>
      <c r="CK58" s="9"/>
      <c r="CL58" s="7"/>
      <c r="CM58" s="7"/>
      <c r="CN58" s="7"/>
      <c r="CO58" s="7"/>
      <c r="CP58" s="7"/>
      <c r="CQ58" s="7"/>
      <c r="CR58" s="7"/>
      <c r="CS58" s="7"/>
      <c r="CT58" s="7"/>
      <c r="CU58" s="7"/>
      <c r="CV58" s="7"/>
      <c r="CW58" s="7"/>
      <c r="CX58" s="7"/>
      <c r="CY58" s="7"/>
      <c r="CZ58" s="7"/>
      <c r="DA58" s="7"/>
      <c r="DB58" s="7"/>
      <c r="DC58" s="7"/>
      <c r="DD58" s="7"/>
      <c r="DE58" s="7"/>
      <c r="DF58" s="7"/>
      <c r="DG58" s="7"/>
      <c r="DH58" s="8"/>
      <c r="DI58" s="9"/>
      <c r="DJ58" s="7"/>
      <c r="DK58" s="7"/>
      <c r="DL58" s="9"/>
      <c r="DM58" s="9"/>
      <c r="DN58" s="7"/>
      <c r="DO58" s="7"/>
      <c r="DP58" s="7"/>
      <c r="DQ58" s="7"/>
      <c r="DR58" s="7"/>
      <c r="DS58" s="7"/>
      <c r="DT58" s="7"/>
      <c r="DU58" s="7"/>
      <c r="DV58" s="7"/>
      <c r="DW58" s="7"/>
      <c r="DX58" s="7"/>
      <c r="DY58" s="7"/>
      <c r="DZ58" s="7"/>
      <c r="EA58" s="7"/>
      <c r="EB58" s="7"/>
      <c r="EC58" s="7"/>
      <c r="ED58" s="7"/>
      <c r="EE58" s="7"/>
      <c r="EF58" s="7"/>
      <c r="EG58" s="7"/>
      <c r="EH58" s="9"/>
      <c r="EI58" s="9"/>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9"/>
      <c r="FK58" s="9"/>
      <c r="FL58" s="9"/>
      <c r="FM58" s="9"/>
      <c r="FN58" s="9"/>
      <c r="FO58" s="10"/>
      <c r="FP58" s="10"/>
      <c r="FQ58" s="9"/>
      <c r="FR58" s="7"/>
      <c r="FS58" s="7"/>
      <c r="FT58" s="7"/>
      <c r="FU58" s="7"/>
      <c r="FV58" s="7"/>
      <c r="FW58" s="7"/>
      <c r="FX58" s="7"/>
      <c r="FY58" s="7"/>
      <c r="FZ58" s="7"/>
      <c r="GA58" s="7"/>
      <c r="GB58" s="7"/>
      <c r="GC58" s="7"/>
      <c r="GD58" s="7"/>
      <c r="GE58" s="7"/>
      <c r="GF58" s="7"/>
      <c r="GG58" s="7"/>
      <c r="GH58" s="7"/>
      <c r="GI58" s="7"/>
      <c r="GJ58" s="7"/>
      <c r="GK58" s="7"/>
    </row>
    <row r="59" spans="1:193" ht="14.25" customHeight="1" x14ac:dyDescent="0.2">
      <c r="A59" s="85">
        <v>44014</v>
      </c>
      <c r="B59" s="7"/>
      <c r="C59" s="7"/>
      <c r="D59" s="7"/>
      <c r="E59" s="7"/>
      <c r="F59" s="7"/>
      <c r="G59" s="7"/>
      <c r="H59" s="7"/>
      <c r="I59" s="7"/>
      <c r="J59" s="7"/>
      <c r="K59" s="7"/>
      <c r="L59" s="7"/>
      <c r="M59" s="7"/>
      <c r="N59" s="7"/>
      <c r="O59" s="7"/>
      <c r="P59" s="7"/>
      <c r="Q59" s="7"/>
      <c r="R59" s="7"/>
      <c r="S59" s="7"/>
      <c r="T59" s="7"/>
      <c r="U59" s="7"/>
      <c r="V59" s="9"/>
      <c r="W59" s="9"/>
      <c r="X59" s="7"/>
      <c r="Y59" s="7"/>
      <c r="Z59" s="9"/>
      <c r="AA59" s="9"/>
      <c r="AB59" s="7"/>
      <c r="AC59" s="7"/>
      <c r="AD59" s="7"/>
      <c r="AE59" s="7"/>
      <c r="AF59" s="7"/>
      <c r="AG59" s="7"/>
      <c r="AH59" s="7"/>
      <c r="AI59" s="84"/>
      <c r="AJ59" s="7"/>
      <c r="AK59" s="8"/>
      <c r="AL59" s="8"/>
      <c r="AM59" s="8"/>
      <c r="AN59" s="7"/>
      <c r="AO59" s="7"/>
      <c r="AP59" s="7"/>
      <c r="AQ59" s="7"/>
      <c r="AR59" s="7"/>
      <c r="AS59" s="7"/>
      <c r="AT59" s="7"/>
      <c r="AU59" s="7"/>
      <c r="AV59" s="7"/>
      <c r="AW59" s="7"/>
      <c r="AX59" s="8"/>
      <c r="AY59" s="8"/>
      <c r="AZ59" s="7"/>
      <c r="BA59" s="7"/>
      <c r="BB59" s="7"/>
      <c r="BC59" s="7"/>
      <c r="BD59" s="7"/>
      <c r="BE59" s="7"/>
      <c r="BF59" s="7"/>
      <c r="BG59" s="7"/>
      <c r="BH59" s="7"/>
      <c r="BI59" s="7"/>
      <c r="BJ59" s="7"/>
      <c r="BK59" s="7"/>
      <c r="BL59" s="7"/>
      <c r="BM59" s="7"/>
      <c r="BN59" s="7"/>
      <c r="BO59" s="7"/>
      <c r="BP59" s="7"/>
      <c r="BQ59" s="7"/>
      <c r="BR59" s="7"/>
      <c r="BS59" s="7"/>
      <c r="BT59" s="7"/>
      <c r="BU59" s="7"/>
      <c r="BV59" s="7"/>
      <c r="BW59" s="7"/>
      <c r="BX59" s="9"/>
      <c r="BY59" s="9"/>
      <c r="BZ59" s="9"/>
      <c r="CA59" s="9"/>
      <c r="CB59" s="9"/>
      <c r="CC59" s="9"/>
      <c r="CD59" s="7"/>
      <c r="CE59" s="7"/>
      <c r="CF59" s="7"/>
      <c r="CG59" s="7"/>
      <c r="CH59" s="7"/>
      <c r="CI59" s="7"/>
      <c r="CJ59" s="9"/>
      <c r="CK59" s="9"/>
      <c r="CL59" s="7"/>
      <c r="CM59" s="7"/>
      <c r="CN59" s="7"/>
      <c r="CO59" s="7"/>
      <c r="CP59" s="7"/>
      <c r="CQ59" s="7"/>
      <c r="CR59" s="7"/>
      <c r="CS59" s="7"/>
      <c r="CT59" s="7"/>
      <c r="CU59" s="7"/>
      <c r="CV59" s="7"/>
      <c r="CW59" s="7"/>
      <c r="CX59" s="7"/>
      <c r="CY59" s="7"/>
      <c r="CZ59" s="7"/>
      <c r="DA59" s="7"/>
      <c r="DB59" s="7"/>
      <c r="DC59" s="7"/>
      <c r="DD59" s="7"/>
      <c r="DE59" s="7"/>
      <c r="DF59" s="7"/>
      <c r="DG59" s="7"/>
      <c r="DH59" s="8"/>
      <c r="DI59" s="9"/>
      <c r="DJ59" s="7"/>
      <c r="DK59" s="7"/>
      <c r="DL59" s="9"/>
      <c r="DM59" s="9"/>
      <c r="DN59" s="7"/>
      <c r="DO59" s="7"/>
      <c r="DP59" s="7"/>
      <c r="DQ59" s="7"/>
      <c r="DR59" s="7"/>
      <c r="DS59" s="7"/>
      <c r="DT59" s="7"/>
      <c r="DU59" s="7"/>
      <c r="DV59" s="7"/>
      <c r="DW59" s="7"/>
      <c r="DX59" s="7"/>
      <c r="DY59" s="7"/>
      <c r="DZ59" s="7"/>
      <c r="EA59" s="7"/>
      <c r="EB59" s="7"/>
      <c r="EC59" s="7"/>
      <c r="ED59" s="7"/>
      <c r="EE59" s="7"/>
      <c r="EF59" s="7"/>
      <c r="EG59" s="7"/>
      <c r="EH59" s="9"/>
      <c r="EI59" s="9"/>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9"/>
      <c r="FK59" s="9"/>
      <c r="FL59" s="9"/>
      <c r="FM59" s="9"/>
      <c r="FN59" s="9"/>
      <c r="FO59" s="10"/>
      <c r="FP59" s="10"/>
      <c r="FQ59" s="9"/>
      <c r="FR59" s="7"/>
      <c r="FS59" s="7"/>
      <c r="FT59" s="7"/>
      <c r="FU59" s="7"/>
      <c r="FV59" s="7"/>
      <c r="FW59" s="7"/>
      <c r="FX59" s="7"/>
      <c r="FY59" s="7"/>
      <c r="FZ59" s="7"/>
      <c r="GA59" s="7"/>
      <c r="GB59" s="7"/>
      <c r="GC59" s="7"/>
      <c r="GD59" s="7"/>
      <c r="GE59" s="7"/>
      <c r="GF59" s="7"/>
      <c r="GG59" s="7"/>
      <c r="GH59" s="7"/>
      <c r="GI59" s="7"/>
      <c r="GJ59" s="7"/>
      <c r="GK59" s="7"/>
    </row>
    <row r="60" spans="1:193" ht="14.25" customHeight="1" x14ac:dyDescent="0.2">
      <c r="A60" s="85">
        <v>44015</v>
      </c>
      <c r="B60" s="7"/>
      <c r="C60" s="7"/>
      <c r="D60" s="7"/>
      <c r="E60" s="7"/>
      <c r="F60" s="7"/>
      <c r="G60" s="7"/>
      <c r="H60" s="7"/>
      <c r="I60" s="7"/>
      <c r="J60" s="7"/>
      <c r="K60" s="7"/>
      <c r="L60" s="7"/>
      <c r="M60" s="7"/>
      <c r="N60" s="7"/>
      <c r="O60" s="7"/>
      <c r="P60" s="7"/>
      <c r="Q60" s="7"/>
      <c r="R60" s="7"/>
      <c r="S60" s="7"/>
      <c r="T60" s="7"/>
      <c r="U60" s="7"/>
      <c r="V60" s="9"/>
      <c r="W60" s="9"/>
      <c r="X60" s="7"/>
      <c r="Y60" s="7"/>
      <c r="Z60" s="9"/>
      <c r="AA60" s="9"/>
      <c r="AB60" s="7"/>
      <c r="AC60" s="7"/>
      <c r="AD60" s="7"/>
      <c r="AE60" s="7"/>
      <c r="AF60" s="7"/>
      <c r="AG60" s="7"/>
      <c r="AH60" s="7"/>
      <c r="AI60" s="84"/>
      <c r="AJ60" s="7"/>
      <c r="AK60" s="8"/>
      <c r="AL60" s="8"/>
      <c r="AM60" s="8"/>
      <c r="AN60" s="7"/>
      <c r="AO60" s="7"/>
      <c r="AP60" s="7"/>
      <c r="AQ60" s="7"/>
      <c r="AR60" s="7"/>
      <c r="AS60" s="7"/>
      <c r="AT60" s="7"/>
      <c r="AU60" s="7"/>
      <c r="AV60" s="7"/>
      <c r="AW60" s="7"/>
      <c r="AX60" s="8"/>
      <c r="AY60" s="8"/>
      <c r="AZ60" s="7"/>
      <c r="BA60" s="7"/>
      <c r="BB60" s="7"/>
      <c r="BC60" s="7"/>
      <c r="BD60" s="7"/>
      <c r="BE60" s="7"/>
      <c r="BF60" s="7"/>
      <c r="BG60" s="7"/>
      <c r="BH60" s="7"/>
      <c r="BI60" s="7"/>
      <c r="BJ60" s="7"/>
      <c r="BK60" s="7"/>
      <c r="BL60" s="7"/>
      <c r="BM60" s="7"/>
      <c r="BN60" s="7"/>
      <c r="BO60" s="7"/>
      <c r="BP60" s="7"/>
      <c r="BQ60" s="7"/>
      <c r="BR60" s="7"/>
      <c r="BS60" s="7"/>
      <c r="BT60" s="7"/>
      <c r="BU60" s="7"/>
      <c r="BV60" s="7"/>
      <c r="BW60" s="7"/>
      <c r="BX60" s="9"/>
      <c r="BY60" s="9"/>
      <c r="BZ60" s="9"/>
      <c r="CA60" s="9"/>
      <c r="CB60" s="9"/>
      <c r="CC60" s="9"/>
      <c r="CD60" s="7"/>
      <c r="CE60" s="7"/>
      <c r="CF60" s="7"/>
      <c r="CG60" s="7"/>
      <c r="CH60" s="7"/>
      <c r="CI60" s="7"/>
      <c r="CJ60" s="9"/>
      <c r="CK60" s="9"/>
      <c r="CL60" s="7"/>
      <c r="CM60" s="7"/>
      <c r="CN60" s="7"/>
      <c r="CO60" s="7"/>
      <c r="CP60" s="7"/>
      <c r="CQ60" s="7"/>
      <c r="CR60" s="7"/>
      <c r="CS60" s="7"/>
      <c r="CT60" s="7"/>
      <c r="CU60" s="7"/>
      <c r="CV60" s="7"/>
      <c r="CW60" s="7"/>
      <c r="CX60" s="7"/>
      <c r="CY60" s="7"/>
      <c r="CZ60" s="7"/>
      <c r="DA60" s="7"/>
      <c r="DB60" s="7"/>
      <c r="DC60" s="7"/>
      <c r="DD60" s="7"/>
      <c r="DE60" s="7"/>
      <c r="DF60" s="7"/>
      <c r="DG60" s="7"/>
      <c r="DH60" s="8"/>
      <c r="DI60" s="9"/>
      <c r="DJ60" s="7"/>
      <c r="DK60" s="7"/>
      <c r="DL60" s="9"/>
      <c r="DM60" s="9"/>
      <c r="DN60" s="7"/>
      <c r="DO60" s="7"/>
      <c r="DP60" s="7"/>
      <c r="DQ60" s="7"/>
      <c r="DR60" s="7"/>
      <c r="DS60" s="7"/>
      <c r="DT60" s="7"/>
      <c r="DU60" s="7"/>
      <c r="DV60" s="7"/>
      <c r="DW60" s="7"/>
      <c r="DX60" s="7"/>
      <c r="DY60" s="7"/>
      <c r="DZ60" s="7"/>
      <c r="EA60" s="7"/>
      <c r="EB60" s="7"/>
      <c r="EC60" s="7"/>
      <c r="ED60" s="7"/>
      <c r="EE60" s="7"/>
      <c r="EF60" s="7"/>
      <c r="EG60" s="7"/>
      <c r="EH60" s="9"/>
      <c r="EI60" s="9"/>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9"/>
      <c r="FK60" s="9"/>
      <c r="FL60" s="9"/>
      <c r="FM60" s="9"/>
      <c r="FN60" s="9"/>
      <c r="FO60" s="10"/>
      <c r="FP60" s="10"/>
      <c r="FQ60" s="9"/>
      <c r="FR60" s="7"/>
      <c r="FS60" s="7"/>
      <c r="FT60" s="7"/>
      <c r="FU60" s="7"/>
      <c r="FV60" s="7"/>
      <c r="FW60" s="7"/>
      <c r="FX60" s="7"/>
      <c r="FY60" s="7"/>
      <c r="FZ60" s="7"/>
      <c r="GA60" s="7"/>
      <c r="GB60" s="7"/>
      <c r="GC60" s="7"/>
      <c r="GD60" s="7"/>
      <c r="GE60" s="7"/>
      <c r="GF60" s="7"/>
      <c r="GG60" s="7"/>
      <c r="GH60" s="7"/>
      <c r="GI60" s="7"/>
      <c r="GJ60" s="7"/>
      <c r="GK60" s="7"/>
    </row>
    <row r="61" spans="1:193" ht="14.25" customHeight="1" x14ac:dyDescent="0.2">
      <c r="A61" s="85">
        <v>44018</v>
      </c>
      <c r="B61" s="7"/>
      <c r="C61" s="7"/>
      <c r="D61" s="7"/>
      <c r="E61" s="7"/>
      <c r="F61" s="7"/>
      <c r="G61" s="7"/>
      <c r="H61" s="7"/>
      <c r="I61" s="7"/>
      <c r="J61" s="7"/>
      <c r="K61" s="7"/>
      <c r="L61" s="7"/>
      <c r="M61" s="7"/>
      <c r="N61" s="7"/>
      <c r="O61" s="7"/>
      <c r="P61" s="7"/>
      <c r="Q61" s="7"/>
      <c r="R61" s="7"/>
      <c r="S61" s="7"/>
      <c r="T61" s="7"/>
      <c r="U61" s="7"/>
      <c r="V61" s="9"/>
      <c r="W61" s="9"/>
      <c r="X61" s="7"/>
      <c r="Y61" s="7"/>
      <c r="Z61" s="9"/>
      <c r="AA61" s="9"/>
      <c r="AB61" s="7"/>
      <c r="AC61" s="7"/>
      <c r="AD61" s="7"/>
      <c r="AE61" s="7"/>
      <c r="AF61" s="7"/>
      <c r="AG61" s="7"/>
      <c r="AH61" s="7"/>
      <c r="AI61" s="84"/>
      <c r="AJ61" s="7"/>
      <c r="AK61" s="8"/>
      <c r="AL61" s="8"/>
      <c r="AM61" s="8"/>
      <c r="AN61" s="7"/>
      <c r="AO61" s="7"/>
      <c r="AP61" s="7"/>
      <c r="AQ61" s="7"/>
      <c r="AR61" s="7"/>
      <c r="AS61" s="7"/>
      <c r="AT61" s="7"/>
      <c r="AU61" s="7"/>
      <c r="AV61" s="7"/>
      <c r="AW61" s="7"/>
      <c r="AX61" s="8"/>
      <c r="AY61" s="8"/>
      <c r="AZ61" s="7"/>
      <c r="BA61" s="7"/>
      <c r="BB61" s="7"/>
      <c r="BC61" s="7"/>
      <c r="BD61" s="7"/>
      <c r="BE61" s="7"/>
      <c r="BF61" s="7"/>
      <c r="BG61" s="7"/>
      <c r="BH61" s="7"/>
      <c r="BI61" s="7"/>
      <c r="BJ61" s="7"/>
      <c r="BK61" s="7"/>
      <c r="BL61" s="7"/>
      <c r="BM61" s="7"/>
      <c r="BN61" s="7"/>
      <c r="BO61" s="7"/>
      <c r="BP61" s="7"/>
      <c r="BQ61" s="7"/>
      <c r="BR61" s="7"/>
      <c r="BS61" s="7"/>
      <c r="BT61" s="7"/>
      <c r="BU61" s="7"/>
      <c r="BV61" s="7"/>
      <c r="BW61" s="7"/>
      <c r="BX61" s="9"/>
      <c r="BY61" s="9"/>
      <c r="BZ61" s="9"/>
      <c r="CA61" s="9"/>
      <c r="CB61" s="9"/>
      <c r="CC61" s="9"/>
      <c r="CD61" s="7"/>
      <c r="CE61" s="7"/>
      <c r="CF61" s="7"/>
      <c r="CG61" s="7"/>
      <c r="CH61" s="7"/>
      <c r="CI61" s="7"/>
      <c r="CJ61" s="9"/>
      <c r="CK61" s="9"/>
      <c r="CL61" s="7"/>
      <c r="CM61" s="7"/>
      <c r="CN61" s="7"/>
      <c r="CO61" s="7"/>
      <c r="CP61" s="7"/>
      <c r="CQ61" s="7"/>
      <c r="CR61" s="7"/>
      <c r="CS61" s="7"/>
      <c r="CT61" s="7"/>
      <c r="CU61" s="7"/>
      <c r="CV61" s="7"/>
      <c r="CW61" s="7"/>
      <c r="CX61" s="7"/>
      <c r="CY61" s="7"/>
      <c r="CZ61" s="7"/>
      <c r="DA61" s="7"/>
      <c r="DB61" s="7"/>
      <c r="DC61" s="7"/>
      <c r="DD61" s="7"/>
      <c r="DE61" s="7"/>
      <c r="DF61" s="7"/>
      <c r="DG61" s="7"/>
      <c r="DH61" s="8"/>
      <c r="DI61" s="9"/>
      <c r="DJ61" s="7"/>
      <c r="DK61" s="7"/>
      <c r="DL61" s="9"/>
      <c r="DM61" s="9"/>
      <c r="DN61" s="7"/>
      <c r="DO61" s="7"/>
      <c r="DP61" s="7"/>
      <c r="DQ61" s="7"/>
      <c r="DR61" s="7"/>
      <c r="DS61" s="7"/>
      <c r="DT61" s="7"/>
      <c r="DU61" s="7"/>
      <c r="DV61" s="7"/>
      <c r="DW61" s="7"/>
      <c r="DX61" s="7"/>
      <c r="DY61" s="7"/>
      <c r="DZ61" s="7"/>
      <c r="EA61" s="7"/>
      <c r="EB61" s="7"/>
      <c r="EC61" s="7"/>
      <c r="ED61" s="7"/>
      <c r="EE61" s="7"/>
      <c r="EF61" s="7"/>
      <c r="EG61" s="7"/>
      <c r="EH61" s="9"/>
      <c r="EI61" s="9"/>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9"/>
      <c r="FK61" s="9"/>
      <c r="FL61" s="9"/>
      <c r="FM61" s="9"/>
      <c r="FN61" s="9"/>
      <c r="FO61" s="10"/>
      <c r="FP61" s="10"/>
      <c r="FQ61" s="9"/>
      <c r="FR61" s="7"/>
      <c r="FS61" s="7"/>
      <c r="FT61" s="7"/>
      <c r="FU61" s="7"/>
      <c r="FV61" s="7"/>
      <c r="FW61" s="7"/>
      <c r="FX61" s="7"/>
      <c r="FY61" s="7"/>
      <c r="FZ61" s="7"/>
      <c r="GA61" s="7"/>
      <c r="GB61" s="7"/>
      <c r="GC61" s="7"/>
      <c r="GD61" s="7"/>
      <c r="GE61" s="7"/>
      <c r="GF61" s="7"/>
      <c r="GG61" s="7"/>
      <c r="GH61" s="7"/>
      <c r="GI61" s="7"/>
      <c r="GJ61" s="7"/>
      <c r="GK61" s="7"/>
    </row>
    <row r="62" spans="1:193" ht="14.25" customHeight="1" x14ac:dyDescent="0.2">
      <c r="A62" s="85">
        <v>44019</v>
      </c>
      <c r="B62" s="7"/>
      <c r="C62" s="7"/>
      <c r="D62" s="7"/>
      <c r="E62" s="7"/>
      <c r="F62" s="7"/>
      <c r="G62" s="7"/>
      <c r="H62" s="7"/>
      <c r="I62" s="7"/>
      <c r="J62" s="7"/>
      <c r="K62" s="7"/>
      <c r="L62" s="7"/>
      <c r="M62" s="7"/>
      <c r="N62" s="7"/>
      <c r="O62" s="7"/>
      <c r="P62" s="7"/>
      <c r="Q62" s="7"/>
      <c r="R62" s="7"/>
      <c r="S62" s="7"/>
      <c r="T62" s="7"/>
      <c r="U62" s="7"/>
      <c r="V62" s="9"/>
      <c r="W62" s="9"/>
      <c r="X62" s="7"/>
      <c r="Y62" s="7"/>
      <c r="Z62" s="9"/>
      <c r="AA62" s="9"/>
      <c r="AB62" s="7"/>
      <c r="AC62" s="7"/>
      <c r="AD62" s="7"/>
      <c r="AE62" s="7"/>
      <c r="AF62" s="7"/>
      <c r="AG62" s="7"/>
      <c r="AH62" s="7"/>
      <c r="AI62" s="84"/>
      <c r="AJ62" s="7"/>
      <c r="AK62" s="8"/>
      <c r="AL62" s="8"/>
      <c r="AM62" s="8"/>
      <c r="AN62" s="7"/>
      <c r="AO62" s="7"/>
      <c r="AP62" s="7"/>
      <c r="AQ62" s="7"/>
      <c r="AR62" s="7"/>
      <c r="AS62" s="7"/>
      <c r="AT62" s="7"/>
      <c r="AU62" s="7"/>
      <c r="AV62" s="7"/>
      <c r="AW62" s="7"/>
      <c r="AX62" s="8"/>
      <c r="AY62" s="8"/>
      <c r="AZ62" s="7"/>
      <c r="BA62" s="7"/>
      <c r="BB62" s="7"/>
      <c r="BC62" s="7"/>
      <c r="BD62" s="7"/>
      <c r="BE62" s="7"/>
      <c r="BF62" s="7"/>
      <c r="BG62" s="7"/>
      <c r="BH62" s="7"/>
      <c r="BI62" s="7"/>
      <c r="BJ62" s="7"/>
      <c r="BK62" s="7"/>
      <c r="BL62" s="7"/>
      <c r="BM62" s="7"/>
      <c r="BN62" s="7"/>
      <c r="BO62" s="7"/>
      <c r="BP62" s="7"/>
      <c r="BQ62" s="7"/>
      <c r="BR62" s="7"/>
      <c r="BS62" s="7"/>
      <c r="BT62" s="7"/>
      <c r="BU62" s="7"/>
      <c r="BV62" s="7"/>
      <c r="BW62" s="7"/>
      <c r="BX62" s="9"/>
      <c r="BY62" s="9"/>
      <c r="BZ62" s="9"/>
      <c r="CA62" s="9"/>
      <c r="CB62" s="9"/>
      <c r="CC62" s="9"/>
      <c r="CD62" s="7"/>
      <c r="CE62" s="7"/>
      <c r="CF62" s="7"/>
      <c r="CG62" s="7"/>
      <c r="CH62" s="7"/>
      <c r="CI62" s="7"/>
      <c r="CJ62" s="9"/>
      <c r="CK62" s="9"/>
      <c r="CL62" s="7"/>
      <c r="CM62" s="7"/>
      <c r="CN62" s="7"/>
      <c r="CO62" s="7"/>
      <c r="CP62" s="7"/>
      <c r="CQ62" s="7"/>
      <c r="CR62" s="7"/>
      <c r="CS62" s="7"/>
      <c r="CT62" s="7"/>
      <c r="CU62" s="7"/>
      <c r="CV62" s="7"/>
      <c r="CW62" s="7"/>
      <c r="CX62" s="7"/>
      <c r="CY62" s="7"/>
      <c r="CZ62" s="7"/>
      <c r="DA62" s="7"/>
      <c r="DB62" s="7"/>
      <c r="DC62" s="7"/>
      <c r="DD62" s="7"/>
      <c r="DE62" s="7"/>
      <c r="DF62" s="7"/>
      <c r="DG62" s="7"/>
      <c r="DH62" s="8"/>
      <c r="DI62" s="9"/>
      <c r="DJ62" s="7"/>
      <c r="DK62" s="7"/>
      <c r="DL62" s="9"/>
      <c r="DM62" s="9"/>
      <c r="DN62" s="7"/>
      <c r="DO62" s="7"/>
      <c r="DP62" s="7"/>
      <c r="DQ62" s="7"/>
      <c r="DR62" s="7"/>
      <c r="DS62" s="7"/>
      <c r="DT62" s="7"/>
      <c r="DU62" s="7"/>
      <c r="DV62" s="7"/>
      <c r="DW62" s="7"/>
      <c r="DX62" s="7"/>
      <c r="DY62" s="7"/>
      <c r="DZ62" s="7"/>
      <c r="EA62" s="7"/>
      <c r="EB62" s="7"/>
      <c r="EC62" s="7"/>
      <c r="ED62" s="7"/>
      <c r="EE62" s="7"/>
      <c r="EF62" s="7"/>
      <c r="EG62" s="7"/>
      <c r="EH62" s="9"/>
      <c r="EI62" s="9"/>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9"/>
      <c r="FK62" s="9"/>
      <c r="FL62" s="9"/>
      <c r="FM62" s="9"/>
      <c r="FN62" s="9"/>
      <c r="FO62" s="10"/>
      <c r="FP62" s="10"/>
      <c r="FQ62" s="9"/>
      <c r="FR62" s="7"/>
      <c r="FS62" s="7"/>
      <c r="FT62" s="7"/>
      <c r="FU62" s="7"/>
      <c r="FV62" s="7"/>
      <c r="FW62" s="7"/>
      <c r="FX62" s="7"/>
      <c r="FY62" s="7"/>
      <c r="FZ62" s="7"/>
      <c r="GA62" s="7"/>
      <c r="GB62" s="7"/>
      <c r="GC62" s="7"/>
      <c r="GD62" s="7"/>
      <c r="GE62" s="7"/>
      <c r="GF62" s="7"/>
      <c r="GG62" s="7"/>
      <c r="GH62" s="7"/>
      <c r="GI62" s="7"/>
      <c r="GJ62" s="7"/>
      <c r="GK62" s="7"/>
    </row>
    <row r="63" spans="1:193" ht="14.25" customHeight="1" x14ac:dyDescent="0.2">
      <c r="A63" s="85">
        <v>44020</v>
      </c>
      <c r="B63" s="7"/>
      <c r="C63" s="7"/>
      <c r="D63" s="7"/>
      <c r="E63" s="7"/>
      <c r="F63" s="7"/>
      <c r="G63" s="7"/>
      <c r="H63" s="7"/>
      <c r="I63" s="7"/>
      <c r="J63" s="7"/>
      <c r="K63" s="7"/>
      <c r="L63" s="7"/>
      <c r="M63" s="7"/>
      <c r="N63" s="7"/>
      <c r="O63" s="7"/>
      <c r="P63" s="7"/>
      <c r="Q63" s="7"/>
      <c r="R63" s="7"/>
      <c r="S63" s="7"/>
      <c r="T63" s="7"/>
      <c r="U63" s="7"/>
      <c r="V63" s="9"/>
      <c r="W63" s="9"/>
      <c r="X63" s="7"/>
      <c r="Y63" s="7"/>
      <c r="Z63" s="9"/>
      <c r="AA63" s="9"/>
      <c r="AB63" s="7"/>
      <c r="AC63" s="7"/>
      <c r="AD63" s="7"/>
      <c r="AE63" s="7"/>
      <c r="AF63" s="7"/>
      <c r="AG63" s="7"/>
      <c r="AH63" s="7"/>
      <c r="AI63" s="84"/>
      <c r="AJ63" s="7"/>
      <c r="AK63" s="8"/>
      <c r="AL63" s="8"/>
      <c r="AM63" s="8"/>
      <c r="AN63" s="7"/>
      <c r="AO63" s="7"/>
      <c r="AP63" s="7"/>
      <c r="AQ63" s="7"/>
      <c r="AR63" s="7"/>
      <c r="AS63" s="7"/>
      <c r="AT63" s="7"/>
      <c r="AU63" s="7"/>
      <c r="AV63" s="7"/>
      <c r="AW63" s="7"/>
      <c r="AX63" s="8"/>
      <c r="AY63" s="8"/>
      <c r="AZ63" s="7"/>
      <c r="BA63" s="7"/>
      <c r="BB63" s="7"/>
      <c r="BC63" s="7"/>
      <c r="BD63" s="7"/>
      <c r="BE63" s="7"/>
      <c r="BF63" s="7"/>
      <c r="BG63" s="7"/>
      <c r="BH63" s="7"/>
      <c r="BI63" s="7"/>
      <c r="BJ63" s="7"/>
      <c r="BK63" s="7"/>
      <c r="BL63" s="7"/>
      <c r="BM63" s="7"/>
      <c r="BN63" s="7"/>
      <c r="BO63" s="7"/>
      <c r="BP63" s="7"/>
      <c r="BQ63" s="7"/>
      <c r="BR63" s="7"/>
      <c r="BS63" s="7"/>
      <c r="BT63" s="7"/>
      <c r="BU63" s="7"/>
      <c r="BV63" s="7"/>
      <c r="BW63" s="7"/>
      <c r="BX63" s="9"/>
      <c r="BY63" s="9"/>
      <c r="BZ63" s="9"/>
      <c r="CA63" s="9"/>
      <c r="CB63" s="9"/>
      <c r="CC63" s="9"/>
      <c r="CD63" s="7"/>
      <c r="CE63" s="7"/>
      <c r="CF63" s="7"/>
      <c r="CG63" s="7"/>
      <c r="CH63" s="7"/>
      <c r="CI63" s="7"/>
      <c r="CJ63" s="9"/>
      <c r="CK63" s="9"/>
      <c r="CL63" s="7"/>
      <c r="CM63" s="7"/>
      <c r="CN63" s="7"/>
      <c r="CO63" s="7"/>
      <c r="CP63" s="7"/>
      <c r="CQ63" s="7"/>
      <c r="CR63" s="7"/>
      <c r="CS63" s="7"/>
      <c r="CT63" s="7"/>
      <c r="CU63" s="7"/>
      <c r="CV63" s="7"/>
      <c r="CW63" s="7"/>
      <c r="CX63" s="7"/>
      <c r="CY63" s="7"/>
      <c r="CZ63" s="7"/>
      <c r="DA63" s="7"/>
      <c r="DB63" s="7"/>
      <c r="DC63" s="7"/>
      <c r="DD63" s="7"/>
      <c r="DE63" s="7"/>
      <c r="DF63" s="7"/>
      <c r="DG63" s="7"/>
      <c r="DH63" s="8"/>
      <c r="DI63" s="9"/>
      <c r="DJ63" s="7"/>
      <c r="DK63" s="7"/>
      <c r="DL63" s="9"/>
      <c r="DM63" s="9"/>
      <c r="DN63" s="7"/>
      <c r="DO63" s="7"/>
      <c r="DP63" s="7"/>
      <c r="DQ63" s="7"/>
      <c r="DR63" s="7"/>
      <c r="DS63" s="7"/>
      <c r="DT63" s="7"/>
      <c r="DU63" s="7"/>
      <c r="DV63" s="7"/>
      <c r="DW63" s="7"/>
      <c r="DX63" s="7"/>
      <c r="DY63" s="7"/>
      <c r="DZ63" s="7"/>
      <c r="EA63" s="7"/>
      <c r="EB63" s="7"/>
      <c r="EC63" s="7"/>
      <c r="ED63" s="7"/>
      <c r="EE63" s="7"/>
      <c r="EF63" s="7"/>
      <c r="EG63" s="7"/>
      <c r="EH63" s="9"/>
      <c r="EI63" s="9"/>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9"/>
      <c r="FK63" s="9"/>
      <c r="FL63" s="9"/>
      <c r="FM63" s="9"/>
      <c r="FN63" s="9"/>
      <c r="FO63" s="10"/>
      <c r="FP63" s="10"/>
      <c r="FQ63" s="9"/>
      <c r="FR63" s="7"/>
      <c r="FS63" s="7"/>
      <c r="FT63" s="7"/>
      <c r="FU63" s="7"/>
      <c r="FV63" s="7"/>
      <c r="FW63" s="7"/>
      <c r="FX63" s="7"/>
      <c r="FY63" s="7"/>
      <c r="FZ63" s="7"/>
      <c r="GA63" s="7"/>
      <c r="GB63" s="7"/>
      <c r="GC63" s="7"/>
      <c r="GD63" s="7"/>
      <c r="GE63" s="7"/>
      <c r="GF63" s="7"/>
      <c r="GG63" s="7"/>
      <c r="GH63" s="7"/>
      <c r="GI63" s="7"/>
      <c r="GJ63" s="7"/>
      <c r="GK63" s="7"/>
    </row>
    <row r="64" spans="1:193" ht="14.25" customHeight="1" x14ac:dyDescent="0.2">
      <c r="A64" s="85">
        <v>44021</v>
      </c>
      <c r="B64" s="7"/>
      <c r="C64" s="7"/>
      <c r="D64" s="7"/>
      <c r="E64" s="7"/>
      <c r="F64" s="7"/>
      <c r="G64" s="7"/>
      <c r="H64" s="7"/>
      <c r="I64" s="7"/>
      <c r="J64" s="7"/>
      <c r="K64" s="7"/>
      <c r="L64" s="7"/>
      <c r="M64" s="7"/>
      <c r="N64" s="7"/>
      <c r="O64" s="7"/>
      <c r="P64" s="7"/>
      <c r="Q64" s="7"/>
      <c r="R64" s="7"/>
      <c r="S64" s="7"/>
      <c r="T64" s="7"/>
      <c r="U64" s="7"/>
      <c r="V64" s="9"/>
      <c r="W64" s="9"/>
      <c r="X64" s="7"/>
      <c r="Y64" s="7"/>
      <c r="Z64" s="9"/>
      <c r="AA64" s="9"/>
      <c r="AB64" s="7"/>
      <c r="AC64" s="7"/>
      <c r="AD64" s="7"/>
      <c r="AE64" s="7"/>
      <c r="AF64" s="7"/>
      <c r="AG64" s="7"/>
      <c r="AH64" s="7"/>
      <c r="AI64" s="84"/>
      <c r="AJ64" s="7"/>
      <c r="AK64" s="8"/>
      <c r="AL64" s="8"/>
      <c r="AM64" s="8"/>
      <c r="AN64" s="7"/>
      <c r="AO64" s="7"/>
      <c r="AP64" s="7"/>
      <c r="AQ64" s="7"/>
      <c r="AR64" s="7"/>
      <c r="AS64" s="7"/>
      <c r="AT64" s="7"/>
      <c r="AU64" s="7"/>
      <c r="AV64" s="7"/>
      <c r="AW64" s="7"/>
      <c r="AX64" s="8"/>
      <c r="AY64" s="8"/>
      <c r="AZ64" s="7"/>
      <c r="BA64" s="7"/>
      <c r="BB64" s="7"/>
      <c r="BC64" s="7"/>
      <c r="BD64" s="7"/>
      <c r="BE64" s="7"/>
      <c r="BF64" s="7"/>
      <c r="BG64" s="7"/>
      <c r="BH64" s="7"/>
      <c r="BI64" s="7"/>
      <c r="BJ64" s="7"/>
      <c r="BK64" s="7"/>
      <c r="BL64" s="7"/>
      <c r="BM64" s="7"/>
      <c r="BN64" s="7"/>
      <c r="BO64" s="7"/>
      <c r="BP64" s="7"/>
      <c r="BQ64" s="7"/>
      <c r="BR64" s="7"/>
      <c r="BS64" s="7"/>
      <c r="BT64" s="7"/>
      <c r="BU64" s="7"/>
      <c r="BV64" s="7"/>
      <c r="BW64" s="7"/>
      <c r="BX64" s="9"/>
      <c r="BY64" s="9"/>
      <c r="BZ64" s="9"/>
      <c r="CA64" s="9"/>
      <c r="CB64" s="9"/>
      <c r="CC64" s="9"/>
      <c r="CD64" s="7"/>
      <c r="CE64" s="7"/>
      <c r="CF64" s="7"/>
      <c r="CG64" s="7"/>
      <c r="CH64" s="7"/>
      <c r="CI64" s="7"/>
      <c r="CJ64" s="9"/>
      <c r="CK64" s="9"/>
      <c r="CL64" s="7"/>
      <c r="CM64" s="7"/>
      <c r="CN64" s="7"/>
      <c r="CO64" s="7"/>
      <c r="CP64" s="7"/>
      <c r="CQ64" s="7"/>
      <c r="CR64" s="7"/>
      <c r="CS64" s="7"/>
      <c r="CT64" s="7"/>
      <c r="CU64" s="7"/>
      <c r="CV64" s="7"/>
      <c r="CW64" s="7"/>
      <c r="CX64" s="7"/>
      <c r="CY64" s="7"/>
      <c r="CZ64" s="7"/>
      <c r="DA64" s="7"/>
      <c r="DB64" s="7"/>
      <c r="DC64" s="7"/>
      <c r="DD64" s="7"/>
      <c r="DE64" s="7"/>
      <c r="DF64" s="7"/>
      <c r="DG64" s="7"/>
      <c r="DH64" s="8"/>
      <c r="DI64" s="9"/>
      <c r="DJ64" s="7"/>
      <c r="DK64" s="7"/>
      <c r="DL64" s="9"/>
      <c r="DM64" s="9"/>
      <c r="DN64" s="7"/>
      <c r="DO64" s="7"/>
      <c r="DP64" s="7"/>
      <c r="DQ64" s="7"/>
      <c r="DR64" s="7"/>
      <c r="DS64" s="7"/>
      <c r="DT64" s="7"/>
      <c r="DU64" s="7"/>
      <c r="DV64" s="7"/>
      <c r="DW64" s="7"/>
      <c r="DX64" s="7"/>
      <c r="DY64" s="7"/>
      <c r="DZ64" s="7"/>
      <c r="EA64" s="7"/>
      <c r="EB64" s="7"/>
      <c r="EC64" s="7"/>
      <c r="ED64" s="7"/>
      <c r="EE64" s="7"/>
      <c r="EF64" s="7"/>
      <c r="EG64" s="7"/>
      <c r="EH64" s="9"/>
      <c r="EI64" s="9"/>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9"/>
      <c r="FK64" s="9"/>
      <c r="FL64" s="9"/>
      <c r="FM64" s="9"/>
      <c r="FN64" s="9"/>
      <c r="FO64" s="10"/>
      <c r="FP64" s="10"/>
      <c r="FQ64" s="9"/>
      <c r="FR64" s="7"/>
      <c r="FS64" s="7"/>
      <c r="FT64" s="7"/>
      <c r="FU64" s="7"/>
      <c r="FV64" s="7"/>
      <c r="FW64" s="7"/>
      <c r="FX64" s="7"/>
      <c r="FY64" s="7"/>
      <c r="FZ64" s="7"/>
      <c r="GA64" s="7"/>
      <c r="GB64" s="7"/>
      <c r="GC64" s="7"/>
      <c r="GD64" s="7"/>
      <c r="GE64" s="7"/>
      <c r="GF64" s="7"/>
      <c r="GG64" s="7"/>
      <c r="GH64" s="7"/>
      <c r="GI64" s="7"/>
      <c r="GJ64" s="7"/>
      <c r="GK64" s="7"/>
    </row>
    <row r="65" spans="1:193" ht="14.25" customHeight="1" x14ac:dyDescent="0.2">
      <c r="A65" s="85">
        <v>44022</v>
      </c>
      <c r="B65" s="7"/>
      <c r="C65" s="7"/>
      <c r="D65" s="7"/>
      <c r="E65" s="7"/>
      <c r="F65" s="7"/>
      <c r="G65" s="7"/>
      <c r="H65" s="7"/>
      <c r="I65" s="7"/>
      <c r="J65" s="7"/>
      <c r="K65" s="7"/>
      <c r="L65" s="7"/>
      <c r="M65" s="7"/>
      <c r="N65" s="7"/>
      <c r="O65" s="7"/>
      <c r="P65" s="7"/>
      <c r="Q65" s="7"/>
      <c r="R65" s="7"/>
      <c r="S65" s="7"/>
      <c r="T65" s="7"/>
      <c r="U65" s="7"/>
      <c r="V65" s="9"/>
      <c r="W65" s="9"/>
      <c r="X65" s="7"/>
      <c r="Y65" s="7"/>
      <c r="Z65" s="9"/>
      <c r="AA65" s="9"/>
      <c r="AB65" s="7"/>
      <c r="AC65" s="7"/>
      <c r="AD65" s="7"/>
      <c r="AE65" s="7"/>
      <c r="AF65" s="7"/>
      <c r="AG65" s="7"/>
      <c r="AH65" s="7"/>
      <c r="AI65" s="84"/>
      <c r="AJ65" s="7"/>
      <c r="AK65" s="8"/>
      <c r="AL65" s="8"/>
      <c r="AM65" s="8"/>
      <c r="AN65" s="7"/>
      <c r="AO65" s="7"/>
      <c r="AP65" s="7"/>
      <c r="AQ65" s="7"/>
      <c r="AR65" s="7"/>
      <c r="AS65" s="7"/>
      <c r="AT65" s="7"/>
      <c r="AU65" s="7"/>
      <c r="AV65" s="7"/>
      <c r="AW65" s="7"/>
      <c r="AX65" s="8"/>
      <c r="AY65" s="8"/>
      <c r="AZ65" s="7"/>
      <c r="BA65" s="7"/>
      <c r="BB65" s="7"/>
      <c r="BC65" s="7"/>
      <c r="BD65" s="7"/>
      <c r="BE65" s="7"/>
      <c r="BF65" s="7"/>
      <c r="BG65" s="7"/>
      <c r="BH65" s="7"/>
      <c r="BI65" s="7"/>
      <c r="BJ65" s="7"/>
      <c r="BK65" s="7"/>
      <c r="BL65" s="7"/>
      <c r="BM65" s="7"/>
      <c r="BN65" s="7"/>
      <c r="BO65" s="7"/>
      <c r="BP65" s="7"/>
      <c r="BQ65" s="7"/>
      <c r="BR65" s="7"/>
      <c r="BS65" s="7"/>
      <c r="BT65" s="7"/>
      <c r="BU65" s="7"/>
      <c r="BV65" s="7"/>
      <c r="BW65" s="7"/>
      <c r="BX65" s="9"/>
      <c r="BY65" s="9"/>
      <c r="BZ65" s="9"/>
      <c r="CA65" s="9"/>
      <c r="CB65" s="9"/>
      <c r="CC65" s="9"/>
      <c r="CD65" s="7"/>
      <c r="CE65" s="7"/>
      <c r="CF65" s="7"/>
      <c r="CG65" s="7"/>
      <c r="CH65" s="7"/>
      <c r="CI65" s="7"/>
      <c r="CJ65" s="9"/>
      <c r="CK65" s="9"/>
      <c r="CL65" s="7"/>
      <c r="CM65" s="7"/>
      <c r="CN65" s="7"/>
      <c r="CO65" s="7"/>
      <c r="CP65" s="7"/>
      <c r="CQ65" s="7"/>
      <c r="CR65" s="7"/>
      <c r="CS65" s="7"/>
      <c r="CT65" s="7"/>
      <c r="CU65" s="7"/>
      <c r="CV65" s="7"/>
      <c r="CW65" s="7"/>
      <c r="CX65" s="7"/>
      <c r="CY65" s="7"/>
      <c r="CZ65" s="7"/>
      <c r="DA65" s="7"/>
      <c r="DB65" s="7"/>
      <c r="DC65" s="7"/>
      <c r="DD65" s="7"/>
      <c r="DE65" s="7"/>
      <c r="DF65" s="7"/>
      <c r="DG65" s="7"/>
      <c r="DH65" s="8"/>
      <c r="DI65" s="9"/>
      <c r="DJ65" s="7"/>
      <c r="DK65" s="7"/>
      <c r="DL65" s="9"/>
      <c r="DM65" s="9"/>
      <c r="DN65" s="7"/>
      <c r="DO65" s="7"/>
      <c r="DP65" s="7"/>
      <c r="DQ65" s="7"/>
      <c r="DR65" s="7"/>
      <c r="DS65" s="7"/>
      <c r="DT65" s="7"/>
      <c r="DU65" s="7"/>
      <c r="DV65" s="7"/>
      <c r="DW65" s="7"/>
      <c r="DX65" s="7"/>
      <c r="DY65" s="7"/>
      <c r="DZ65" s="7"/>
      <c r="EA65" s="7"/>
      <c r="EB65" s="7"/>
      <c r="EC65" s="7"/>
      <c r="ED65" s="7"/>
      <c r="EE65" s="7"/>
      <c r="EF65" s="7"/>
      <c r="EG65" s="7"/>
      <c r="EH65" s="9"/>
      <c r="EI65" s="9"/>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9"/>
      <c r="FK65" s="9"/>
      <c r="FL65" s="9"/>
      <c r="FM65" s="9"/>
      <c r="FN65" s="9"/>
      <c r="FO65" s="10"/>
      <c r="FP65" s="10"/>
      <c r="FQ65" s="9"/>
      <c r="FR65" s="7"/>
      <c r="FS65" s="7"/>
      <c r="FT65" s="7"/>
      <c r="FU65" s="7"/>
      <c r="FV65" s="7"/>
      <c r="FW65" s="7"/>
      <c r="FX65" s="7"/>
      <c r="FY65" s="7"/>
      <c r="FZ65" s="7"/>
      <c r="GA65" s="7"/>
      <c r="GB65" s="7"/>
      <c r="GC65" s="7"/>
      <c r="GD65" s="7"/>
      <c r="GE65" s="7"/>
      <c r="GF65" s="7"/>
      <c r="GG65" s="7"/>
      <c r="GH65" s="7"/>
      <c r="GI65" s="7"/>
      <c r="GJ65" s="7"/>
      <c r="GK65" s="7"/>
    </row>
    <row r="66" spans="1:193" ht="14.25" customHeight="1" x14ac:dyDescent="0.2">
      <c r="A66" s="85">
        <v>44025</v>
      </c>
      <c r="B66" s="7"/>
      <c r="C66" s="7"/>
      <c r="D66" s="7">
        <v>7</v>
      </c>
      <c r="E66" s="7">
        <v>7</v>
      </c>
      <c r="F66" s="7"/>
      <c r="G66" s="7"/>
      <c r="H66" s="7"/>
      <c r="I66" s="7"/>
      <c r="J66" s="7"/>
      <c r="K66" s="7"/>
      <c r="L66" s="7"/>
      <c r="M66" s="7"/>
      <c r="N66" s="7"/>
      <c r="O66" s="7"/>
      <c r="P66" s="7"/>
      <c r="Q66" s="7"/>
      <c r="R66" s="7"/>
      <c r="S66" s="7"/>
      <c r="T66" s="7"/>
      <c r="U66" s="7"/>
      <c r="V66" s="9">
        <v>25</v>
      </c>
      <c r="W66" s="9">
        <v>25</v>
      </c>
      <c r="X66" s="7"/>
      <c r="Y66" s="7"/>
      <c r="Z66" s="9"/>
      <c r="AA66" s="9"/>
      <c r="AB66" s="7"/>
      <c r="AC66" s="7"/>
      <c r="AD66" s="7">
        <v>3</v>
      </c>
      <c r="AE66" s="7">
        <v>3</v>
      </c>
      <c r="AF66" s="7"/>
      <c r="AG66" s="7"/>
      <c r="AH66" s="7"/>
      <c r="AI66" s="84"/>
      <c r="AJ66" s="7"/>
      <c r="AK66" s="8"/>
      <c r="AL66" s="8"/>
      <c r="AM66" s="8"/>
      <c r="AN66" s="7"/>
      <c r="AO66" s="7"/>
      <c r="AP66" s="7"/>
      <c r="AQ66" s="7"/>
      <c r="AR66" s="7"/>
      <c r="AS66" s="7"/>
      <c r="AT66" s="7"/>
      <c r="AU66" s="7"/>
      <c r="AV66" s="7"/>
      <c r="AW66" s="7"/>
      <c r="AX66" s="8">
        <v>1</v>
      </c>
      <c r="AY66" s="8">
        <v>1</v>
      </c>
      <c r="AZ66" s="7"/>
      <c r="BA66" s="7"/>
      <c r="BB66" s="7"/>
      <c r="BC66" s="7"/>
      <c r="BD66" s="7"/>
      <c r="BE66" s="7"/>
      <c r="BF66" s="7">
        <v>2</v>
      </c>
      <c r="BG66" s="7">
        <v>2</v>
      </c>
      <c r="BH66" s="7"/>
      <c r="BI66" s="7"/>
      <c r="BJ66" s="7"/>
      <c r="BK66" s="7"/>
      <c r="BL66" s="7"/>
      <c r="BM66" s="7"/>
      <c r="BN66" s="7">
        <v>1</v>
      </c>
      <c r="BO66" s="7">
        <v>1</v>
      </c>
      <c r="BP66" s="7"/>
      <c r="BQ66" s="7"/>
      <c r="BR66" s="7"/>
      <c r="BS66" s="7"/>
      <c r="BT66" s="7">
        <v>2</v>
      </c>
      <c r="BU66" s="7">
        <v>2</v>
      </c>
      <c r="BV66" s="7"/>
      <c r="BW66" s="7"/>
      <c r="BX66" s="9"/>
      <c r="BY66" s="9"/>
      <c r="BZ66" s="9"/>
      <c r="CA66" s="9"/>
      <c r="CB66" s="9"/>
      <c r="CC66" s="9"/>
      <c r="CD66" s="7"/>
      <c r="CE66" s="7"/>
      <c r="CF66" s="7"/>
      <c r="CG66" s="7"/>
      <c r="CH66" s="7"/>
      <c r="CI66" s="7"/>
      <c r="CJ66" s="9"/>
      <c r="CK66" s="9"/>
      <c r="CL66" s="7"/>
      <c r="CM66" s="7"/>
      <c r="CN66" s="7"/>
      <c r="CO66" s="7"/>
      <c r="CP66" s="7"/>
      <c r="CQ66" s="7"/>
      <c r="CR66" s="7"/>
      <c r="CS66" s="7"/>
      <c r="CT66" s="7"/>
      <c r="CU66" s="7"/>
      <c r="CV66" s="7"/>
      <c r="CW66" s="7"/>
      <c r="CX66" s="7"/>
      <c r="CY66" s="7"/>
      <c r="CZ66" s="7"/>
      <c r="DA66" s="7"/>
      <c r="DB66" s="7"/>
      <c r="DC66" s="7"/>
      <c r="DD66" s="7"/>
      <c r="DE66" s="7"/>
      <c r="DF66" s="7"/>
      <c r="DG66" s="7"/>
      <c r="DH66" s="8"/>
      <c r="DI66" s="9"/>
      <c r="DJ66" s="7"/>
      <c r="DK66" s="7"/>
      <c r="DL66" s="9"/>
      <c r="DM66" s="9"/>
      <c r="DN66" s="7"/>
      <c r="DO66" s="7"/>
      <c r="DP66" s="7">
        <v>98</v>
      </c>
      <c r="DQ66" s="7">
        <v>98</v>
      </c>
      <c r="DR66" s="7"/>
      <c r="DS66" s="7"/>
      <c r="DT66" s="7"/>
      <c r="DU66" s="7"/>
      <c r="DV66" s="7"/>
      <c r="DW66" s="7"/>
      <c r="DX66" s="7"/>
      <c r="DY66" s="7"/>
      <c r="DZ66" s="7"/>
      <c r="EA66" s="7"/>
      <c r="EB66" s="7"/>
      <c r="EC66" s="7"/>
      <c r="ED66" s="7"/>
      <c r="EE66" s="7"/>
      <c r="EF66" s="7"/>
      <c r="EG66" s="7"/>
      <c r="EH66" s="9"/>
      <c r="EI66" s="9"/>
      <c r="EJ66" s="7"/>
      <c r="EK66" s="7"/>
      <c r="EL66" s="7"/>
      <c r="EM66" s="7"/>
      <c r="EN66" s="7"/>
      <c r="EO66" s="7"/>
      <c r="EP66" s="7"/>
      <c r="EQ66" s="7"/>
      <c r="ER66" s="7">
        <v>24</v>
      </c>
      <c r="ES66" s="7">
        <v>24</v>
      </c>
      <c r="ET66" s="7"/>
      <c r="EU66" s="7"/>
      <c r="EV66" s="7"/>
      <c r="EW66" s="7"/>
      <c r="EX66" s="7"/>
      <c r="EY66" s="7"/>
      <c r="EZ66" s="7"/>
      <c r="FA66" s="7"/>
      <c r="FB66" s="7"/>
      <c r="FC66" s="7"/>
      <c r="FD66" s="7"/>
      <c r="FE66" s="7"/>
      <c r="FF66" s="7"/>
      <c r="FG66" s="7"/>
      <c r="FH66" s="7"/>
      <c r="FI66" s="7"/>
      <c r="FJ66" s="9"/>
      <c r="FK66" s="9"/>
      <c r="FL66" s="9"/>
      <c r="FM66" s="9"/>
      <c r="FN66" s="9">
        <v>60</v>
      </c>
      <c r="FO66" s="10">
        <v>60</v>
      </c>
      <c r="FP66" s="10"/>
      <c r="FQ66" s="9"/>
      <c r="FR66" s="7"/>
      <c r="FS66" s="7"/>
      <c r="FT66" s="7"/>
      <c r="FU66" s="7"/>
      <c r="FV66" s="7"/>
      <c r="FW66" s="7"/>
      <c r="FX66" s="7"/>
      <c r="FY66" s="7"/>
      <c r="FZ66" s="7"/>
      <c r="GA66" s="7"/>
      <c r="GB66" s="7"/>
      <c r="GC66" s="7"/>
      <c r="GD66" s="7"/>
      <c r="GE66" s="7"/>
      <c r="GF66" s="7"/>
      <c r="GG66" s="7"/>
      <c r="GH66" s="7"/>
      <c r="GI66" s="7"/>
      <c r="GJ66" s="7"/>
      <c r="GK66" s="7"/>
    </row>
    <row r="67" spans="1:193" ht="14.25" customHeight="1" x14ac:dyDescent="0.2">
      <c r="A67" s="85">
        <v>44026</v>
      </c>
      <c r="B67" s="7"/>
      <c r="C67" s="7"/>
      <c r="D67" s="7">
        <v>0</v>
      </c>
      <c r="E67" s="7">
        <v>7</v>
      </c>
      <c r="F67" s="7"/>
      <c r="G67" s="7"/>
      <c r="H67" s="7"/>
      <c r="I67" s="7"/>
      <c r="J67" s="7"/>
      <c r="K67" s="7"/>
      <c r="L67" s="7"/>
      <c r="M67" s="7"/>
      <c r="N67" s="7"/>
      <c r="O67" s="7"/>
      <c r="P67" s="7"/>
      <c r="Q67" s="7"/>
      <c r="R67" s="7"/>
      <c r="S67" s="7"/>
      <c r="T67" s="7"/>
      <c r="U67" s="7"/>
      <c r="V67" s="9">
        <v>4</v>
      </c>
      <c r="W67" s="9">
        <f>SUM(W66,V67)</f>
        <v>29</v>
      </c>
      <c r="X67" s="7"/>
      <c r="Y67" s="7"/>
      <c r="Z67" s="9"/>
      <c r="AA67" s="9"/>
      <c r="AB67" s="7"/>
      <c r="AC67" s="7"/>
      <c r="AD67" s="7">
        <v>12</v>
      </c>
      <c r="AE67" s="7">
        <f>SUM(AE66+AD67)</f>
        <v>15</v>
      </c>
      <c r="AF67" s="7"/>
      <c r="AG67" s="7"/>
      <c r="AH67" s="7"/>
      <c r="AI67" s="84"/>
      <c r="AJ67" s="7"/>
      <c r="AK67" s="8"/>
      <c r="AL67" s="8"/>
      <c r="AM67" s="8"/>
      <c r="AN67" s="7"/>
      <c r="AO67" s="7"/>
      <c r="AP67" s="7"/>
      <c r="AQ67" s="7"/>
      <c r="AR67" s="7"/>
      <c r="AS67" s="7"/>
      <c r="AT67" s="7"/>
      <c r="AU67" s="7"/>
      <c r="AV67" s="7"/>
      <c r="AW67" s="7"/>
      <c r="AX67" s="8">
        <v>0</v>
      </c>
      <c r="AY67" s="8">
        <f>SUM(AY66,AX67)</f>
        <v>1</v>
      </c>
      <c r="AZ67" s="7"/>
      <c r="BA67" s="7"/>
      <c r="BB67" s="7"/>
      <c r="BC67" s="7"/>
      <c r="BD67" s="7"/>
      <c r="BE67" s="7"/>
      <c r="BF67" s="7">
        <v>0</v>
      </c>
      <c r="BG67" s="7">
        <v>2</v>
      </c>
      <c r="BH67" s="7"/>
      <c r="BI67" s="7"/>
      <c r="BJ67" s="7"/>
      <c r="BK67" s="7"/>
      <c r="BL67" s="7"/>
      <c r="BM67" s="7"/>
      <c r="BN67" s="7">
        <v>0</v>
      </c>
      <c r="BO67" s="7">
        <v>1</v>
      </c>
      <c r="BP67" s="7"/>
      <c r="BQ67" s="7"/>
      <c r="BR67" s="7"/>
      <c r="BS67" s="7"/>
      <c r="BT67" s="7">
        <v>1</v>
      </c>
      <c r="BU67" s="7">
        <f>SUM(BU66+BT67)</f>
        <v>3</v>
      </c>
      <c r="BV67" s="7"/>
      <c r="BW67" s="7"/>
      <c r="BX67" s="9"/>
      <c r="BY67" s="9"/>
      <c r="BZ67" s="9"/>
      <c r="CA67" s="9"/>
      <c r="CB67" s="9"/>
      <c r="CC67" s="9"/>
      <c r="CD67" s="7"/>
      <c r="CE67" s="7"/>
      <c r="CF67" s="7"/>
      <c r="CG67" s="7"/>
      <c r="CH67" s="7"/>
      <c r="CI67" s="7"/>
      <c r="CJ67" s="9"/>
      <c r="CK67" s="9"/>
      <c r="CL67" s="7"/>
      <c r="CM67" s="7"/>
      <c r="CN67" s="7"/>
      <c r="CO67" s="7"/>
      <c r="CP67" s="7"/>
      <c r="CQ67" s="7"/>
      <c r="CR67" s="7"/>
      <c r="CS67" s="7"/>
      <c r="CT67" s="7"/>
      <c r="CU67" s="7"/>
      <c r="CV67" s="7"/>
      <c r="CW67" s="7"/>
      <c r="CX67" s="7"/>
      <c r="CY67" s="7"/>
      <c r="CZ67" s="7"/>
      <c r="DA67" s="7"/>
      <c r="DB67" s="7"/>
      <c r="DC67" s="7"/>
      <c r="DD67" s="7"/>
      <c r="DE67" s="7"/>
      <c r="DF67" s="7"/>
      <c r="DG67" s="7"/>
      <c r="DH67" s="8"/>
      <c r="DI67" s="9"/>
      <c r="DJ67" s="7"/>
      <c r="DK67" s="7"/>
      <c r="DL67" s="9"/>
      <c r="DM67" s="9"/>
      <c r="DN67" s="7"/>
      <c r="DO67" s="7"/>
      <c r="DP67" s="7">
        <v>50</v>
      </c>
      <c r="DQ67" s="7">
        <f t="shared" ref="DQ67:DQ98" si="0">SUM(DQ66,DP67)</f>
        <v>148</v>
      </c>
      <c r="DR67" s="7"/>
      <c r="DS67" s="7"/>
      <c r="DT67" s="7"/>
      <c r="DU67" s="7"/>
      <c r="DV67" s="7"/>
      <c r="DW67" s="7"/>
      <c r="DX67" s="7"/>
      <c r="DY67" s="7"/>
      <c r="DZ67" s="7"/>
      <c r="EA67" s="7"/>
      <c r="EB67" s="7"/>
      <c r="EC67" s="7"/>
      <c r="ED67" s="7"/>
      <c r="EE67" s="7"/>
      <c r="EF67" s="7"/>
      <c r="EG67" s="7"/>
      <c r="EH67" s="9"/>
      <c r="EI67" s="9"/>
      <c r="EJ67" s="7"/>
      <c r="EK67" s="7"/>
      <c r="EL67" s="7"/>
      <c r="EM67" s="7"/>
      <c r="EN67" s="7"/>
      <c r="EO67" s="7"/>
      <c r="EP67" s="7"/>
      <c r="EQ67" s="7"/>
      <c r="ER67" s="7">
        <v>0</v>
      </c>
      <c r="ES67" s="7">
        <f>SUM(ES66,ER67)</f>
        <v>24</v>
      </c>
      <c r="ET67" s="7"/>
      <c r="EU67" s="7"/>
      <c r="EV67" s="7"/>
      <c r="EW67" s="7"/>
      <c r="EX67" s="7"/>
      <c r="EY67" s="7"/>
      <c r="EZ67" s="7"/>
      <c r="FA67" s="7"/>
      <c r="FB67" s="7"/>
      <c r="FC67" s="7"/>
      <c r="FD67" s="7"/>
      <c r="FE67" s="7"/>
      <c r="FF67" s="7"/>
      <c r="FG67" s="7"/>
      <c r="FH67" s="7"/>
      <c r="FI67" s="7"/>
      <c r="FJ67" s="9"/>
      <c r="FK67" s="9"/>
      <c r="FL67" s="9"/>
      <c r="FM67" s="9"/>
      <c r="FN67" s="9">
        <v>24</v>
      </c>
      <c r="FO67" s="10">
        <f>SUM(FO66,FN67)</f>
        <v>84</v>
      </c>
      <c r="FP67" s="10"/>
      <c r="FQ67" s="9"/>
      <c r="FR67" s="7"/>
      <c r="FS67" s="7"/>
      <c r="FT67" s="7"/>
      <c r="FU67" s="7"/>
      <c r="FV67" s="7"/>
      <c r="FW67" s="7"/>
      <c r="FX67" s="7"/>
      <c r="FY67" s="7"/>
      <c r="FZ67" s="7"/>
      <c r="GA67" s="7"/>
      <c r="GB67" s="7"/>
      <c r="GC67" s="7"/>
      <c r="GD67" s="7"/>
      <c r="GE67" s="7"/>
      <c r="GF67" s="7"/>
      <c r="GG67" s="7"/>
      <c r="GH67" s="7"/>
      <c r="GI67" s="7"/>
      <c r="GJ67" s="7"/>
      <c r="GK67" s="7"/>
    </row>
    <row r="68" spans="1:193" ht="14.25" customHeight="1" x14ac:dyDescent="0.2">
      <c r="A68" s="85">
        <v>44027</v>
      </c>
      <c r="B68" s="7"/>
      <c r="C68" s="7"/>
      <c r="D68" s="7">
        <v>0</v>
      </c>
      <c r="E68" s="7">
        <v>7</v>
      </c>
      <c r="F68" s="7"/>
      <c r="G68" s="7"/>
      <c r="H68" s="7"/>
      <c r="I68" s="7"/>
      <c r="J68" s="7"/>
      <c r="K68" s="7"/>
      <c r="L68" s="7"/>
      <c r="M68" s="7"/>
      <c r="N68" s="7"/>
      <c r="O68" s="7"/>
      <c r="P68" s="7"/>
      <c r="Q68" s="7"/>
      <c r="R68" s="7"/>
      <c r="S68" s="7"/>
      <c r="T68" s="7"/>
      <c r="U68" s="7"/>
      <c r="V68" s="9">
        <v>1</v>
      </c>
      <c r="W68" s="9">
        <f t="shared" ref="W68:W75" si="1">SUM(W67,V68)</f>
        <v>30</v>
      </c>
      <c r="X68" s="7"/>
      <c r="Y68" s="7"/>
      <c r="Z68" s="9"/>
      <c r="AA68" s="9"/>
      <c r="AB68" s="7"/>
      <c r="AC68" s="7"/>
      <c r="AD68" s="7">
        <v>0</v>
      </c>
      <c r="AE68" s="7">
        <f t="shared" ref="AE68:AE131" si="2">SUM(AE67+AD68)</f>
        <v>15</v>
      </c>
      <c r="AF68" s="7"/>
      <c r="AG68" s="7"/>
      <c r="AH68" s="7"/>
      <c r="AI68" s="84"/>
      <c r="AJ68" s="7"/>
      <c r="AK68" s="8"/>
      <c r="AL68" s="8"/>
      <c r="AM68" s="8"/>
      <c r="AN68" s="7"/>
      <c r="AO68" s="7"/>
      <c r="AP68" s="7"/>
      <c r="AQ68" s="7"/>
      <c r="AR68" s="7"/>
      <c r="AS68" s="7"/>
      <c r="AT68" s="7"/>
      <c r="AU68" s="7"/>
      <c r="AV68" s="7"/>
      <c r="AW68" s="7"/>
      <c r="AX68" s="8">
        <v>0</v>
      </c>
      <c r="AY68" s="8">
        <f t="shared" ref="AY68:AY71" si="3">SUM(AY67,AX68)</f>
        <v>1</v>
      </c>
      <c r="AZ68" s="7"/>
      <c r="BA68" s="7"/>
      <c r="BB68" s="7"/>
      <c r="BC68" s="7"/>
      <c r="BD68" s="7"/>
      <c r="BE68" s="7"/>
      <c r="BF68" s="7">
        <v>0</v>
      </c>
      <c r="BG68" s="7">
        <v>2</v>
      </c>
      <c r="BH68" s="7"/>
      <c r="BI68" s="7"/>
      <c r="BJ68" s="7"/>
      <c r="BK68" s="7"/>
      <c r="BL68" s="7"/>
      <c r="BM68" s="7"/>
      <c r="BN68" s="7">
        <v>0</v>
      </c>
      <c r="BO68" s="7">
        <v>1</v>
      </c>
      <c r="BP68" s="7"/>
      <c r="BQ68" s="7"/>
      <c r="BR68" s="7"/>
      <c r="BS68" s="7"/>
      <c r="BT68" s="7">
        <v>0</v>
      </c>
      <c r="BU68" s="7">
        <f t="shared" ref="BU68:BU131" si="4">SUM(BU67+BT68)</f>
        <v>3</v>
      </c>
      <c r="BV68" s="7"/>
      <c r="BW68" s="7"/>
      <c r="BX68" s="9"/>
      <c r="BY68" s="9"/>
      <c r="BZ68" s="9"/>
      <c r="CA68" s="9"/>
      <c r="CB68" s="9"/>
      <c r="CC68" s="9"/>
      <c r="CD68" s="7"/>
      <c r="CE68" s="7"/>
      <c r="CF68" s="7"/>
      <c r="CG68" s="7"/>
      <c r="CH68" s="7"/>
      <c r="CI68" s="7"/>
      <c r="CJ68" s="9"/>
      <c r="CK68" s="9"/>
      <c r="CL68" s="7"/>
      <c r="CM68" s="7"/>
      <c r="CN68" s="7"/>
      <c r="CO68" s="7"/>
      <c r="CP68" s="7"/>
      <c r="CQ68" s="7"/>
      <c r="CR68" s="7"/>
      <c r="CS68" s="7"/>
      <c r="CT68" s="7"/>
      <c r="CU68" s="7"/>
      <c r="CV68" s="7"/>
      <c r="CW68" s="7"/>
      <c r="CX68" s="7"/>
      <c r="CY68" s="7"/>
      <c r="CZ68" s="7"/>
      <c r="DA68" s="7"/>
      <c r="DB68" s="7"/>
      <c r="DC68" s="7"/>
      <c r="DD68" s="7"/>
      <c r="DE68" s="7"/>
      <c r="DF68" s="7"/>
      <c r="DG68" s="7"/>
      <c r="DH68" s="8"/>
      <c r="DI68" s="9"/>
      <c r="DJ68" s="7"/>
      <c r="DK68" s="7"/>
      <c r="DL68" s="9"/>
      <c r="DM68" s="9"/>
      <c r="DN68" s="7">
        <v>2</v>
      </c>
      <c r="DO68" s="7">
        <v>2</v>
      </c>
      <c r="DP68" s="7">
        <v>1</v>
      </c>
      <c r="DQ68" s="7">
        <f t="shared" si="0"/>
        <v>149</v>
      </c>
      <c r="DR68" s="7"/>
      <c r="DS68" s="7"/>
      <c r="DT68" s="7"/>
      <c r="DU68" s="7"/>
      <c r="DV68" s="7"/>
      <c r="DW68" s="7"/>
      <c r="DX68" s="7"/>
      <c r="DY68" s="7"/>
      <c r="DZ68" s="7"/>
      <c r="EA68" s="7"/>
      <c r="EB68" s="7"/>
      <c r="EC68" s="7"/>
      <c r="ED68" s="7"/>
      <c r="EE68" s="7"/>
      <c r="EF68" s="7"/>
      <c r="EG68" s="7"/>
      <c r="EH68" s="9"/>
      <c r="EI68" s="9"/>
      <c r="EJ68" s="7"/>
      <c r="EK68" s="7"/>
      <c r="EL68" s="7"/>
      <c r="EM68" s="7"/>
      <c r="EN68" s="7"/>
      <c r="EO68" s="7"/>
      <c r="EP68" s="7"/>
      <c r="EQ68" s="7"/>
      <c r="ER68" s="7">
        <v>15</v>
      </c>
      <c r="ES68" s="7">
        <f t="shared" ref="ES68:ES104" si="5">SUM(ES67,ER68)</f>
        <v>39</v>
      </c>
      <c r="ET68" s="7"/>
      <c r="EU68" s="7"/>
      <c r="EV68" s="7"/>
      <c r="EW68" s="7"/>
      <c r="EX68" s="7"/>
      <c r="EY68" s="7"/>
      <c r="EZ68" s="7"/>
      <c r="FA68" s="7"/>
      <c r="FB68" s="7"/>
      <c r="FC68" s="7"/>
      <c r="FD68" s="7"/>
      <c r="FE68" s="7"/>
      <c r="FF68" s="7"/>
      <c r="FG68" s="7"/>
      <c r="FH68" s="7"/>
      <c r="FI68" s="7"/>
      <c r="FJ68" s="9"/>
      <c r="FK68" s="9"/>
      <c r="FL68" s="9"/>
      <c r="FM68" s="9"/>
      <c r="FN68" s="9">
        <v>24</v>
      </c>
      <c r="FO68" s="10">
        <f t="shared" ref="FO68:FO105" si="6">SUM(FO67,FN68)</f>
        <v>108</v>
      </c>
      <c r="FP68" s="10"/>
      <c r="FQ68" s="9"/>
      <c r="FR68" s="7"/>
      <c r="FS68" s="7"/>
      <c r="FT68" s="7"/>
      <c r="FU68" s="7"/>
      <c r="FV68" s="7"/>
      <c r="FW68" s="7"/>
      <c r="FX68" s="7"/>
      <c r="FY68" s="7"/>
      <c r="FZ68" s="7"/>
      <c r="GA68" s="7"/>
      <c r="GB68" s="7"/>
      <c r="GC68" s="7"/>
      <c r="GD68" s="7"/>
      <c r="GE68" s="7"/>
      <c r="GF68" s="7"/>
      <c r="GG68" s="7"/>
      <c r="GH68" s="7"/>
      <c r="GI68" s="7"/>
      <c r="GJ68" s="7"/>
      <c r="GK68" s="7"/>
    </row>
    <row r="69" spans="1:193" ht="14.25" customHeight="1" x14ac:dyDescent="0.2">
      <c r="A69" s="85">
        <v>44028</v>
      </c>
      <c r="B69" s="7"/>
      <c r="C69" s="7"/>
      <c r="D69" s="7">
        <v>1</v>
      </c>
      <c r="E69" s="7">
        <v>8</v>
      </c>
      <c r="F69" s="7"/>
      <c r="G69" s="7"/>
      <c r="H69" s="7"/>
      <c r="I69" s="7"/>
      <c r="J69" s="7"/>
      <c r="K69" s="7"/>
      <c r="L69" s="7"/>
      <c r="M69" s="7"/>
      <c r="N69" s="7"/>
      <c r="O69" s="7"/>
      <c r="P69" s="7"/>
      <c r="Q69" s="7"/>
      <c r="R69" s="7"/>
      <c r="S69" s="7"/>
      <c r="T69" s="7"/>
      <c r="U69" s="7"/>
      <c r="V69" s="9">
        <v>1</v>
      </c>
      <c r="W69" s="9">
        <f t="shared" si="1"/>
        <v>31</v>
      </c>
      <c r="X69" s="7"/>
      <c r="Y69" s="7"/>
      <c r="Z69" s="9"/>
      <c r="AA69" s="9"/>
      <c r="AB69" s="7"/>
      <c r="AC69" s="7"/>
      <c r="AD69" s="7">
        <v>4</v>
      </c>
      <c r="AE69" s="7">
        <f t="shared" si="2"/>
        <v>19</v>
      </c>
      <c r="AF69" s="7"/>
      <c r="AG69" s="7"/>
      <c r="AH69" s="7"/>
      <c r="AI69" s="84"/>
      <c r="AJ69" s="7"/>
      <c r="AK69" s="8"/>
      <c r="AL69" s="8"/>
      <c r="AM69" s="8"/>
      <c r="AN69" s="7"/>
      <c r="AO69" s="7"/>
      <c r="AP69" s="7"/>
      <c r="AQ69" s="7"/>
      <c r="AR69" s="7"/>
      <c r="AS69" s="7"/>
      <c r="AT69" s="7"/>
      <c r="AU69" s="7"/>
      <c r="AV69" s="7"/>
      <c r="AW69" s="7"/>
      <c r="AX69" s="8">
        <v>0</v>
      </c>
      <c r="AY69" s="8">
        <f t="shared" si="3"/>
        <v>1</v>
      </c>
      <c r="AZ69" s="7"/>
      <c r="BA69" s="7"/>
      <c r="BB69" s="7"/>
      <c r="BC69" s="7"/>
      <c r="BD69" s="7"/>
      <c r="BE69" s="7"/>
      <c r="BF69" s="7">
        <v>0</v>
      </c>
      <c r="BG69" s="7">
        <v>2</v>
      </c>
      <c r="BH69" s="7"/>
      <c r="BI69" s="7"/>
      <c r="BJ69" s="7"/>
      <c r="BK69" s="7"/>
      <c r="BL69" s="7"/>
      <c r="BM69" s="7"/>
      <c r="BN69" s="7">
        <v>0</v>
      </c>
      <c r="BO69" s="7">
        <v>1</v>
      </c>
      <c r="BP69" s="7"/>
      <c r="BQ69" s="7"/>
      <c r="BR69" s="7"/>
      <c r="BS69" s="7"/>
      <c r="BT69" s="7">
        <v>0</v>
      </c>
      <c r="BU69" s="7">
        <f t="shared" si="4"/>
        <v>3</v>
      </c>
      <c r="BV69" s="7"/>
      <c r="BW69" s="7"/>
      <c r="BX69" s="9"/>
      <c r="BY69" s="9"/>
      <c r="BZ69" s="9"/>
      <c r="CA69" s="9"/>
      <c r="CB69" s="9"/>
      <c r="CC69" s="9"/>
      <c r="CD69" s="7"/>
      <c r="CE69" s="7"/>
      <c r="CF69" s="7"/>
      <c r="CG69" s="7"/>
      <c r="CH69" s="7"/>
      <c r="CI69" s="7"/>
      <c r="CJ69" s="9"/>
      <c r="CK69" s="9"/>
      <c r="CL69" s="7"/>
      <c r="CM69" s="7"/>
      <c r="CN69" s="7"/>
      <c r="CO69" s="7"/>
      <c r="CP69" s="7"/>
      <c r="CQ69" s="7"/>
      <c r="CR69" s="7"/>
      <c r="CS69" s="7"/>
      <c r="CT69" s="7"/>
      <c r="CU69" s="7"/>
      <c r="CV69" s="7"/>
      <c r="CW69" s="7"/>
      <c r="CX69" s="7"/>
      <c r="CY69" s="7"/>
      <c r="CZ69" s="7"/>
      <c r="DA69" s="7"/>
      <c r="DB69" s="7"/>
      <c r="DC69" s="7"/>
      <c r="DD69" s="7"/>
      <c r="DE69" s="7"/>
      <c r="DF69" s="7"/>
      <c r="DG69" s="7"/>
      <c r="DH69" s="8"/>
      <c r="DI69" s="9"/>
      <c r="DJ69" s="7"/>
      <c r="DK69" s="7"/>
      <c r="DL69" s="9"/>
      <c r="DM69" s="9"/>
      <c r="DN69" s="7">
        <v>0</v>
      </c>
      <c r="DO69" s="7">
        <v>2</v>
      </c>
      <c r="DP69" s="7">
        <v>66</v>
      </c>
      <c r="DQ69" s="7">
        <f t="shared" si="0"/>
        <v>215</v>
      </c>
      <c r="DR69" s="7"/>
      <c r="DS69" s="7"/>
      <c r="DT69" s="7"/>
      <c r="DU69" s="7"/>
      <c r="DV69" s="7"/>
      <c r="DW69" s="7"/>
      <c r="DX69" s="7"/>
      <c r="DY69" s="7"/>
      <c r="DZ69" s="7"/>
      <c r="EA69" s="7"/>
      <c r="EB69" s="7"/>
      <c r="EC69" s="7"/>
      <c r="ED69" s="7"/>
      <c r="EE69" s="7"/>
      <c r="EF69" s="7"/>
      <c r="EG69" s="7"/>
      <c r="EH69" s="9"/>
      <c r="EI69" s="9"/>
      <c r="EJ69" s="7"/>
      <c r="EK69" s="7"/>
      <c r="EL69" s="7"/>
      <c r="EM69" s="7"/>
      <c r="EN69" s="7"/>
      <c r="EO69" s="7"/>
      <c r="EP69" s="7"/>
      <c r="EQ69" s="7"/>
      <c r="ER69" s="7">
        <v>19</v>
      </c>
      <c r="ES69" s="7">
        <f t="shared" si="5"/>
        <v>58</v>
      </c>
      <c r="ET69" s="7"/>
      <c r="EU69" s="7"/>
      <c r="EV69" s="7"/>
      <c r="EW69" s="7"/>
      <c r="EX69" s="7"/>
      <c r="EY69" s="7"/>
      <c r="EZ69" s="7"/>
      <c r="FA69" s="7"/>
      <c r="FB69" s="7"/>
      <c r="FC69" s="7"/>
      <c r="FD69" s="7"/>
      <c r="FE69" s="7"/>
      <c r="FF69" s="7"/>
      <c r="FG69" s="7"/>
      <c r="FH69" s="7"/>
      <c r="FI69" s="7"/>
      <c r="FJ69" s="9"/>
      <c r="FK69" s="9"/>
      <c r="FL69" s="9"/>
      <c r="FM69" s="9"/>
      <c r="FN69" s="9">
        <v>13</v>
      </c>
      <c r="FO69" s="10">
        <f t="shared" si="6"/>
        <v>121</v>
      </c>
      <c r="FP69" s="10"/>
      <c r="FQ69" s="9"/>
      <c r="FR69" s="7"/>
      <c r="FS69" s="7"/>
      <c r="FT69" s="7"/>
      <c r="FU69" s="7"/>
      <c r="FV69" s="7"/>
      <c r="FW69" s="7"/>
      <c r="FX69" s="7"/>
      <c r="FY69" s="7"/>
      <c r="FZ69" s="7"/>
      <c r="GA69" s="7"/>
      <c r="GB69" s="7"/>
      <c r="GC69" s="7"/>
      <c r="GD69" s="7"/>
      <c r="GE69" s="7"/>
      <c r="GF69" s="7"/>
      <c r="GG69" s="7"/>
      <c r="GH69" s="7"/>
      <c r="GI69" s="7"/>
      <c r="GJ69" s="7"/>
      <c r="GK69" s="7"/>
    </row>
    <row r="70" spans="1:193" ht="14.25" customHeight="1" x14ac:dyDescent="0.2">
      <c r="A70" s="85">
        <v>44029</v>
      </c>
      <c r="B70" s="7"/>
      <c r="C70" s="7"/>
      <c r="D70" s="7">
        <v>6</v>
      </c>
      <c r="E70" s="7">
        <v>14</v>
      </c>
      <c r="F70" s="7"/>
      <c r="G70" s="7"/>
      <c r="H70" s="7"/>
      <c r="I70" s="7"/>
      <c r="J70" s="7"/>
      <c r="K70" s="7"/>
      <c r="L70" s="7"/>
      <c r="M70" s="7"/>
      <c r="N70" s="7"/>
      <c r="O70" s="7"/>
      <c r="P70" s="7"/>
      <c r="Q70" s="7"/>
      <c r="R70" s="7"/>
      <c r="S70" s="7"/>
      <c r="T70" s="7"/>
      <c r="U70" s="7"/>
      <c r="V70" s="9">
        <v>1</v>
      </c>
      <c r="W70" s="9">
        <f t="shared" si="1"/>
        <v>32</v>
      </c>
      <c r="X70" s="7"/>
      <c r="Y70" s="7"/>
      <c r="Z70" s="9"/>
      <c r="AA70" s="9"/>
      <c r="AB70" s="7"/>
      <c r="AC70" s="7"/>
      <c r="AD70" s="7">
        <v>1</v>
      </c>
      <c r="AE70" s="7">
        <f t="shared" si="2"/>
        <v>20</v>
      </c>
      <c r="AF70" s="7"/>
      <c r="AG70" s="7"/>
      <c r="AH70" s="7"/>
      <c r="AI70" s="84"/>
      <c r="AJ70" s="7"/>
      <c r="AK70" s="8"/>
      <c r="AL70" s="8"/>
      <c r="AM70" s="8"/>
      <c r="AN70" s="7"/>
      <c r="AO70" s="7"/>
      <c r="AP70" s="7"/>
      <c r="AQ70" s="7"/>
      <c r="AR70" s="7"/>
      <c r="AS70" s="7"/>
      <c r="AT70" s="7"/>
      <c r="AU70" s="7"/>
      <c r="AV70" s="7"/>
      <c r="AW70" s="7"/>
      <c r="AX70" s="8">
        <v>0</v>
      </c>
      <c r="AY70" s="8">
        <f t="shared" si="3"/>
        <v>1</v>
      </c>
      <c r="AZ70" s="7"/>
      <c r="BA70" s="7"/>
      <c r="BB70" s="7"/>
      <c r="BC70" s="7"/>
      <c r="BD70" s="7"/>
      <c r="BE70" s="7"/>
      <c r="BF70" s="7">
        <v>0</v>
      </c>
      <c r="BG70" s="7">
        <v>2</v>
      </c>
      <c r="BH70" s="7"/>
      <c r="BI70" s="7"/>
      <c r="BJ70" s="7"/>
      <c r="BK70" s="7"/>
      <c r="BL70" s="7"/>
      <c r="BM70" s="7"/>
      <c r="BN70" s="7">
        <v>0</v>
      </c>
      <c r="BO70" s="7">
        <v>1</v>
      </c>
      <c r="BP70" s="7"/>
      <c r="BQ70" s="7"/>
      <c r="BR70" s="7"/>
      <c r="BS70" s="7"/>
      <c r="BT70" s="7">
        <v>1</v>
      </c>
      <c r="BU70" s="7">
        <f t="shared" si="4"/>
        <v>4</v>
      </c>
      <c r="BV70" s="7"/>
      <c r="BW70" s="7"/>
      <c r="BX70" s="9"/>
      <c r="BY70" s="9"/>
      <c r="BZ70" s="9"/>
      <c r="CA70" s="9"/>
      <c r="CB70" s="9"/>
      <c r="CC70" s="9"/>
      <c r="CD70" s="7"/>
      <c r="CE70" s="7"/>
      <c r="CF70" s="7"/>
      <c r="CG70" s="7"/>
      <c r="CH70" s="7"/>
      <c r="CI70" s="7"/>
      <c r="CJ70" s="9"/>
      <c r="CK70" s="9"/>
      <c r="CL70" s="7"/>
      <c r="CM70" s="7"/>
      <c r="CN70" s="7"/>
      <c r="CO70" s="7"/>
      <c r="CP70" s="7"/>
      <c r="CQ70" s="7"/>
      <c r="CR70" s="7"/>
      <c r="CS70" s="7"/>
      <c r="CT70" s="7"/>
      <c r="CU70" s="7"/>
      <c r="CV70" s="7"/>
      <c r="CW70" s="7"/>
      <c r="CX70" s="7"/>
      <c r="CY70" s="7"/>
      <c r="CZ70" s="7"/>
      <c r="DA70" s="7"/>
      <c r="DB70" s="7"/>
      <c r="DC70" s="7"/>
      <c r="DD70" s="7"/>
      <c r="DE70" s="7"/>
      <c r="DF70" s="7"/>
      <c r="DG70" s="7"/>
      <c r="DH70" s="8"/>
      <c r="DI70" s="9"/>
      <c r="DJ70" s="7"/>
      <c r="DK70" s="7"/>
      <c r="DL70" s="9"/>
      <c r="DM70" s="9"/>
      <c r="DN70" s="7">
        <v>0</v>
      </c>
      <c r="DO70" s="7">
        <v>2</v>
      </c>
      <c r="DP70" s="7">
        <v>43</v>
      </c>
      <c r="DQ70" s="7">
        <f t="shared" si="0"/>
        <v>258</v>
      </c>
      <c r="DR70" s="7"/>
      <c r="DS70" s="7"/>
      <c r="DT70" s="7"/>
      <c r="DU70" s="7"/>
      <c r="DV70" s="7"/>
      <c r="DW70" s="7"/>
      <c r="DX70" s="7"/>
      <c r="DY70" s="7"/>
      <c r="DZ70" s="7"/>
      <c r="EA70" s="7"/>
      <c r="EB70" s="7"/>
      <c r="EC70" s="7"/>
      <c r="ED70" s="7"/>
      <c r="EE70" s="7"/>
      <c r="EF70" s="7"/>
      <c r="EG70" s="7"/>
      <c r="EH70" s="9"/>
      <c r="EI70" s="9"/>
      <c r="EJ70" s="7"/>
      <c r="EK70" s="7"/>
      <c r="EL70" s="7"/>
      <c r="EM70" s="7"/>
      <c r="EN70" s="7"/>
      <c r="EO70" s="7"/>
      <c r="EP70" s="7"/>
      <c r="EQ70" s="7"/>
      <c r="ER70" s="7">
        <v>20</v>
      </c>
      <c r="ES70" s="7">
        <f t="shared" si="5"/>
        <v>78</v>
      </c>
      <c r="ET70" s="7"/>
      <c r="EU70" s="7"/>
      <c r="EV70" s="7"/>
      <c r="EW70" s="7"/>
      <c r="EX70" s="7"/>
      <c r="EY70" s="7"/>
      <c r="EZ70" s="7"/>
      <c r="FA70" s="7"/>
      <c r="FB70" s="7"/>
      <c r="FC70" s="7"/>
      <c r="FD70" s="7"/>
      <c r="FE70" s="7"/>
      <c r="FF70" s="7"/>
      <c r="FG70" s="7"/>
      <c r="FH70" s="7"/>
      <c r="FI70" s="7"/>
      <c r="FJ70" s="9"/>
      <c r="FK70" s="9"/>
      <c r="FL70" s="9"/>
      <c r="FM70" s="9"/>
      <c r="FN70" s="9">
        <v>8</v>
      </c>
      <c r="FO70" s="10">
        <f t="shared" si="6"/>
        <v>129</v>
      </c>
      <c r="FP70" s="10"/>
      <c r="FQ70" s="9"/>
      <c r="FR70" s="7"/>
      <c r="FS70" s="7"/>
      <c r="FT70" s="7"/>
      <c r="FU70" s="7"/>
      <c r="FV70" s="7"/>
      <c r="FW70" s="7"/>
      <c r="FX70" s="7"/>
      <c r="FY70" s="7"/>
      <c r="FZ70" s="7"/>
      <c r="GA70" s="7"/>
      <c r="GB70" s="7"/>
      <c r="GC70" s="7"/>
      <c r="GD70" s="7"/>
      <c r="GE70" s="7"/>
      <c r="GF70" s="7"/>
      <c r="GG70" s="7"/>
      <c r="GH70" s="7"/>
      <c r="GI70" s="7"/>
      <c r="GJ70" s="7"/>
      <c r="GK70" s="7"/>
    </row>
    <row r="71" spans="1:193" ht="14.25" customHeight="1" x14ac:dyDescent="0.2">
      <c r="A71" s="85">
        <v>44032</v>
      </c>
      <c r="B71" s="7"/>
      <c r="C71" s="7"/>
      <c r="D71" s="7">
        <v>2</v>
      </c>
      <c r="E71" s="7">
        <v>16</v>
      </c>
      <c r="F71" s="7"/>
      <c r="G71" s="7"/>
      <c r="H71" s="7"/>
      <c r="I71" s="7"/>
      <c r="J71" s="7"/>
      <c r="K71" s="7"/>
      <c r="L71" s="7"/>
      <c r="M71" s="7"/>
      <c r="N71" s="7"/>
      <c r="O71" s="7"/>
      <c r="P71" s="7"/>
      <c r="Q71" s="7"/>
      <c r="R71" s="7">
        <v>1</v>
      </c>
      <c r="S71" s="7">
        <v>1</v>
      </c>
      <c r="T71" s="7"/>
      <c r="U71" s="7"/>
      <c r="V71" s="9">
        <v>22</v>
      </c>
      <c r="W71" s="9">
        <f t="shared" si="1"/>
        <v>54</v>
      </c>
      <c r="X71" s="7"/>
      <c r="Y71" s="7"/>
      <c r="Z71" s="9">
        <v>1</v>
      </c>
      <c r="AA71" s="9">
        <v>1</v>
      </c>
      <c r="AB71" s="7"/>
      <c r="AC71" s="7"/>
      <c r="AD71" s="7">
        <v>14</v>
      </c>
      <c r="AE71" s="7">
        <f t="shared" si="2"/>
        <v>34</v>
      </c>
      <c r="AF71" s="7"/>
      <c r="AG71" s="7"/>
      <c r="AH71" s="7"/>
      <c r="AI71" s="84"/>
      <c r="AJ71" s="7"/>
      <c r="AK71" s="8"/>
      <c r="AL71" s="8"/>
      <c r="AM71" s="8"/>
      <c r="AN71" s="7"/>
      <c r="AO71" s="7"/>
      <c r="AP71" s="7"/>
      <c r="AQ71" s="7"/>
      <c r="AR71" s="7"/>
      <c r="AS71" s="7"/>
      <c r="AT71" s="7"/>
      <c r="AU71" s="7"/>
      <c r="AV71" s="7"/>
      <c r="AW71" s="7"/>
      <c r="AX71" s="8">
        <v>2</v>
      </c>
      <c r="AY71" s="8">
        <f t="shared" si="3"/>
        <v>3</v>
      </c>
      <c r="AZ71" s="7"/>
      <c r="BA71" s="7"/>
      <c r="BB71" s="7"/>
      <c r="BC71" s="7"/>
      <c r="BD71" s="7"/>
      <c r="BE71" s="7"/>
      <c r="BF71" s="7">
        <v>0</v>
      </c>
      <c r="BG71" s="7">
        <v>2</v>
      </c>
      <c r="BH71" s="7"/>
      <c r="BI71" s="7"/>
      <c r="BJ71" s="7"/>
      <c r="BK71" s="7"/>
      <c r="BL71" s="7"/>
      <c r="BM71" s="7"/>
      <c r="BN71" s="7">
        <v>0</v>
      </c>
      <c r="BO71" s="7">
        <v>1</v>
      </c>
      <c r="BP71" s="7"/>
      <c r="BQ71" s="7"/>
      <c r="BR71" s="7"/>
      <c r="BS71" s="7"/>
      <c r="BT71" s="7">
        <v>0</v>
      </c>
      <c r="BU71" s="7">
        <f t="shared" si="4"/>
        <v>4</v>
      </c>
      <c r="BV71" s="7"/>
      <c r="BW71" s="7"/>
      <c r="BX71" s="9"/>
      <c r="BY71" s="9"/>
      <c r="BZ71" s="9"/>
      <c r="CA71" s="9"/>
      <c r="CB71" s="9"/>
      <c r="CC71" s="9"/>
      <c r="CD71" s="7"/>
      <c r="CE71" s="7"/>
      <c r="CF71" s="7"/>
      <c r="CG71" s="7"/>
      <c r="CH71" s="7"/>
      <c r="CI71" s="7"/>
      <c r="CJ71" s="9"/>
      <c r="CK71" s="9"/>
      <c r="CL71" s="7"/>
      <c r="CM71" s="7"/>
      <c r="CN71" s="7">
        <v>2</v>
      </c>
      <c r="CO71" s="7">
        <v>2</v>
      </c>
      <c r="CP71" s="7"/>
      <c r="CQ71" s="7"/>
      <c r="CR71" s="7"/>
      <c r="CS71" s="7"/>
      <c r="CT71" s="7"/>
      <c r="CU71" s="7"/>
      <c r="CV71" s="7"/>
      <c r="CW71" s="7"/>
      <c r="CX71" s="7"/>
      <c r="CY71" s="7"/>
      <c r="CZ71" s="7"/>
      <c r="DA71" s="7"/>
      <c r="DB71" s="7"/>
      <c r="DC71" s="7"/>
      <c r="DD71" s="7"/>
      <c r="DE71" s="7"/>
      <c r="DF71" s="7"/>
      <c r="DG71" s="7"/>
      <c r="DH71" s="8"/>
      <c r="DI71" s="9"/>
      <c r="DJ71" s="7"/>
      <c r="DK71" s="7"/>
      <c r="DL71" s="9"/>
      <c r="DM71" s="9"/>
      <c r="DN71" s="7">
        <v>1</v>
      </c>
      <c r="DO71" s="7">
        <v>3</v>
      </c>
      <c r="DP71" s="7">
        <v>231</v>
      </c>
      <c r="DQ71" s="7">
        <f t="shared" si="0"/>
        <v>489</v>
      </c>
      <c r="DR71" s="7"/>
      <c r="DS71" s="7"/>
      <c r="DT71" s="7"/>
      <c r="DU71" s="7"/>
      <c r="DV71" s="7"/>
      <c r="DW71" s="7"/>
      <c r="DX71" s="7"/>
      <c r="DY71" s="7"/>
      <c r="DZ71" s="7"/>
      <c r="EA71" s="7"/>
      <c r="EB71" s="7"/>
      <c r="EC71" s="7"/>
      <c r="ED71" s="7"/>
      <c r="EE71" s="7"/>
      <c r="EF71" s="7"/>
      <c r="EG71" s="7"/>
      <c r="EH71" s="9"/>
      <c r="EI71" s="9"/>
      <c r="EJ71" s="7"/>
      <c r="EK71" s="7"/>
      <c r="EL71" s="7"/>
      <c r="EM71" s="7"/>
      <c r="EN71" s="7"/>
      <c r="EO71" s="7"/>
      <c r="EP71" s="7"/>
      <c r="EQ71" s="7"/>
      <c r="ER71" s="7">
        <v>61</v>
      </c>
      <c r="ES71" s="7">
        <f t="shared" si="5"/>
        <v>139</v>
      </c>
      <c r="ET71" s="7"/>
      <c r="EU71" s="7"/>
      <c r="EV71" s="7"/>
      <c r="EW71" s="7"/>
      <c r="EX71" s="7"/>
      <c r="EY71" s="7"/>
      <c r="EZ71" s="7"/>
      <c r="FA71" s="7"/>
      <c r="FB71" s="7"/>
      <c r="FC71" s="7"/>
      <c r="FD71" s="7"/>
      <c r="FE71" s="7"/>
      <c r="FF71" s="7"/>
      <c r="FG71" s="7"/>
      <c r="FH71" s="7"/>
      <c r="FI71" s="7"/>
      <c r="FJ71" s="9"/>
      <c r="FK71" s="9"/>
      <c r="FL71" s="9">
        <v>1</v>
      </c>
      <c r="FM71" s="9">
        <v>1</v>
      </c>
      <c r="FN71" s="9">
        <v>95</v>
      </c>
      <c r="FO71" s="10">
        <f t="shared" si="6"/>
        <v>224</v>
      </c>
      <c r="FP71" s="10"/>
      <c r="FQ71" s="9"/>
      <c r="FR71" s="7"/>
      <c r="FS71" s="7"/>
      <c r="FT71" s="7"/>
      <c r="FU71" s="7"/>
      <c r="FV71" s="7"/>
      <c r="FW71" s="7"/>
      <c r="FX71" s="7"/>
      <c r="FY71" s="7"/>
      <c r="FZ71" s="7"/>
      <c r="GA71" s="7"/>
      <c r="GB71" s="7"/>
      <c r="GC71" s="7"/>
      <c r="GD71" s="7"/>
      <c r="GE71" s="7"/>
      <c r="GF71" s="7"/>
      <c r="GG71" s="7"/>
      <c r="GH71" s="7"/>
      <c r="GI71" s="7"/>
      <c r="GJ71" s="7"/>
      <c r="GK71" s="7"/>
    </row>
    <row r="72" spans="1:193" ht="14.25" customHeight="1" x14ac:dyDescent="0.2">
      <c r="A72" s="85">
        <v>44033</v>
      </c>
      <c r="B72" s="7"/>
      <c r="C72" s="7"/>
      <c r="D72" s="7">
        <v>0</v>
      </c>
      <c r="E72" s="7">
        <v>16</v>
      </c>
      <c r="F72" s="7"/>
      <c r="G72" s="7"/>
      <c r="H72" s="7"/>
      <c r="I72" s="7"/>
      <c r="J72" s="7"/>
      <c r="K72" s="7"/>
      <c r="L72" s="7"/>
      <c r="M72" s="7"/>
      <c r="N72" s="7"/>
      <c r="O72" s="7"/>
      <c r="P72" s="7"/>
      <c r="Q72" s="7"/>
      <c r="R72" s="7">
        <v>0</v>
      </c>
      <c r="S72" s="7">
        <v>1</v>
      </c>
      <c r="T72" s="7"/>
      <c r="U72" s="7"/>
      <c r="V72" s="9">
        <v>4</v>
      </c>
      <c r="W72" s="9">
        <f t="shared" si="1"/>
        <v>58</v>
      </c>
      <c r="X72" s="7"/>
      <c r="Y72" s="7"/>
      <c r="Z72" s="9">
        <v>0</v>
      </c>
      <c r="AA72" s="9">
        <v>1</v>
      </c>
      <c r="AB72" s="7"/>
      <c r="AC72" s="7"/>
      <c r="AD72" s="7">
        <v>2</v>
      </c>
      <c r="AE72" s="7">
        <f t="shared" si="2"/>
        <v>36</v>
      </c>
      <c r="AF72" s="7"/>
      <c r="AG72" s="7"/>
      <c r="AH72" s="7">
        <v>1</v>
      </c>
      <c r="AI72" s="84">
        <v>1</v>
      </c>
      <c r="AJ72" s="7"/>
      <c r="AK72" s="8"/>
      <c r="AL72" s="8"/>
      <c r="AM72" s="8"/>
      <c r="AN72" s="7"/>
      <c r="AO72" s="7"/>
      <c r="AP72" s="7"/>
      <c r="AQ72" s="7"/>
      <c r="AR72" s="7"/>
      <c r="AS72" s="7"/>
      <c r="AT72" s="7"/>
      <c r="AU72" s="7"/>
      <c r="AV72" s="7"/>
      <c r="AW72" s="7"/>
      <c r="AX72" s="8"/>
      <c r="AY72" s="8"/>
      <c r="AZ72" s="7"/>
      <c r="BA72" s="7"/>
      <c r="BB72" s="7"/>
      <c r="BC72" s="7"/>
      <c r="BD72" s="7"/>
      <c r="BE72" s="7"/>
      <c r="BF72" s="7">
        <v>0</v>
      </c>
      <c r="BG72" s="7">
        <v>2</v>
      </c>
      <c r="BH72" s="7"/>
      <c r="BI72" s="7"/>
      <c r="BJ72" s="7"/>
      <c r="BK72" s="7"/>
      <c r="BL72" s="7"/>
      <c r="BM72" s="7"/>
      <c r="BN72" s="7">
        <v>0</v>
      </c>
      <c r="BO72" s="7">
        <v>1</v>
      </c>
      <c r="BP72" s="7"/>
      <c r="BQ72" s="7"/>
      <c r="BR72" s="7"/>
      <c r="BS72" s="7"/>
      <c r="BT72" s="7">
        <v>4</v>
      </c>
      <c r="BU72" s="7">
        <f t="shared" si="4"/>
        <v>8</v>
      </c>
      <c r="BV72" s="7"/>
      <c r="BW72" s="7"/>
      <c r="BX72" s="9"/>
      <c r="BY72" s="9"/>
      <c r="BZ72" s="9"/>
      <c r="CA72" s="9"/>
      <c r="CB72" s="9"/>
      <c r="CC72" s="9"/>
      <c r="CD72" s="7"/>
      <c r="CE72" s="7"/>
      <c r="CF72" s="7"/>
      <c r="CG72" s="7"/>
      <c r="CH72" s="7"/>
      <c r="CI72" s="7"/>
      <c r="CJ72" s="9"/>
      <c r="CK72" s="9"/>
      <c r="CL72" s="7"/>
      <c r="CM72" s="7"/>
      <c r="CN72" s="7">
        <v>0</v>
      </c>
      <c r="CO72" s="7">
        <v>2</v>
      </c>
      <c r="CP72" s="7"/>
      <c r="CQ72" s="7"/>
      <c r="CR72" s="7">
        <v>2</v>
      </c>
      <c r="CS72" s="7">
        <v>2</v>
      </c>
      <c r="CT72" s="7"/>
      <c r="CU72" s="7"/>
      <c r="CV72" s="7"/>
      <c r="CW72" s="7"/>
      <c r="CX72" s="7"/>
      <c r="CY72" s="7"/>
      <c r="CZ72" s="7"/>
      <c r="DA72" s="7"/>
      <c r="DB72" s="7"/>
      <c r="DC72" s="7"/>
      <c r="DD72" s="7"/>
      <c r="DE72" s="7"/>
      <c r="DF72" s="7"/>
      <c r="DG72" s="7"/>
      <c r="DH72" s="8"/>
      <c r="DI72" s="9"/>
      <c r="DJ72" s="7"/>
      <c r="DK72" s="7"/>
      <c r="DL72" s="9"/>
      <c r="DM72" s="9"/>
      <c r="DN72" s="7">
        <v>0</v>
      </c>
      <c r="DO72" s="7">
        <v>3</v>
      </c>
      <c r="DP72" s="7">
        <v>46</v>
      </c>
      <c r="DQ72" s="7">
        <f t="shared" si="0"/>
        <v>535</v>
      </c>
      <c r="DR72" s="7"/>
      <c r="DS72" s="7"/>
      <c r="DT72" s="7"/>
      <c r="DU72" s="7"/>
      <c r="DV72" s="7"/>
      <c r="DW72" s="7"/>
      <c r="DX72" s="7"/>
      <c r="DY72" s="7"/>
      <c r="DZ72" s="7"/>
      <c r="EA72" s="7"/>
      <c r="EB72" s="7"/>
      <c r="EC72" s="7"/>
      <c r="ED72" s="7"/>
      <c r="EE72" s="7"/>
      <c r="EF72" s="7"/>
      <c r="EG72" s="7"/>
      <c r="EH72" s="9"/>
      <c r="EI72" s="9"/>
      <c r="EJ72" s="7"/>
      <c r="EK72" s="7"/>
      <c r="EL72" s="7"/>
      <c r="EM72" s="7"/>
      <c r="EN72" s="7"/>
      <c r="EO72" s="7"/>
      <c r="EP72" s="7"/>
      <c r="EQ72" s="7"/>
      <c r="ER72" s="7">
        <v>6</v>
      </c>
      <c r="ES72" s="7">
        <f t="shared" si="5"/>
        <v>145</v>
      </c>
      <c r="ET72" s="7"/>
      <c r="EU72" s="7"/>
      <c r="EV72" s="7"/>
      <c r="EW72" s="7"/>
      <c r="EX72" s="7"/>
      <c r="EY72" s="7"/>
      <c r="EZ72" s="7"/>
      <c r="FA72" s="7"/>
      <c r="FB72" s="7"/>
      <c r="FC72" s="7"/>
      <c r="FD72" s="7"/>
      <c r="FE72" s="7"/>
      <c r="FF72" s="7"/>
      <c r="FG72" s="7"/>
      <c r="FH72" s="7"/>
      <c r="FI72" s="7"/>
      <c r="FJ72" s="9"/>
      <c r="FK72" s="9"/>
      <c r="FL72" s="9">
        <v>0</v>
      </c>
      <c r="FM72" s="9">
        <v>1</v>
      </c>
      <c r="FN72" s="9">
        <v>31</v>
      </c>
      <c r="FO72" s="10">
        <f t="shared" si="6"/>
        <v>255</v>
      </c>
      <c r="FP72" s="10"/>
      <c r="FQ72" s="9"/>
      <c r="FR72" s="7"/>
      <c r="FS72" s="7"/>
      <c r="FT72" s="7"/>
      <c r="FU72" s="7"/>
      <c r="FV72" s="7"/>
      <c r="FW72" s="7"/>
      <c r="FX72" s="7"/>
      <c r="FY72" s="7"/>
      <c r="FZ72" s="7"/>
      <c r="GA72" s="7"/>
      <c r="GB72" s="7"/>
      <c r="GC72" s="7"/>
      <c r="GD72" s="7"/>
      <c r="GE72" s="7"/>
      <c r="GF72" s="7"/>
      <c r="GG72" s="7"/>
      <c r="GH72" s="7"/>
      <c r="GI72" s="7"/>
      <c r="GJ72" s="7"/>
      <c r="GK72" s="7"/>
    </row>
    <row r="73" spans="1:193" ht="14.25" customHeight="1" x14ac:dyDescent="0.2">
      <c r="A73" s="85">
        <v>44034</v>
      </c>
      <c r="B73" s="7"/>
      <c r="C73" s="7"/>
      <c r="D73" s="7">
        <v>1</v>
      </c>
      <c r="E73" s="7">
        <v>17</v>
      </c>
      <c r="F73" s="7"/>
      <c r="G73" s="7"/>
      <c r="H73" s="7"/>
      <c r="I73" s="7"/>
      <c r="J73" s="7"/>
      <c r="K73" s="7"/>
      <c r="L73" s="7"/>
      <c r="M73" s="7"/>
      <c r="N73" s="7"/>
      <c r="O73" s="7"/>
      <c r="P73" s="7"/>
      <c r="Q73" s="7"/>
      <c r="R73" s="7">
        <v>0</v>
      </c>
      <c r="S73" s="7">
        <v>1</v>
      </c>
      <c r="T73" s="7"/>
      <c r="U73" s="7"/>
      <c r="V73" s="9">
        <v>1</v>
      </c>
      <c r="W73" s="9">
        <f t="shared" si="1"/>
        <v>59</v>
      </c>
      <c r="X73" s="7"/>
      <c r="Y73" s="7"/>
      <c r="Z73" s="9">
        <v>0</v>
      </c>
      <c r="AA73" s="9">
        <v>1</v>
      </c>
      <c r="AB73" s="7"/>
      <c r="AC73" s="7"/>
      <c r="AD73" s="7">
        <v>1</v>
      </c>
      <c r="AE73" s="7">
        <f t="shared" si="2"/>
        <v>37</v>
      </c>
      <c r="AF73" s="7"/>
      <c r="AG73" s="7"/>
      <c r="AH73" s="7">
        <v>0</v>
      </c>
      <c r="AI73" s="84">
        <v>1</v>
      </c>
      <c r="AJ73" s="7"/>
      <c r="AK73" s="8"/>
      <c r="AL73" s="8"/>
      <c r="AM73" s="8"/>
      <c r="AN73" s="7"/>
      <c r="AO73" s="7"/>
      <c r="AP73" s="7"/>
      <c r="AQ73" s="7"/>
      <c r="AR73" s="7"/>
      <c r="AS73" s="7"/>
      <c r="AT73" s="7"/>
      <c r="AU73" s="7"/>
      <c r="AV73" s="7"/>
      <c r="AW73" s="7"/>
      <c r="AX73" s="8"/>
      <c r="AY73" s="8"/>
      <c r="AZ73" s="7"/>
      <c r="BA73" s="7"/>
      <c r="BB73" s="7"/>
      <c r="BC73" s="7"/>
      <c r="BD73" s="7"/>
      <c r="BE73" s="7"/>
      <c r="BF73" s="7">
        <v>0</v>
      </c>
      <c r="BG73" s="7">
        <v>2</v>
      </c>
      <c r="BH73" s="7"/>
      <c r="BI73" s="7"/>
      <c r="BJ73" s="7"/>
      <c r="BK73" s="7"/>
      <c r="BL73" s="7"/>
      <c r="BM73" s="7"/>
      <c r="BN73" s="7">
        <v>1</v>
      </c>
      <c r="BO73" s="7">
        <v>2</v>
      </c>
      <c r="BP73" s="7"/>
      <c r="BQ73" s="7"/>
      <c r="BR73" s="7"/>
      <c r="BS73" s="7"/>
      <c r="BT73" s="7">
        <v>0</v>
      </c>
      <c r="BU73" s="7">
        <f t="shared" si="4"/>
        <v>8</v>
      </c>
      <c r="BV73" s="7"/>
      <c r="BW73" s="7"/>
      <c r="BX73" s="9"/>
      <c r="BY73" s="9"/>
      <c r="BZ73" s="9"/>
      <c r="CA73" s="9"/>
      <c r="CB73" s="9"/>
      <c r="CC73" s="9"/>
      <c r="CD73" s="7"/>
      <c r="CE73" s="7"/>
      <c r="CF73" s="7"/>
      <c r="CG73" s="7"/>
      <c r="CH73" s="7"/>
      <c r="CI73" s="7"/>
      <c r="CJ73" s="9"/>
      <c r="CK73" s="9"/>
      <c r="CL73" s="7"/>
      <c r="CM73" s="7"/>
      <c r="CN73" s="7">
        <v>0</v>
      </c>
      <c r="CO73" s="7">
        <v>2</v>
      </c>
      <c r="CP73" s="7"/>
      <c r="CQ73" s="7"/>
      <c r="CR73" s="7">
        <v>0</v>
      </c>
      <c r="CS73" s="7">
        <f>SUM(CS72+CR73)</f>
        <v>2</v>
      </c>
      <c r="CT73" s="7"/>
      <c r="CU73" s="7"/>
      <c r="CV73" s="7"/>
      <c r="CW73" s="7"/>
      <c r="CX73" s="7"/>
      <c r="CY73" s="7"/>
      <c r="CZ73" s="7"/>
      <c r="DA73" s="7"/>
      <c r="DB73" s="7"/>
      <c r="DC73" s="7"/>
      <c r="DD73" s="7"/>
      <c r="DE73" s="7"/>
      <c r="DF73" s="7"/>
      <c r="DG73" s="7"/>
      <c r="DH73" s="8"/>
      <c r="DI73" s="9"/>
      <c r="DJ73" s="7"/>
      <c r="DK73" s="7"/>
      <c r="DL73" s="9"/>
      <c r="DM73" s="9"/>
      <c r="DN73" s="7">
        <v>0</v>
      </c>
      <c r="DO73" s="7">
        <v>3</v>
      </c>
      <c r="DP73" s="7">
        <v>33</v>
      </c>
      <c r="DQ73" s="7">
        <f t="shared" si="0"/>
        <v>568</v>
      </c>
      <c r="DR73" s="7"/>
      <c r="DS73" s="7"/>
      <c r="DT73" s="7"/>
      <c r="DU73" s="7"/>
      <c r="DV73" s="7"/>
      <c r="DW73" s="7"/>
      <c r="DX73" s="7"/>
      <c r="DY73" s="7"/>
      <c r="DZ73" s="7">
        <v>0</v>
      </c>
      <c r="EA73" s="7">
        <v>0</v>
      </c>
      <c r="EB73" s="7"/>
      <c r="EC73" s="7"/>
      <c r="ED73" s="7"/>
      <c r="EE73" s="7"/>
      <c r="EF73" s="7"/>
      <c r="EG73" s="7"/>
      <c r="EH73" s="9"/>
      <c r="EI73" s="9"/>
      <c r="EJ73" s="7"/>
      <c r="EK73" s="7"/>
      <c r="EL73" s="7"/>
      <c r="EM73" s="7"/>
      <c r="EN73" s="7"/>
      <c r="EO73" s="7"/>
      <c r="EP73" s="7"/>
      <c r="EQ73" s="7"/>
      <c r="ER73" s="7">
        <v>15</v>
      </c>
      <c r="ES73" s="7">
        <f t="shared" si="5"/>
        <v>160</v>
      </c>
      <c r="ET73" s="7"/>
      <c r="EU73" s="7"/>
      <c r="EV73" s="7"/>
      <c r="EW73" s="7"/>
      <c r="EX73" s="7"/>
      <c r="EY73" s="7"/>
      <c r="EZ73" s="7"/>
      <c r="FA73" s="7"/>
      <c r="FB73" s="7"/>
      <c r="FC73" s="7"/>
      <c r="FD73" s="7"/>
      <c r="FE73" s="7"/>
      <c r="FF73" s="7"/>
      <c r="FG73" s="7"/>
      <c r="FH73" s="7"/>
      <c r="FI73" s="7"/>
      <c r="FJ73" s="9"/>
      <c r="FK73" s="9"/>
      <c r="FL73" s="9">
        <v>0</v>
      </c>
      <c r="FM73" s="9">
        <v>1</v>
      </c>
      <c r="FN73" s="9">
        <v>24</v>
      </c>
      <c r="FO73" s="10">
        <f t="shared" si="6"/>
        <v>279</v>
      </c>
      <c r="FP73" s="10"/>
      <c r="FQ73" s="9"/>
      <c r="FR73" s="7"/>
      <c r="FS73" s="7"/>
      <c r="FT73" s="7"/>
      <c r="FU73" s="7"/>
      <c r="FV73" s="7"/>
      <c r="FW73" s="7"/>
      <c r="FX73" s="7"/>
      <c r="FY73" s="7"/>
      <c r="FZ73" s="7"/>
      <c r="GA73" s="7"/>
      <c r="GB73" s="7"/>
      <c r="GC73" s="7"/>
      <c r="GD73" s="7"/>
      <c r="GE73" s="7"/>
      <c r="GF73" s="7"/>
      <c r="GG73" s="7"/>
      <c r="GH73" s="7"/>
      <c r="GI73" s="7"/>
      <c r="GJ73" s="7"/>
      <c r="GK73" s="7"/>
    </row>
    <row r="74" spans="1:193" ht="14.25" customHeight="1" x14ac:dyDescent="0.2">
      <c r="A74" s="85">
        <v>44035</v>
      </c>
      <c r="B74" s="7"/>
      <c r="C74" s="7"/>
      <c r="D74" s="7">
        <v>1</v>
      </c>
      <c r="E74" s="7">
        <v>18</v>
      </c>
      <c r="F74" s="7"/>
      <c r="G74" s="7"/>
      <c r="H74" s="7"/>
      <c r="I74" s="7"/>
      <c r="J74" s="7"/>
      <c r="K74" s="7"/>
      <c r="L74" s="7"/>
      <c r="M74" s="7"/>
      <c r="N74" s="7">
        <v>0</v>
      </c>
      <c r="O74" s="7"/>
      <c r="P74" s="7"/>
      <c r="Q74" s="7"/>
      <c r="R74" s="7">
        <v>1</v>
      </c>
      <c r="S74" s="7">
        <v>2</v>
      </c>
      <c r="T74" s="7"/>
      <c r="U74" s="7"/>
      <c r="V74" s="9">
        <v>2</v>
      </c>
      <c r="W74" s="9">
        <f t="shared" si="1"/>
        <v>61</v>
      </c>
      <c r="X74" s="7"/>
      <c r="Y74" s="7"/>
      <c r="Z74" s="9">
        <v>0</v>
      </c>
      <c r="AA74" s="9">
        <v>1</v>
      </c>
      <c r="AB74" s="7"/>
      <c r="AC74" s="7"/>
      <c r="AD74" s="7">
        <v>2</v>
      </c>
      <c r="AE74" s="7">
        <f t="shared" si="2"/>
        <v>39</v>
      </c>
      <c r="AF74" s="7"/>
      <c r="AG74" s="7"/>
      <c r="AH74" s="7">
        <v>0</v>
      </c>
      <c r="AI74" s="84">
        <v>1</v>
      </c>
      <c r="AJ74" s="7"/>
      <c r="AK74" s="8"/>
      <c r="AL74" s="8"/>
      <c r="AM74" s="8"/>
      <c r="AN74" s="7">
        <v>0</v>
      </c>
      <c r="AO74" s="7"/>
      <c r="AP74" s="7">
        <v>0</v>
      </c>
      <c r="AQ74" s="7">
        <f>SUM(AP74)</f>
        <v>0</v>
      </c>
      <c r="AR74" s="7"/>
      <c r="AS74" s="7"/>
      <c r="AT74" s="7"/>
      <c r="AU74" s="7"/>
      <c r="AV74" s="7">
        <v>0</v>
      </c>
      <c r="AW74" s="7">
        <v>0</v>
      </c>
      <c r="AX74" s="8"/>
      <c r="AY74" s="8"/>
      <c r="AZ74" s="7"/>
      <c r="BA74" s="7"/>
      <c r="BB74" s="7"/>
      <c r="BC74" s="7"/>
      <c r="BD74" s="7">
        <v>0</v>
      </c>
      <c r="BE74" s="7">
        <v>0</v>
      </c>
      <c r="BF74" s="7">
        <v>0</v>
      </c>
      <c r="BG74" s="7">
        <v>2</v>
      </c>
      <c r="BH74" s="7">
        <v>62</v>
      </c>
      <c r="BI74" s="7">
        <v>62</v>
      </c>
      <c r="BJ74" s="7"/>
      <c r="BK74" s="7"/>
      <c r="BL74" s="7">
        <v>0</v>
      </c>
      <c r="BM74" s="7"/>
      <c r="BN74" s="7">
        <v>0</v>
      </c>
      <c r="BO74" s="7">
        <v>2</v>
      </c>
      <c r="BP74" s="7">
        <v>0</v>
      </c>
      <c r="BQ74" s="7">
        <f t="shared" ref="BQ74:BQ76" si="7">SUM(BQ73,BP74)</f>
        <v>0</v>
      </c>
      <c r="BR74" s="7"/>
      <c r="BS74" s="7"/>
      <c r="BT74" s="7">
        <v>1</v>
      </c>
      <c r="BU74" s="7">
        <f t="shared" si="4"/>
        <v>9</v>
      </c>
      <c r="BV74" s="7">
        <v>0</v>
      </c>
      <c r="BW74" s="7">
        <v>0</v>
      </c>
      <c r="BX74" s="9">
        <v>0</v>
      </c>
      <c r="BY74" s="9"/>
      <c r="BZ74" s="9">
        <v>0</v>
      </c>
      <c r="CA74" s="9"/>
      <c r="CB74" s="9"/>
      <c r="CC74" s="9"/>
      <c r="CD74" s="7"/>
      <c r="CE74" s="7"/>
      <c r="CF74" s="7"/>
      <c r="CG74" s="7"/>
      <c r="CH74" s="7"/>
      <c r="CI74" s="7"/>
      <c r="CJ74" s="9">
        <v>0</v>
      </c>
      <c r="CK74" s="9">
        <v>0</v>
      </c>
      <c r="CL74" s="7"/>
      <c r="CM74" s="7"/>
      <c r="CN74" s="7">
        <v>0</v>
      </c>
      <c r="CO74" s="7">
        <v>2</v>
      </c>
      <c r="CP74" s="7"/>
      <c r="CQ74" s="7"/>
      <c r="CR74" s="7">
        <v>0</v>
      </c>
      <c r="CS74" s="7">
        <f t="shared" ref="CS74:CS117" si="8">SUM(CS73+CR74)</f>
        <v>2</v>
      </c>
      <c r="CT74" s="7"/>
      <c r="CU74" s="7"/>
      <c r="CV74" s="7"/>
      <c r="CW74" s="7"/>
      <c r="CX74" s="7">
        <v>0</v>
      </c>
      <c r="CY74" s="7">
        <v>0</v>
      </c>
      <c r="CZ74" s="7"/>
      <c r="DA74" s="7"/>
      <c r="DB74" s="7"/>
      <c r="DC74" s="7"/>
      <c r="DD74" s="7"/>
      <c r="DE74" s="7"/>
      <c r="DF74" s="7"/>
      <c r="DG74" s="7"/>
      <c r="DH74" s="8">
        <v>0</v>
      </c>
      <c r="DI74" s="9"/>
      <c r="DJ74" s="7">
        <v>1</v>
      </c>
      <c r="DK74" s="7">
        <v>1</v>
      </c>
      <c r="DL74" s="9">
        <v>0</v>
      </c>
      <c r="DM74" s="9">
        <v>0</v>
      </c>
      <c r="DN74" s="7">
        <v>0</v>
      </c>
      <c r="DO74" s="7">
        <v>3</v>
      </c>
      <c r="DP74" s="7">
        <v>66</v>
      </c>
      <c r="DQ74" s="7">
        <f t="shared" si="0"/>
        <v>634</v>
      </c>
      <c r="DR74" s="7"/>
      <c r="DS74" s="7"/>
      <c r="DT74" s="7">
        <v>0</v>
      </c>
      <c r="DU74" s="7"/>
      <c r="DV74" s="7"/>
      <c r="DW74" s="7"/>
      <c r="DX74" s="7"/>
      <c r="DY74" s="7"/>
      <c r="DZ74" s="7">
        <v>1</v>
      </c>
      <c r="EA74" s="7">
        <f>SUM(EA73,DZ74)</f>
        <v>1</v>
      </c>
      <c r="EB74" s="7">
        <v>0</v>
      </c>
      <c r="EC74" s="7">
        <v>0</v>
      </c>
      <c r="ED74" s="7"/>
      <c r="EE74" s="7"/>
      <c r="EF74" s="7"/>
      <c r="EG74" s="7"/>
      <c r="EH74" s="9">
        <v>0</v>
      </c>
      <c r="EI74" s="9">
        <v>0</v>
      </c>
      <c r="EJ74" s="7">
        <v>0</v>
      </c>
      <c r="EK74" s="7">
        <f>SUM(EK73,EJ74)</f>
        <v>0</v>
      </c>
      <c r="EL74" s="7"/>
      <c r="EM74" s="7"/>
      <c r="EN74" s="7"/>
      <c r="EO74" s="7"/>
      <c r="EP74" s="7"/>
      <c r="EQ74" s="7"/>
      <c r="ER74" s="7">
        <v>25</v>
      </c>
      <c r="ES74" s="7">
        <f t="shared" si="5"/>
        <v>185</v>
      </c>
      <c r="ET74" s="7"/>
      <c r="EU74" s="7"/>
      <c r="EV74" s="7"/>
      <c r="EW74" s="7"/>
      <c r="EX74" s="7"/>
      <c r="EY74" s="7"/>
      <c r="EZ74" s="7">
        <v>0</v>
      </c>
      <c r="FA74" s="7"/>
      <c r="FB74" s="7"/>
      <c r="FC74" s="7"/>
      <c r="FD74" s="7"/>
      <c r="FE74" s="7"/>
      <c r="FF74" s="7"/>
      <c r="FG74" s="7"/>
      <c r="FH74" s="7"/>
      <c r="FI74" s="7"/>
      <c r="FJ74" s="9"/>
      <c r="FK74" s="9"/>
      <c r="FL74" s="9">
        <v>0</v>
      </c>
      <c r="FM74" s="9">
        <v>1</v>
      </c>
      <c r="FN74" s="9">
        <v>22</v>
      </c>
      <c r="FO74" s="10">
        <f t="shared" si="6"/>
        <v>301</v>
      </c>
      <c r="FP74" s="10"/>
      <c r="FQ74" s="9"/>
      <c r="FR74" s="7"/>
      <c r="FS74" s="7"/>
      <c r="FT74" s="7"/>
      <c r="FU74" s="7"/>
      <c r="FV74" s="7"/>
      <c r="FW74" s="7"/>
      <c r="FX74" s="7">
        <v>0</v>
      </c>
      <c r="FY74" s="7"/>
      <c r="FZ74" s="7"/>
      <c r="GA74" s="7"/>
      <c r="GB74" s="7"/>
      <c r="GC74" s="7"/>
      <c r="GD74" s="7" t="e">
        <f>SUM(GD73,#REF!)</f>
        <v>#REF!</v>
      </c>
      <c r="GE74" s="7"/>
      <c r="GF74" s="7"/>
      <c r="GG74" s="7"/>
      <c r="GH74" s="7"/>
      <c r="GI74" s="7"/>
      <c r="GJ74" s="7"/>
      <c r="GK74" s="7"/>
    </row>
    <row r="75" spans="1:193" ht="14.25" customHeight="1" x14ac:dyDescent="0.2">
      <c r="A75" s="85">
        <v>44036</v>
      </c>
      <c r="B75" s="7"/>
      <c r="C75" s="7"/>
      <c r="D75" s="7">
        <v>0</v>
      </c>
      <c r="E75" s="7">
        <v>18</v>
      </c>
      <c r="F75" s="7"/>
      <c r="G75" s="7"/>
      <c r="H75" s="7"/>
      <c r="I75" s="7"/>
      <c r="J75" s="7"/>
      <c r="K75" s="7"/>
      <c r="L75" s="7"/>
      <c r="M75" s="7"/>
      <c r="N75" s="7">
        <v>26</v>
      </c>
      <c r="O75" s="7">
        <v>26</v>
      </c>
      <c r="P75" s="7"/>
      <c r="Q75" s="7"/>
      <c r="R75" s="7">
        <v>0</v>
      </c>
      <c r="S75" s="7">
        <v>2</v>
      </c>
      <c r="T75" s="7"/>
      <c r="U75" s="7"/>
      <c r="V75" s="9">
        <v>1</v>
      </c>
      <c r="W75" s="9">
        <f t="shared" si="1"/>
        <v>62</v>
      </c>
      <c r="X75" s="7"/>
      <c r="Y75" s="7"/>
      <c r="Z75" s="9">
        <v>0</v>
      </c>
      <c r="AA75" s="9">
        <v>1</v>
      </c>
      <c r="AB75" s="7"/>
      <c r="AC75" s="7"/>
      <c r="AD75" s="7">
        <v>8</v>
      </c>
      <c r="AE75" s="7">
        <f t="shared" si="2"/>
        <v>47</v>
      </c>
      <c r="AF75" s="7"/>
      <c r="AG75" s="7"/>
      <c r="AH75" s="7">
        <v>2</v>
      </c>
      <c r="AI75" s="84">
        <v>3</v>
      </c>
      <c r="AJ75" s="7"/>
      <c r="AK75" s="8"/>
      <c r="AL75" s="8"/>
      <c r="AM75" s="8"/>
      <c r="AN75" s="7">
        <v>0</v>
      </c>
      <c r="AO75" s="7"/>
      <c r="AP75" s="7">
        <v>0</v>
      </c>
      <c r="AQ75" s="7">
        <f>SUM(AQ74+AP75)</f>
        <v>0</v>
      </c>
      <c r="AR75" s="7"/>
      <c r="AS75" s="7"/>
      <c r="AT75" s="7"/>
      <c r="AU75" s="7"/>
      <c r="AV75" s="7">
        <v>0</v>
      </c>
      <c r="AW75" s="7">
        <f>SUM(AW74+AV75)</f>
        <v>0</v>
      </c>
      <c r="AX75" s="8"/>
      <c r="AY75" s="8"/>
      <c r="AZ75" s="7"/>
      <c r="BA75" s="7"/>
      <c r="BB75" s="7"/>
      <c r="BC75" s="7"/>
      <c r="BD75" s="7">
        <v>0</v>
      </c>
      <c r="BE75" s="7">
        <f>SUM(BE74+BD75)</f>
        <v>0</v>
      </c>
      <c r="BF75" s="7">
        <v>0</v>
      </c>
      <c r="BG75" s="7">
        <v>2</v>
      </c>
      <c r="BH75" s="7">
        <v>150</v>
      </c>
      <c r="BI75" s="7">
        <f>SUM(BI74,BH75)</f>
        <v>212</v>
      </c>
      <c r="BJ75" s="7"/>
      <c r="BK75" s="7"/>
      <c r="BL75" s="7">
        <v>0</v>
      </c>
      <c r="BM75" s="7"/>
      <c r="BN75" s="7">
        <v>0</v>
      </c>
      <c r="BO75" s="7">
        <v>2</v>
      </c>
      <c r="BP75" s="7">
        <v>0</v>
      </c>
      <c r="BQ75" s="7">
        <f t="shared" si="7"/>
        <v>0</v>
      </c>
      <c r="BR75" s="7"/>
      <c r="BS75" s="7"/>
      <c r="BT75" s="7">
        <v>0</v>
      </c>
      <c r="BU75" s="7">
        <f t="shared" si="4"/>
        <v>9</v>
      </c>
      <c r="BV75" s="7">
        <v>0</v>
      </c>
      <c r="BW75" s="7">
        <f t="shared" ref="BW75:BW97" si="9">SUM(BW74,BV75)</f>
        <v>0</v>
      </c>
      <c r="BX75" s="9">
        <v>0</v>
      </c>
      <c r="BY75" s="9"/>
      <c r="BZ75" s="9">
        <v>0</v>
      </c>
      <c r="CA75" s="9"/>
      <c r="CB75" s="9"/>
      <c r="CC75" s="9"/>
      <c r="CD75" s="7"/>
      <c r="CE75" s="7"/>
      <c r="CF75" s="7"/>
      <c r="CG75" s="7"/>
      <c r="CH75" s="7"/>
      <c r="CI75" s="7"/>
      <c r="CJ75" s="9">
        <v>0</v>
      </c>
      <c r="CK75" s="9">
        <f>SUM(CK74+CJ75)</f>
        <v>0</v>
      </c>
      <c r="CL75" s="7"/>
      <c r="CM75" s="7"/>
      <c r="CN75" s="7">
        <v>0</v>
      </c>
      <c r="CO75" s="7">
        <v>2</v>
      </c>
      <c r="CP75" s="7"/>
      <c r="CQ75" s="7"/>
      <c r="CR75" s="7">
        <v>0</v>
      </c>
      <c r="CS75" s="7">
        <f t="shared" si="8"/>
        <v>2</v>
      </c>
      <c r="CT75" s="7"/>
      <c r="CU75" s="7"/>
      <c r="CV75" s="7"/>
      <c r="CW75" s="7"/>
      <c r="CX75" s="7">
        <v>0</v>
      </c>
      <c r="CY75" s="7">
        <f>CY74+CX75</f>
        <v>0</v>
      </c>
      <c r="CZ75" s="7"/>
      <c r="DA75" s="7"/>
      <c r="DB75" s="7"/>
      <c r="DC75" s="7"/>
      <c r="DD75" s="7"/>
      <c r="DE75" s="7"/>
      <c r="DF75" s="7"/>
      <c r="DG75" s="7"/>
      <c r="DH75" s="8">
        <v>0</v>
      </c>
      <c r="DI75" s="9"/>
      <c r="DJ75" s="7">
        <v>1</v>
      </c>
      <c r="DK75" s="7">
        <f>SUM(DK74+DJ75)</f>
        <v>2</v>
      </c>
      <c r="DL75" s="9">
        <v>0</v>
      </c>
      <c r="DM75" s="9">
        <f>SUM(DM74+DL75)</f>
        <v>0</v>
      </c>
      <c r="DN75" s="7">
        <v>0</v>
      </c>
      <c r="DO75" s="7">
        <v>3</v>
      </c>
      <c r="DP75" s="7">
        <v>74</v>
      </c>
      <c r="DQ75" s="7">
        <f t="shared" si="0"/>
        <v>708</v>
      </c>
      <c r="DR75" s="7"/>
      <c r="DS75" s="7"/>
      <c r="DT75" s="7">
        <v>0</v>
      </c>
      <c r="DU75" s="7"/>
      <c r="DV75" s="7"/>
      <c r="DW75" s="7"/>
      <c r="DX75" s="7"/>
      <c r="DY75" s="7"/>
      <c r="DZ75" s="7">
        <v>2</v>
      </c>
      <c r="EA75" s="7">
        <f t="shared" ref="EA75:EA138" si="10">SUM(EA74,DZ75)</f>
        <v>3</v>
      </c>
      <c r="EB75" s="7">
        <v>0</v>
      </c>
      <c r="EC75" s="7">
        <f>SUM(EC74+EB75)</f>
        <v>0</v>
      </c>
      <c r="ED75" s="7"/>
      <c r="EE75" s="7"/>
      <c r="EF75" s="7"/>
      <c r="EG75" s="7"/>
      <c r="EH75" s="9">
        <v>1</v>
      </c>
      <c r="EI75" s="9">
        <f>SUM(EI74+EH75)</f>
        <v>1</v>
      </c>
      <c r="EJ75" s="7">
        <v>0</v>
      </c>
      <c r="EK75" s="7">
        <f t="shared" ref="EK75:EK138" si="11">SUM(EK74,EJ75)</f>
        <v>0</v>
      </c>
      <c r="EL75" s="7"/>
      <c r="EM75" s="7"/>
      <c r="EN75" s="7"/>
      <c r="EO75" s="7"/>
      <c r="EP75" s="7"/>
      <c r="EQ75" s="7"/>
      <c r="ER75" s="7">
        <v>31</v>
      </c>
      <c r="ES75" s="7">
        <f t="shared" si="5"/>
        <v>216</v>
      </c>
      <c r="ET75" s="7"/>
      <c r="EU75" s="7"/>
      <c r="EV75" s="7"/>
      <c r="EW75" s="7"/>
      <c r="EX75" s="7"/>
      <c r="EY75" s="7"/>
      <c r="EZ75" s="7">
        <v>0</v>
      </c>
      <c r="FA75" s="7"/>
      <c r="FB75" s="7"/>
      <c r="FC75" s="7"/>
      <c r="FD75" s="7"/>
      <c r="FE75" s="7"/>
      <c r="FF75" s="7"/>
      <c r="FG75" s="7"/>
      <c r="FH75" s="7"/>
      <c r="FI75" s="7"/>
      <c r="FJ75" s="9"/>
      <c r="FK75" s="9"/>
      <c r="FL75" s="9">
        <v>0</v>
      </c>
      <c r="FM75" s="9">
        <v>1</v>
      </c>
      <c r="FN75" s="9">
        <v>18</v>
      </c>
      <c r="FO75" s="10">
        <f t="shared" si="6"/>
        <v>319</v>
      </c>
      <c r="FP75" s="10"/>
      <c r="FQ75" s="9"/>
      <c r="FR75" s="7"/>
      <c r="FS75" s="7"/>
      <c r="FT75" s="7"/>
      <c r="FU75" s="7"/>
      <c r="FV75" s="7"/>
      <c r="FW75" s="7"/>
      <c r="FX75" s="7">
        <v>0</v>
      </c>
      <c r="FY75" s="7"/>
      <c r="FZ75" s="7"/>
      <c r="GA75" s="7"/>
      <c r="GB75" s="7"/>
      <c r="GC75" s="7"/>
      <c r="GD75" s="7">
        <v>0</v>
      </c>
      <c r="GE75" s="7"/>
      <c r="GF75" s="7"/>
      <c r="GG75" s="7"/>
      <c r="GH75" s="7"/>
      <c r="GI75" s="7"/>
      <c r="GJ75" s="7"/>
      <c r="GK75" s="7"/>
    </row>
    <row r="76" spans="1:193" ht="14.25" customHeight="1" x14ac:dyDescent="0.2">
      <c r="A76" s="85">
        <v>44039</v>
      </c>
      <c r="B76" s="7"/>
      <c r="C76" s="7"/>
      <c r="D76" s="7">
        <v>4</v>
      </c>
      <c r="E76" s="7">
        <v>22</v>
      </c>
      <c r="F76" s="7"/>
      <c r="G76" s="7"/>
      <c r="H76" s="7"/>
      <c r="I76" s="7"/>
      <c r="J76" s="7"/>
      <c r="K76" s="7"/>
      <c r="L76" s="7"/>
      <c r="M76" s="7"/>
      <c r="N76" s="7">
        <v>52</v>
      </c>
      <c r="O76" s="7">
        <f>SUM(O75,N76)</f>
        <v>78</v>
      </c>
      <c r="P76" s="7"/>
      <c r="Q76" s="7"/>
      <c r="R76" s="7">
        <v>0</v>
      </c>
      <c r="S76" s="7">
        <v>2</v>
      </c>
      <c r="T76" s="7"/>
      <c r="U76" s="7"/>
      <c r="V76" s="9"/>
      <c r="W76" s="9"/>
      <c r="X76" s="7"/>
      <c r="Y76" s="7"/>
      <c r="Z76" s="9">
        <v>0</v>
      </c>
      <c r="AA76" s="9">
        <v>1</v>
      </c>
      <c r="AB76" s="7"/>
      <c r="AC76" s="7"/>
      <c r="AD76" s="7">
        <v>7</v>
      </c>
      <c r="AE76" s="7">
        <f t="shared" si="2"/>
        <v>54</v>
      </c>
      <c r="AF76" s="7"/>
      <c r="AG76" s="7"/>
      <c r="AH76" s="7">
        <v>0</v>
      </c>
      <c r="AI76" s="84">
        <v>3</v>
      </c>
      <c r="AJ76" s="7"/>
      <c r="AK76" s="8"/>
      <c r="AL76" s="8"/>
      <c r="AM76" s="8"/>
      <c r="AN76" s="7">
        <v>0</v>
      </c>
      <c r="AO76" s="7"/>
      <c r="AP76" s="7">
        <v>0</v>
      </c>
      <c r="AQ76" s="7">
        <f t="shared" ref="AQ76:AQ82" si="12">SUM(AQ75+AP76)</f>
        <v>0</v>
      </c>
      <c r="AR76" s="7"/>
      <c r="AS76" s="7"/>
      <c r="AT76" s="7"/>
      <c r="AU76" s="7"/>
      <c r="AV76" s="7">
        <v>0</v>
      </c>
      <c r="AW76" s="7">
        <f t="shared" ref="AW76:AW144" si="13">SUM(AW75+AV76)</f>
        <v>0</v>
      </c>
      <c r="AX76" s="8"/>
      <c r="AY76" s="8"/>
      <c r="AZ76" s="7"/>
      <c r="BA76" s="7"/>
      <c r="BB76" s="7"/>
      <c r="BC76" s="7"/>
      <c r="BD76" s="7">
        <v>0</v>
      </c>
      <c r="BE76" s="7">
        <f t="shared" ref="BE76:BE131" si="14">SUM(BE75+BD76)</f>
        <v>0</v>
      </c>
      <c r="BF76" s="7">
        <v>0</v>
      </c>
      <c r="BG76" s="7">
        <v>2</v>
      </c>
      <c r="BH76" s="7">
        <v>194</v>
      </c>
      <c r="BI76" s="7">
        <f t="shared" ref="BI76:BI139" si="15">SUM(BI75,BH76)</f>
        <v>406</v>
      </c>
      <c r="BJ76" s="7"/>
      <c r="BK76" s="7"/>
      <c r="BL76" s="7">
        <v>0</v>
      </c>
      <c r="BM76" s="7"/>
      <c r="BN76" s="7">
        <v>6</v>
      </c>
      <c r="BO76" s="7">
        <v>8</v>
      </c>
      <c r="BP76" s="7">
        <v>0</v>
      </c>
      <c r="BQ76" s="7">
        <f t="shared" si="7"/>
        <v>0</v>
      </c>
      <c r="BR76" s="7"/>
      <c r="BS76" s="7"/>
      <c r="BT76" s="7">
        <v>1</v>
      </c>
      <c r="BU76" s="7">
        <f t="shared" si="4"/>
        <v>10</v>
      </c>
      <c r="BV76" s="7">
        <v>0</v>
      </c>
      <c r="BW76" s="7">
        <f t="shared" si="9"/>
        <v>0</v>
      </c>
      <c r="BX76" s="9">
        <v>0</v>
      </c>
      <c r="BY76" s="9"/>
      <c r="BZ76" s="9">
        <v>0</v>
      </c>
      <c r="CA76" s="9"/>
      <c r="CB76" s="9"/>
      <c r="CC76" s="9"/>
      <c r="CD76" s="7"/>
      <c r="CE76" s="7"/>
      <c r="CF76" s="7"/>
      <c r="CG76" s="7"/>
      <c r="CH76" s="7"/>
      <c r="CI76" s="7"/>
      <c r="CJ76" s="9">
        <v>0</v>
      </c>
      <c r="CK76" s="9">
        <f t="shared" ref="CK76:CK122" si="16">SUM(CK75+CJ76)</f>
        <v>0</v>
      </c>
      <c r="CL76" s="7"/>
      <c r="CM76" s="7"/>
      <c r="CN76" s="7">
        <v>0</v>
      </c>
      <c r="CO76" s="7">
        <v>2</v>
      </c>
      <c r="CP76" s="7"/>
      <c r="CQ76" s="7"/>
      <c r="CR76" s="7">
        <v>0</v>
      </c>
      <c r="CS76" s="7">
        <f t="shared" si="8"/>
        <v>2</v>
      </c>
      <c r="CT76" s="7"/>
      <c r="CU76" s="7"/>
      <c r="CV76" s="7"/>
      <c r="CW76" s="7"/>
      <c r="CX76" s="7">
        <v>4</v>
      </c>
      <c r="CY76" s="7">
        <f t="shared" ref="CY76:CY144" si="17">CY75+CX76</f>
        <v>4</v>
      </c>
      <c r="CZ76" s="7"/>
      <c r="DA76" s="7"/>
      <c r="DB76" s="7"/>
      <c r="DC76" s="7"/>
      <c r="DD76" s="7"/>
      <c r="DE76" s="7"/>
      <c r="DF76" s="7"/>
      <c r="DG76" s="7"/>
      <c r="DH76" s="8">
        <v>0</v>
      </c>
      <c r="DI76" s="9"/>
      <c r="DJ76" s="7">
        <v>0</v>
      </c>
      <c r="DK76" s="7">
        <f t="shared" ref="DK76:DK144" si="18">SUM(DK75+DJ76)</f>
        <v>2</v>
      </c>
      <c r="DL76" s="9">
        <v>0</v>
      </c>
      <c r="DM76" s="9">
        <f t="shared" ref="DM76:DM116" si="19">SUM(DM75+DL76)</f>
        <v>0</v>
      </c>
      <c r="DN76" s="7">
        <v>1</v>
      </c>
      <c r="DO76" s="7">
        <v>4</v>
      </c>
      <c r="DP76" s="7">
        <v>269</v>
      </c>
      <c r="DQ76" s="7">
        <f t="shared" si="0"/>
        <v>977</v>
      </c>
      <c r="DR76" s="7"/>
      <c r="DS76" s="7"/>
      <c r="DT76" s="7">
        <v>0</v>
      </c>
      <c r="DU76" s="7"/>
      <c r="DV76" s="7"/>
      <c r="DW76" s="7"/>
      <c r="DX76" s="7"/>
      <c r="DY76" s="7"/>
      <c r="DZ76" s="7">
        <v>4</v>
      </c>
      <c r="EA76" s="7">
        <f t="shared" si="10"/>
        <v>7</v>
      </c>
      <c r="EB76" s="7">
        <v>0</v>
      </c>
      <c r="EC76" s="7">
        <f t="shared" ref="EC76:EC144" si="20">SUM(EC75+EB76)</f>
        <v>0</v>
      </c>
      <c r="ED76" s="7"/>
      <c r="EE76" s="7"/>
      <c r="EF76" s="7"/>
      <c r="EG76" s="7"/>
      <c r="EH76" s="9">
        <v>0</v>
      </c>
      <c r="EI76" s="9">
        <f t="shared" ref="EI76:EI117" si="21">SUM(EI75+EH76)</f>
        <v>1</v>
      </c>
      <c r="EJ76" s="7">
        <v>7</v>
      </c>
      <c r="EK76" s="7">
        <f t="shared" si="11"/>
        <v>7</v>
      </c>
      <c r="EL76" s="7"/>
      <c r="EM76" s="7"/>
      <c r="EN76" s="7"/>
      <c r="EO76" s="7"/>
      <c r="EP76" s="7"/>
      <c r="EQ76" s="7"/>
      <c r="ER76" s="7">
        <v>63</v>
      </c>
      <c r="ES76" s="7">
        <f t="shared" si="5"/>
        <v>279</v>
      </c>
      <c r="ET76" s="7"/>
      <c r="EU76" s="7"/>
      <c r="EV76" s="7"/>
      <c r="EW76" s="7"/>
      <c r="EX76" s="7"/>
      <c r="EY76" s="7"/>
      <c r="EZ76" s="7">
        <v>0</v>
      </c>
      <c r="FA76" s="7"/>
      <c r="FB76" s="7"/>
      <c r="FC76" s="7"/>
      <c r="FD76" s="7"/>
      <c r="FE76" s="7"/>
      <c r="FF76" s="7"/>
      <c r="FG76" s="7"/>
      <c r="FH76" s="7"/>
      <c r="FI76" s="7"/>
      <c r="FJ76" s="9"/>
      <c r="FK76" s="9"/>
      <c r="FL76" s="9">
        <v>0</v>
      </c>
      <c r="FM76" s="9">
        <v>1</v>
      </c>
      <c r="FN76" s="9">
        <v>109</v>
      </c>
      <c r="FO76" s="10">
        <f t="shared" si="6"/>
        <v>428</v>
      </c>
      <c r="FP76" s="10"/>
      <c r="FQ76" s="9"/>
      <c r="FR76" s="7"/>
      <c r="FS76" s="7"/>
      <c r="FT76" s="7"/>
      <c r="FU76" s="7"/>
      <c r="FV76" s="7"/>
      <c r="FW76" s="7"/>
      <c r="FX76" s="7">
        <v>0</v>
      </c>
      <c r="FY76" s="7"/>
      <c r="FZ76" s="7"/>
      <c r="GA76" s="7"/>
      <c r="GB76" s="7"/>
      <c r="GC76" s="7"/>
      <c r="GD76" s="7">
        <v>0</v>
      </c>
      <c r="GE76" s="7"/>
      <c r="GF76" s="7"/>
      <c r="GG76" s="7"/>
      <c r="GH76" s="7"/>
      <c r="GI76" s="7"/>
      <c r="GJ76" s="7"/>
      <c r="GK76" s="7"/>
    </row>
    <row r="77" spans="1:193" ht="14.25" customHeight="1" x14ac:dyDescent="0.2">
      <c r="A77" s="85">
        <v>44040</v>
      </c>
      <c r="B77" s="7"/>
      <c r="C77" s="7"/>
      <c r="D77" s="7">
        <v>2</v>
      </c>
      <c r="E77" s="7">
        <v>24</v>
      </c>
      <c r="F77" s="7"/>
      <c r="G77" s="7"/>
      <c r="H77" s="7"/>
      <c r="I77" s="7"/>
      <c r="J77" s="7"/>
      <c r="K77" s="7"/>
      <c r="L77" s="7"/>
      <c r="M77" s="7"/>
      <c r="N77" s="7">
        <v>21</v>
      </c>
      <c r="O77" s="7">
        <f>SUM(O76,N77)</f>
        <v>99</v>
      </c>
      <c r="P77" s="7"/>
      <c r="Q77" s="7"/>
      <c r="R77" s="7">
        <v>0</v>
      </c>
      <c r="S77" s="7">
        <v>2</v>
      </c>
      <c r="T77" s="7"/>
      <c r="U77" s="7"/>
      <c r="V77" s="9"/>
      <c r="W77" s="9"/>
      <c r="X77" s="7"/>
      <c r="Y77" s="7"/>
      <c r="Z77" s="9">
        <v>1</v>
      </c>
      <c r="AA77" s="9">
        <v>2</v>
      </c>
      <c r="AB77" s="7"/>
      <c r="AC77" s="7"/>
      <c r="AD77" s="7">
        <v>6</v>
      </c>
      <c r="AE77" s="7">
        <f t="shared" si="2"/>
        <v>60</v>
      </c>
      <c r="AF77" s="7"/>
      <c r="AG77" s="7"/>
      <c r="AH77" s="7">
        <v>0</v>
      </c>
      <c r="AI77" s="84">
        <v>3</v>
      </c>
      <c r="AJ77" s="7"/>
      <c r="AK77" s="8"/>
      <c r="AL77" s="8"/>
      <c r="AM77" s="8"/>
      <c r="AN77" s="7">
        <v>0</v>
      </c>
      <c r="AO77" s="7"/>
      <c r="AP77" s="7">
        <v>0</v>
      </c>
      <c r="AQ77" s="7">
        <f t="shared" si="12"/>
        <v>0</v>
      </c>
      <c r="AR77" s="7"/>
      <c r="AS77" s="7"/>
      <c r="AT77" s="7"/>
      <c r="AU77" s="7"/>
      <c r="AV77" s="7">
        <v>0</v>
      </c>
      <c r="AW77" s="7">
        <f t="shared" si="13"/>
        <v>0</v>
      </c>
      <c r="AX77" s="8"/>
      <c r="AY77" s="8"/>
      <c r="AZ77" s="7"/>
      <c r="BA77" s="7"/>
      <c r="BB77" s="7"/>
      <c r="BC77" s="7"/>
      <c r="BD77" s="7">
        <v>0</v>
      </c>
      <c r="BE77" s="7">
        <f t="shared" si="14"/>
        <v>0</v>
      </c>
      <c r="BF77" s="7">
        <v>3</v>
      </c>
      <c r="BG77" s="7">
        <v>5</v>
      </c>
      <c r="BH77" s="7">
        <v>73</v>
      </c>
      <c r="BI77" s="7">
        <f t="shared" si="15"/>
        <v>479</v>
      </c>
      <c r="BJ77" s="7"/>
      <c r="BK77" s="7"/>
      <c r="BL77" s="7">
        <v>0</v>
      </c>
      <c r="BM77" s="7"/>
      <c r="BN77" s="7">
        <v>0</v>
      </c>
      <c r="BO77" s="7">
        <v>8</v>
      </c>
      <c r="BP77" s="7">
        <v>1</v>
      </c>
      <c r="BQ77" s="7">
        <f>SUM(BQ76,BP77)</f>
        <v>1</v>
      </c>
      <c r="BR77" s="7"/>
      <c r="BS77" s="7"/>
      <c r="BT77" s="7">
        <v>3</v>
      </c>
      <c r="BU77" s="7">
        <f t="shared" si="4"/>
        <v>13</v>
      </c>
      <c r="BV77" s="7">
        <v>0</v>
      </c>
      <c r="BW77" s="7">
        <f t="shared" si="9"/>
        <v>0</v>
      </c>
      <c r="BX77" s="9">
        <v>0</v>
      </c>
      <c r="BY77" s="9"/>
      <c r="BZ77" s="9">
        <v>0</v>
      </c>
      <c r="CA77" s="9"/>
      <c r="CB77" s="9"/>
      <c r="CC77" s="9"/>
      <c r="CD77" s="7"/>
      <c r="CE77" s="7"/>
      <c r="CF77" s="7"/>
      <c r="CG77" s="7"/>
      <c r="CH77" s="7"/>
      <c r="CI77" s="7"/>
      <c r="CJ77" s="9">
        <v>0</v>
      </c>
      <c r="CK77" s="9">
        <f t="shared" si="16"/>
        <v>0</v>
      </c>
      <c r="CL77" s="7"/>
      <c r="CM77" s="7"/>
      <c r="CN77" s="7">
        <v>0</v>
      </c>
      <c r="CO77" s="7">
        <v>2</v>
      </c>
      <c r="CP77" s="7"/>
      <c r="CQ77" s="7"/>
      <c r="CR77" s="7">
        <v>0</v>
      </c>
      <c r="CS77" s="7">
        <f t="shared" si="8"/>
        <v>2</v>
      </c>
      <c r="CT77" s="7"/>
      <c r="CU77" s="7"/>
      <c r="CV77" s="7"/>
      <c r="CW77" s="7"/>
      <c r="CX77" s="7">
        <v>0</v>
      </c>
      <c r="CY77" s="7">
        <f t="shared" si="17"/>
        <v>4</v>
      </c>
      <c r="CZ77" s="7"/>
      <c r="DA77" s="7"/>
      <c r="DB77" s="7"/>
      <c r="DC77" s="7"/>
      <c r="DD77" s="7"/>
      <c r="DE77" s="7"/>
      <c r="DF77" s="7"/>
      <c r="DG77" s="7"/>
      <c r="DH77" s="8">
        <v>0</v>
      </c>
      <c r="DI77" s="9"/>
      <c r="DJ77" s="7">
        <v>0</v>
      </c>
      <c r="DK77" s="7">
        <f t="shared" si="18"/>
        <v>2</v>
      </c>
      <c r="DL77" s="9">
        <v>0</v>
      </c>
      <c r="DM77" s="9">
        <f t="shared" si="19"/>
        <v>0</v>
      </c>
      <c r="DN77" s="7">
        <v>0</v>
      </c>
      <c r="DO77" s="7">
        <v>4</v>
      </c>
      <c r="DP77" s="7">
        <v>73</v>
      </c>
      <c r="DQ77" s="7">
        <f t="shared" si="0"/>
        <v>1050</v>
      </c>
      <c r="DR77" s="7"/>
      <c r="DS77" s="7"/>
      <c r="DT77" s="7">
        <v>0</v>
      </c>
      <c r="DU77" s="7"/>
      <c r="DV77" s="7"/>
      <c r="DW77" s="7"/>
      <c r="DX77" s="7"/>
      <c r="DY77" s="7"/>
      <c r="DZ77" s="7">
        <v>0</v>
      </c>
      <c r="EA77" s="7">
        <f t="shared" si="10"/>
        <v>7</v>
      </c>
      <c r="EB77" s="7">
        <v>0</v>
      </c>
      <c r="EC77" s="7">
        <f t="shared" si="20"/>
        <v>0</v>
      </c>
      <c r="ED77" s="7"/>
      <c r="EE77" s="7"/>
      <c r="EF77" s="7"/>
      <c r="EG77" s="7"/>
      <c r="EH77" s="9">
        <v>0</v>
      </c>
      <c r="EI77" s="9">
        <f t="shared" si="21"/>
        <v>1</v>
      </c>
      <c r="EJ77" s="7">
        <v>1</v>
      </c>
      <c r="EK77" s="7">
        <f t="shared" si="11"/>
        <v>8</v>
      </c>
      <c r="EL77" s="7"/>
      <c r="EM77" s="7"/>
      <c r="EN77" s="7"/>
      <c r="EO77" s="7"/>
      <c r="EP77" s="7"/>
      <c r="EQ77" s="7"/>
      <c r="ER77" s="7">
        <v>22</v>
      </c>
      <c r="ES77" s="7">
        <f t="shared" si="5"/>
        <v>301</v>
      </c>
      <c r="ET77" s="7"/>
      <c r="EU77" s="7"/>
      <c r="EV77" s="7"/>
      <c r="EW77" s="7"/>
      <c r="EX77" s="7"/>
      <c r="EY77" s="7"/>
      <c r="EZ77" s="7">
        <v>0</v>
      </c>
      <c r="FA77" s="7"/>
      <c r="FB77" s="7"/>
      <c r="FC77" s="7"/>
      <c r="FD77" s="7"/>
      <c r="FE77" s="7"/>
      <c r="FF77" s="7"/>
      <c r="FG77" s="7"/>
      <c r="FH77" s="7"/>
      <c r="FI77" s="7"/>
      <c r="FJ77" s="9"/>
      <c r="FK77" s="9"/>
      <c r="FL77" s="9">
        <v>0</v>
      </c>
      <c r="FM77" s="9">
        <v>1</v>
      </c>
      <c r="FN77" s="9">
        <v>50</v>
      </c>
      <c r="FO77" s="10">
        <f t="shared" si="6"/>
        <v>478</v>
      </c>
      <c r="FP77" s="10"/>
      <c r="FQ77" s="9"/>
      <c r="FR77" s="7"/>
      <c r="FS77" s="7"/>
      <c r="FT77" s="7"/>
      <c r="FU77" s="7"/>
      <c r="FV77" s="7"/>
      <c r="FW77" s="7"/>
      <c r="FX77" s="7">
        <v>0</v>
      </c>
      <c r="FY77" s="7"/>
      <c r="FZ77" s="7"/>
      <c r="GA77" s="7"/>
      <c r="GB77" s="7"/>
      <c r="GC77" s="7"/>
      <c r="GD77" s="7">
        <v>0</v>
      </c>
      <c r="GE77" s="7"/>
      <c r="GF77" s="7"/>
      <c r="GG77" s="7"/>
      <c r="GH77" s="7"/>
      <c r="GI77" s="7"/>
      <c r="GJ77" s="7"/>
      <c r="GK77" s="7"/>
    </row>
    <row r="78" spans="1:193" ht="14.25" customHeight="1" x14ac:dyDescent="0.2">
      <c r="A78" s="85">
        <v>44041</v>
      </c>
      <c r="B78" s="7"/>
      <c r="C78" s="7"/>
      <c r="D78" s="7">
        <v>0</v>
      </c>
      <c r="E78" s="7">
        <v>24</v>
      </c>
      <c r="F78" s="7"/>
      <c r="G78" s="7"/>
      <c r="H78" s="7"/>
      <c r="I78" s="7"/>
      <c r="J78" s="7"/>
      <c r="K78" s="7"/>
      <c r="L78" s="7"/>
      <c r="M78" s="7"/>
      <c r="N78" s="7">
        <v>7</v>
      </c>
      <c r="O78" s="7">
        <f t="shared" ref="O78" si="22">SUM(O77,N78)</f>
        <v>106</v>
      </c>
      <c r="P78" s="7"/>
      <c r="Q78" s="7"/>
      <c r="R78" s="7">
        <v>0</v>
      </c>
      <c r="S78" s="7">
        <v>2</v>
      </c>
      <c r="T78" s="7"/>
      <c r="U78" s="7"/>
      <c r="V78" s="9"/>
      <c r="W78" s="9"/>
      <c r="X78" s="7"/>
      <c r="Y78" s="7"/>
      <c r="Z78" s="9">
        <v>0</v>
      </c>
      <c r="AA78" s="9">
        <v>2</v>
      </c>
      <c r="AB78" s="7"/>
      <c r="AC78" s="7"/>
      <c r="AD78" s="7">
        <v>8</v>
      </c>
      <c r="AE78" s="7">
        <f t="shared" si="2"/>
        <v>68</v>
      </c>
      <c r="AF78" s="7"/>
      <c r="AG78" s="7"/>
      <c r="AH78" s="7">
        <v>0</v>
      </c>
      <c r="AI78" s="84">
        <v>3</v>
      </c>
      <c r="AJ78" s="7"/>
      <c r="AK78" s="8"/>
      <c r="AL78" s="8"/>
      <c r="AM78" s="8"/>
      <c r="AN78" s="7">
        <v>0</v>
      </c>
      <c r="AO78" s="7"/>
      <c r="AP78" s="7">
        <v>0</v>
      </c>
      <c r="AQ78" s="7">
        <f t="shared" si="12"/>
        <v>0</v>
      </c>
      <c r="AR78" s="7"/>
      <c r="AS78" s="7"/>
      <c r="AT78" s="7"/>
      <c r="AU78" s="7"/>
      <c r="AV78" s="7">
        <v>0</v>
      </c>
      <c r="AW78" s="7">
        <f t="shared" si="13"/>
        <v>0</v>
      </c>
      <c r="AX78" s="8"/>
      <c r="AY78" s="8"/>
      <c r="AZ78" s="7"/>
      <c r="BA78" s="7"/>
      <c r="BB78" s="7"/>
      <c r="BC78" s="7"/>
      <c r="BD78" s="7">
        <v>0</v>
      </c>
      <c r="BE78" s="7">
        <f t="shared" si="14"/>
        <v>0</v>
      </c>
      <c r="BF78" s="7">
        <v>0</v>
      </c>
      <c r="BG78" s="7">
        <v>5</v>
      </c>
      <c r="BH78" s="7">
        <v>79</v>
      </c>
      <c r="BI78" s="7">
        <f t="shared" si="15"/>
        <v>558</v>
      </c>
      <c r="BJ78" s="7"/>
      <c r="BK78" s="7"/>
      <c r="BL78" s="7">
        <v>0</v>
      </c>
      <c r="BM78" s="7"/>
      <c r="BN78" s="7">
        <v>0</v>
      </c>
      <c r="BO78" s="7">
        <v>8</v>
      </c>
      <c r="BP78" s="7">
        <v>0</v>
      </c>
      <c r="BQ78" s="7">
        <f t="shared" ref="BQ78:BQ141" si="23">SUM(BQ77,BP78)</f>
        <v>1</v>
      </c>
      <c r="BR78" s="7"/>
      <c r="BS78" s="7"/>
      <c r="BT78" s="7">
        <v>0</v>
      </c>
      <c r="BU78" s="7">
        <f t="shared" si="4"/>
        <v>13</v>
      </c>
      <c r="BV78" s="7">
        <v>0</v>
      </c>
      <c r="BW78" s="7">
        <f t="shared" si="9"/>
        <v>0</v>
      </c>
      <c r="BX78" s="9">
        <v>0</v>
      </c>
      <c r="BY78" s="9"/>
      <c r="BZ78" s="9">
        <v>0</v>
      </c>
      <c r="CA78" s="9"/>
      <c r="CB78" s="9"/>
      <c r="CC78" s="9"/>
      <c r="CD78" s="7"/>
      <c r="CE78" s="7"/>
      <c r="CF78" s="7"/>
      <c r="CG78" s="7"/>
      <c r="CH78" s="7"/>
      <c r="CI78" s="7"/>
      <c r="CJ78" s="9">
        <v>0</v>
      </c>
      <c r="CK78" s="9">
        <f t="shared" si="16"/>
        <v>0</v>
      </c>
      <c r="CL78" s="7"/>
      <c r="CM78" s="7"/>
      <c r="CN78" s="7">
        <v>0</v>
      </c>
      <c r="CO78" s="7">
        <v>2</v>
      </c>
      <c r="CP78" s="7"/>
      <c r="CQ78" s="7"/>
      <c r="CR78" s="7">
        <v>0</v>
      </c>
      <c r="CS78" s="7">
        <f t="shared" si="8"/>
        <v>2</v>
      </c>
      <c r="CT78" s="7"/>
      <c r="CU78" s="7"/>
      <c r="CV78" s="7"/>
      <c r="CW78" s="7"/>
      <c r="CX78" s="7">
        <v>0</v>
      </c>
      <c r="CY78" s="7">
        <f t="shared" si="17"/>
        <v>4</v>
      </c>
      <c r="CZ78" s="7"/>
      <c r="DA78" s="7"/>
      <c r="DB78" s="7"/>
      <c r="DC78" s="7"/>
      <c r="DD78" s="7"/>
      <c r="DE78" s="7"/>
      <c r="DF78" s="7"/>
      <c r="DG78" s="7"/>
      <c r="DH78" s="8">
        <v>0</v>
      </c>
      <c r="DI78" s="9"/>
      <c r="DJ78" s="7">
        <v>0</v>
      </c>
      <c r="DK78" s="7">
        <f t="shared" si="18"/>
        <v>2</v>
      </c>
      <c r="DL78" s="9">
        <v>0</v>
      </c>
      <c r="DM78" s="9">
        <f t="shared" si="19"/>
        <v>0</v>
      </c>
      <c r="DN78" s="7">
        <v>0</v>
      </c>
      <c r="DO78" s="7">
        <v>4</v>
      </c>
      <c r="DP78" s="7">
        <v>65</v>
      </c>
      <c r="DQ78" s="7">
        <f t="shared" si="0"/>
        <v>1115</v>
      </c>
      <c r="DR78" s="7"/>
      <c r="DS78" s="7"/>
      <c r="DT78" s="7">
        <v>0</v>
      </c>
      <c r="DU78" s="7"/>
      <c r="DV78" s="7"/>
      <c r="DW78" s="7"/>
      <c r="DX78" s="7"/>
      <c r="DY78" s="7"/>
      <c r="DZ78" s="7">
        <v>0</v>
      </c>
      <c r="EA78" s="7">
        <f t="shared" si="10"/>
        <v>7</v>
      </c>
      <c r="EB78" s="7">
        <v>0</v>
      </c>
      <c r="EC78" s="7">
        <f t="shared" si="20"/>
        <v>0</v>
      </c>
      <c r="ED78" s="7"/>
      <c r="EE78" s="7"/>
      <c r="EF78" s="7"/>
      <c r="EG78" s="7"/>
      <c r="EH78" s="9">
        <v>0</v>
      </c>
      <c r="EI78" s="9">
        <f t="shared" si="21"/>
        <v>1</v>
      </c>
      <c r="EJ78" s="7">
        <v>0</v>
      </c>
      <c r="EK78" s="7">
        <f t="shared" si="11"/>
        <v>8</v>
      </c>
      <c r="EL78" s="7"/>
      <c r="EM78" s="7"/>
      <c r="EN78" s="7"/>
      <c r="EO78" s="7"/>
      <c r="EP78" s="7"/>
      <c r="EQ78" s="7"/>
      <c r="ER78" s="7">
        <v>33</v>
      </c>
      <c r="ES78" s="7">
        <f t="shared" si="5"/>
        <v>334</v>
      </c>
      <c r="ET78" s="7"/>
      <c r="EU78" s="7"/>
      <c r="EV78" s="7"/>
      <c r="EW78" s="7"/>
      <c r="EX78" s="7"/>
      <c r="EY78" s="7"/>
      <c r="EZ78" s="7">
        <v>0</v>
      </c>
      <c r="FA78" s="7"/>
      <c r="FB78" s="7"/>
      <c r="FC78" s="7"/>
      <c r="FD78" s="7"/>
      <c r="FE78" s="7"/>
      <c r="FF78" s="7"/>
      <c r="FG78" s="7"/>
      <c r="FH78" s="7"/>
      <c r="FI78" s="7"/>
      <c r="FJ78" s="9"/>
      <c r="FK78" s="9"/>
      <c r="FL78" s="9">
        <v>2</v>
      </c>
      <c r="FM78" s="9">
        <v>3</v>
      </c>
      <c r="FN78" s="9">
        <v>18</v>
      </c>
      <c r="FO78" s="10">
        <f t="shared" si="6"/>
        <v>496</v>
      </c>
      <c r="FP78" s="10"/>
      <c r="FQ78" s="9"/>
      <c r="FR78" s="7"/>
      <c r="FS78" s="7"/>
      <c r="FT78" s="7"/>
      <c r="FU78" s="7"/>
      <c r="FV78" s="7"/>
      <c r="FW78" s="7"/>
      <c r="FX78" s="7">
        <v>0</v>
      </c>
      <c r="FY78" s="7"/>
      <c r="FZ78" s="7"/>
      <c r="GA78" s="7"/>
      <c r="GB78" s="7"/>
      <c r="GC78" s="7"/>
      <c r="GD78" s="7">
        <v>0</v>
      </c>
      <c r="GE78" s="7"/>
      <c r="GF78" s="7"/>
      <c r="GG78" s="7"/>
      <c r="GH78" s="7"/>
      <c r="GI78" s="7"/>
      <c r="GJ78" s="7"/>
      <c r="GK78" s="7"/>
    </row>
    <row r="79" spans="1:193" ht="14.25" customHeight="1" x14ac:dyDescent="0.2">
      <c r="A79" s="85">
        <v>44042</v>
      </c>
      <c r="B79" s="7"/>
      <c r="C79" s="7"/>
      <c r="D79" s="7">
        <v>4</v>
      </c>
      <c r="E79" s="7">
        <v>28</v>
      </c>
      <c r="F79" s="7"/>
      <c r="G79" s="7"/>
      <c r="H79" s="7"/>
      <c r="I79" s="7"/>
      <c r="J79" s="7"/>
      <c r="K79" s="7"/>
      <c r="L79" s="7"/>
      <c r="M79" s="7"/>
      <c r="N79" s="7">
        <v>4</v>
      </c>
      <c r="O79" s="7">
        <f>SUM(O78,N79)</f>
        <v>110</v>
      </c>
      <c r="P79" s="7"/>
      <c r="Q79" s="7"/>
      <c r="R79" s="7">
        <v>0</v>
      </c>
      <c r="S79" s="7">
        <v>2</v>
      </c>
      <c r="T79" s="7"/>
      <c r="U79" s="7"/>
      <c r="V79" s="9"/>
      <c r="W79" s="9"/>
      <c r="X79" s="7"/>
      <c r="Y79" s="7"/>
      <c r="Z79" s="9">
        <v>0</v>
      </c>
      <c r="AA79" s="9">
        <v>2</v>
      </c>
      <c r="AB79" s="7"/>
      <c r="AC79" s="7"/>
      <c r="AD79" s="7">
        <v>1</v>
      </c>
      <c r="AE79" s="7">
        <f t="shared" si="2"/>
        <v>69</v>
      </c>
      <c r="AF79" s="7"/>
      <c r="AG79" s="7"/>
      <c r="AH79" s="7">
        <v>3</v>
      </c>
      <c r="AI79" s="84">
        <v>6</v>
      </c>
      <c r="AJ79" s="7"/>
      <c r="AK79" s="8"/>
      <c r="AL79" s="8"/>
      <c r="AM79" s="8"/>
      <c r="AN79" s="7">
        <v>0</v>
      </c>
      <c r="AO79" s="7"/>
      <c r="AP79" s="7">
        <v>0</v>
      </c>
      <c r="AQ79" s="7">
        <f t="shared" si="12"/>
        <v>0</v>
      </c>
      <c r="AR79" s="7"/>
      <c r="AS79" s="7"/>
      <c r="AT79" s="7"/>
      <c r="AU79" s="7"/>
      <c r="AV79" s="7">
        <v>0</v>
      </c>
      <c r="AW79" s="7">
        <f t="shared" si="13"/>
        <v>0</v>
      </c>
      <c r="AX79" s="8"/>
      <c r="AY79" s="8"/>
      <c r="AZ79" s="7"/>
      <c r="BA79" s="7"/>
      <c r="BB79" s="7"/>
      <c r="BC79" s="7"/>
      <c r="BD79" s="7">
        <v>0</v>
      </c>
      <c r="BE79" s="7">
        <f t="shared" si="14"/>
        <v>0</v>
      </c>
      <c r="BF79" s="7">
        <v>0</v>
      </c>
      <c r="BG79" s="7">
        <v>5</v>
      </c>
      <c r="BH79" s="7">
        <v>80</v>
      </c>
      <c r="BI79" s="7">
        <f t="shared" si="15"/>
        <v>638</v>
      </c>
      <c r="BJ79" s="7"/>
      <c r="BK79" s="7"/>
      <c r="BL79" s="7">
        <v>0</v>
      </c>
      <c r="BM79" s="7"/>
      <c r="BN79" s="7">
        <v>0</v>
      </c>
      <c r="BO79" s="7">
        <v>8</v>
      </c>
      <c r="BP79" s="7">
        <v>0</v>
      </c>
      <c r="BQ79" s="7">
        <f t="shared" si="23"/>
        <v>1</v>
      </c>
      <c r="BR79" s="7"/>
      <c r="BS79" s="7"/>
      <c r="BT79" s="7">
        <v>0</v>
      </c>
      <c r="BU79" s="7">
        <f t="shared" si="4"/>
        <v>13</v>
      </c>
      <c r="BV79" s="7">
        <v>0</v>
      </c>
      <c r="BW79" s="7">
        <f t="shared" si="9"/>
        <v>0</v>
      </c>
      <c r="BX79" s="9">
        <v>0</v>
      </c>
      <c r="BY79" s="9"/>
      <c r="BZ79" s="9">
        <v>0</v>
      </c>
      <c r="CA79" s="9"/>
      <c r="CB79" s="9"/>
      <c r="CC79" s="9"/>
      <c r="CD79" s="7"/>
      <c r="CE79" s="7"/>
      <c r="CF79" s="7"/>
      <c r="CG79" s="7"/>
      <c r="CH79" s="7"/>
      <c r="CI79" s="7"/>
      <c r="CJ79" s="9">
        <v>0</v>
      </c>
      <c r="CK79" s="9">
        <f t="shared" si="16"/>
        <v>0</v>
      </c>
      <c r="CL79" s="7"/>
      <c r="CM79" s="7"/>
      <c r="CN79" s="7">
        <v>0</v>
      </c>
      <c r="CO79" s="7">
        <v>2</v>
      </c>
      <c r="CP79" s="7"/>
      <c r="CQ79" s="7"/>
      <c r="CR79" s="7">
        <v>0</v>
      </c>
      <c r="CS79" s="7">
        <f t="shared" si="8"/>
        <v>2</v>
      </c>
      <c r="CT79" s="7"/>
      <c r="CU79" s="7"/>
      <c r="CV79" s="7"/>
      <c r="CW79" s="7"/>
      <c r="CX79" s="7">
        <v>0</v>
      </c>
      <c r="CY79" s="7">
        <f t="shared" si="17"/>
        <v>4</v>
      </c>
      <c r="CZ79" s="7"/>
      <c r="DA79" s="7"/>
      <c r="DB79" s="7"/>
      <c r="DC79" s="7"/>
      <c r="DD79" s="7"/>
      <c r="DE79" s="7"/>
      <c r="DF79" s="7"/>
      <c r="DG79" s="7"/>
      <c r="DH79" s="8">
        <v>0</v>
      </c>
      <c r="DI79" s="9"/>
      <c r="DJ79" s="7">
        <v>0</v>
      </c>
      <c r="DK79" s="7">
        <f t="shared" si="18"/>
        <v>2</v>
      </c>
      <c r="DL79" s="9">
        <v>0</v>
      </c>
      <c r="DM79" s="9">
        <f t="shared" si="19"/>
        <v>0</v>
      </c>
      <c r="DN79" s="7">
        <v>1</v>
      </c>
      <c r="DO79" s="7">
        <v>5</v>
      </c>
      <c r="DP79" s="7">
        <v>120</v>
      </c>
      <c r="DQ79" s="7">
        <f t="shared" si="0"/>
        <v>1235</v>
      </c>
      <c r="DR79" s="7"/>
      <c r="DS79" s="7"/>
      <c r="DT79" s="7">
        <v>0</v>
      </c>
      <c r="DU79" s="7"/>
      <c r="DV79" s="7"/>
      <c r="DW79" s="7"/>
      <c r="DX79" s="7"/>
      <c r="DY79" s="7"/>
      <c r="DZ79" s="7">
        <v>0</v>
      </c>
      <c r="EA79" s="7">
        <f t="shared" si="10"/>
        <v>7</v>
      </c>
      <c r="EB79" s="7">
        <v>0</v>
      </c>
      <c r="EC79" s="7">
        <f t="shared" si="20"/>
        <v>0</v>
      </c>
      <c r="ED79" s="7"/>
      <c r="EE79" s="7"/>
      <c r="EF79" s="7"/>
      <c r="EG79" s="7"/>
      <c r="EH79" s="9">
        <v>0</v>
      </c>
      <c r="EI79" s="9">
        <f t="shared" si="21"/>
        <v>1</v>
      </c>
      <c r="EJ79" s="7">
        <v>0</v>
      </c>
      <c r="EK79" s="7">
        <f t="shared" si="11"/>
        <v>8</v>
      </c>
      <c r="EL79" s="7"/>
      <c r="EM79" s="7"/>
      <c r="EN79" s="7"/>
      <c r="EO79" s="7"/>
      <c r="EP79" s="7"/>
      <c r="EQ79" s="7"/>
      <c r="ER79" s="7">
        <v>18</v>
      </c>
      <c r="ES79" s="7">
        <f t="shared" si="5"/>
        <v>352</v>
      </c>
      <c r="ET79" s="7"/>
      <c r="EU79" s="7"/>
      <c r="EV79" s="7"/>
      <c r="EW79" s="7"/>
      <c r="EX79" s="7"/>
      <c r="EY79" s="7"/>
      <c r="EZ79" s="7">
        <v>0</v>
      </c>
      <c r="FA79" s="7"/>
      <c r="FB79" s="7"/>
      <c r="FC79" s="7"/>
      <c r="FD79" s="7"/>
      <c r="FE79" s="7"/>
      <c r="FF79" s="7"/>
      <c r="FG79" s="7"/>
      <c r="FH79" s="7"/>
      <c r="FI79" s="7"/>
      <c r="FJ79" s="9"/>
      <c r="FK79" s="9"/>
      <c r="FL79" s="9">
        <v>0</v>
      </c>
      <c r="FM79" s="9">
        <v>3</v>
      </c>
      <c r="FN79" s="9">
        <v>51</v>
      </c>
      <c r="FO79" s="10">
        <f t="shared" si="6"/>
        <v>547</v>
      </c>
      <c r="FP79" s="10"/>
      <c r="FQ79" s="9"/>
      <c r="FR79" s="7"/>
      <c r="FS79" s="7"/>
      <c r="FT79" s="7"/>
      <c r="FU79" s="7"/>
      <c r="FV79" s="7"/>
      <c r="FW79" s="7"/>
      <c r="FX79" s="7">
        <v>0</v>
      </c>
      <c r="FY79" s="7"/>
      <c r="FZ79" s="7"/>
      <c r="GA79" s="7"/>
      <c r="GB79" s="7"/>
      <c r="GC79" s="7"/>
      <c r="GD79" s="7">
        <v>0</v>
      </c>
      <c r="GE79" s="7"/>
      <c r="GF79" s="7"/>
      <c r="GG79" s="7"/>
      <c r="GH79" s="7"/>
      <c r="GI79" s="7"/>
      <c r="GJ79" s="7"/>
      <c r="GK79" s="7"/>
    </row>
    <row r="80" spans="1:193" ht="14.25" customHeight="1" x14ac:dyDescent="0.2">
      <c r="A80" s="85">
        <v>44043</v>
      </c>
      <c r="B80" s="7"/>
      <c r="C80" s="7"/>
      <c r="D80" s="7">
        <v>1</v>
      </c>
      <c r="E80" s="7">
        <v>29</v>
      </c>
      <c r="F80" s="7"/>
      <c r="G80" s="7"/>
      <c r="H80" s="7"/>
      <c r="I80" s="7"/>
      <c r="J80" s="7"/>
      <c r="K80" s="7"/>
      <c r="L80" s="7"/>
      <c r="M80" s="7"/>
      <c r="N80" s="7">
        <v>6</v>
      </c>
      <c r="O80" s="7">
        <f>SUM(O79,N80)</f>
        <v>116</v>
      </c>
      <c r="P80" s="7"/>
      <c r="Q80" s="7"/>
      <c r="R80" s="7">
        <v>0</v>
      </c>
      <c r="S80" s="7">
        <v>2</v>
      </c>
      <c r="T80" s="7"/>
      <c r="U80" s="7"/>
      <c r="V80" s="9"/>
      <c r="W80" s="9"/>
      <c r="X80" s="7"/>
      <c r="Y80" s="7"/>
      <c r="Z80" s="9">
        <v>0</v>
      </c>
      <c r="AA80" s="9">
        <v>2</v>
      </c>
      <c r="AB80" s="7"/>
      <c r="AC80" s="7"/>
      <c r="AD80" s="7">
        <v>4</v>
      </c>
      <c r="AE80" s="7">
        <f t="shared" si="2"/>
        <v>73</v>
      </c>
      <c r="AF80" s="7"/>
      <c r="AG80" s="7"/>
      <c r="AH80" s="7">
        <v>0</v>
      </c>
      <c r="AI80" s="84">
        <v>6</v>
      </c>
      <c r="AJ80" s="7"/>
      <c r="AK80" s="8"/>
      <c r="AL80" s="8"/>
      <c r="AM80" s="8"/>
      <c r="AN80" s="7">
        <v>0</v>
      </c>
      <c r="AO80" s="7"/>
      <c r="AP80" s="7">
        <v>0</v>
      </c>
      <c r="AQ80" s="7">
        <f t="shared" si="12"/>
        <v>0</v>
      </c>
      <c r="AR80" s="7"/>
      <c r="AS80" s="7"/>
      <c r="AT80" s="7"/>
      <c r="AU80" s="7"/>
      <c r="AV80" s="7">
        <v>0</v>
      </c>
      <c r="AW80" s="7">
        <f t="shared" si="13"/>
        <v>0</v>
      </c>
      <c r="AX80" s="8"/>
      <c r="AY80" s="8"/>
      <c r="AZ80" s="7"/>
      <c r="BA80" s="7"/>
      <c r="BB80" s="7"/>
      <c r="BC80" s="7"/>
      <c r="BD80" s="7">
        <v>0</v>
      </c>
      <c r="BE80" s="7">
        <f t="shared" si="14"/>
        <v>0</v>
      </c>
      <c r="BF80" s="7">
        <v>0</v>
      </c>
      <c r="BG80" s="7">
        <v>5</v>
      </c>
      <c r="BH80" s="7">
        <v>68</v>
      </c>
      <c r="BI80" s="7">
        <f t="shared" si="15"/>
        <v>706</v>
      </c>
      <c r="BJ80" s="7"/>
      <c r="BK80" s="7"/>
      <c r="BL80" s="7">
        <v>0</v>
      </c>
      <c r="BM80" s="7"/>
      <c r="BN80" s="7">
        <v>0</v>
      </c>
      <c r="BO80" s="7">
        <v>8</v>
      </c>
      <c r="BP80" s="7">
        <v>0</v>
      </c>
      <c r="BQ80" s="7">
        <f t="shared" si="23"/>
        <v>1</v>
      </c>
      <c r="BR80" s="7"/>
      <c r="BS80" s="7"/>
      <c r="BT80" s="7">
        <v>0</v>
      </c>
      <c r="BU80" s="7">
        <f t="shared" si="4"/>
        <v>13</v>
      </c>
      <c r="BV80" s="7">
        <v>0</v>
      </c>
      <c r="BW80" s="7">
        <f t="shared" si="9"/>
        <v>0</v>
      </c>
      <c r="BX80" s="9">
        <v>0</v>
      </c>
      <c r="BY80" s="9"/>
      <c r="BZ80" s="9">
        <v>0</v>
      </c>
      <c r="CA80" s="9"/>
      <c r="CB80" s="9"/>
      <c r="CC80" s="9"/>
      <c r="CD80" s="7"/>
      <c r="CE80" s="7"/>
      <c r="CF80" s="7"/>
      <c r="CG80" s="7"/>
      <c r="CH80" s="7"/>
      <c r="CI80" s="7"/>
      <c r="CJ80" s="9">
        <v>1</v>
      </c>
      <c r="CK80" s="9">
        <f t="shared" si="16"/>
        <v>1</v>
      </c>
      <c r="CL80" s="7"/>
      <c r="CM80" s="7"/>
      <c r="CN80" s="7">
        <v>0</v>
      </c>
      <c r="CO80" s="7">
        <v>2</v>
      </c>
      <c r="CP80" s="7"/>
      <c r="CQ80" s="7"/>
      <c r="CR80" s="7">
        <v>0</v>
      </c>
      <c r="CS80" s="7">
        <f t="shared" si="8"/>
        <v>2</v>
      </c>
      <c r="CT80" s="7"/>
      <c r="CU80" s="7"/>
      <c r="CV80" s="7"/>
      <c r="CW80" s="7"/>
      <c r="CX80" s="7">
        <v>0</v>
      </c>
      <c r="CY80" s="7">
        <f t="shared" si="17"/>
        <v>4</v>
      </c>
      <c r="CZ80" s="7"/>
      <c r="DA80" s="7"/>
      <c r="DB80" s="7"/>
      <c r="DC80" s="7"/>
      <c r="DD80" s="7"/>
      <c r="DE80" s="7"/>
      <c r="DF80" s="7"/>
      <c r="DG80" s="7"/>
      <c r="DH80" s="8">
        <v>0</v>
      </c>
      <c r="DI80" s="9"/>
      <c r="DJ80" s="7">
        <v>0</v>
      </c>
      <c r="DK80" s="7">
        <f t="shared" si="18"/>
        <v>2</v>
      </c>
      <c r="DL80" s="9">
        <v>0</v>
      </c>
      <c r="DM80" s="9">
        <f t="shared" si="19"/>
        <v>0</v>
      </c>
      <c r="DN80" s="7">
        <v>0</v>
      </c>
      <c r="DO80" s="7">
        <v>5</v>
      </c>
      <c r="DP80" s="7">
        <v>65</v>
      </c>
      <c r="DQ80" s="7">
        <f t="shared" si="0"/>
        <v>1300</v>
      </c>
      <c r="DR80" s="7"/>
      <c r="DS80" s="7"/>
      <c r="DT80" s="7">
        <v>0</v>
      </c>
      <c r="DU80" s="7"/>
      <c r="DV80" s="7"/>
      <c r="DW80" s="7"/>
      <c r="DX80" s="7"/>
      <c r="DY80" s="7"/>
      <c r="DZ80" s="7">
        <v>2</v>
      </c>
      <c r="EA80" s="7">
        <f t="shared" si="10"/>
        <v>9</v>
      </c>
      <c r="EB80" s="7">
        <v>2</v>
      </c>
      <c r="EC80" s="7">
        <f t="shared" si="20"/>
        <v>2</v>
      </c>
      <c r="ED80" s="7"/>
      <c r="EE80" s="7"/>
      <c r="EF80" s="7"/>
      <c r="EG80" s="7"/>
      <c r="EH80" s="9">
        <v>5</v>
      </c>
      <c r="EI80" s="9">
        <f t="shared" si="21"/>
        <v>6</v>
      </c>
      <c r="EJ80" s="7">
        <v>0</v>
      </c>
      <c r="EK80" s="7">
        <f t="shared" si="11"/>
        <v>8</v>
      </c>
      <c r="EL80" s="7"/>
      <c r="EM80" s="7"/>
      <c r="EN80" s="7"/>
      <c r="EO80" s="7"/>
      <c r="EP80" s="7"/>
      <c r="EQ80" s="7"/>
      <c r="ER80" s="7">
        <v>48</v>
      </c>
      <c r="ES80" s="7">
        <f t="shared" si="5"/>
        <v>400</v>
      </c>
      <c r="ET80" s="7"/>
      <c r="EU80" s="7"/>
      <c r="EV80" s="7"/>
      <c r="EW80" s="7"/>
      <c r="EX80" s="7"/>
      <c r="EY80" s="7"/>
      <c r="EZ80" s="7">
        <v>0</v>
      </c>
      <c r="FA80" s="7"/>
      <c r="FB80" s="7"/>
      <c r="FC80" s="7"/>
      <c r="FD80" s="7"/>
      <c r="FE80" s="7"/>
      <c r="FF80" s="7"/>
      <c r="FG80" s="7"/>
      <c r="FH80" s="7"/>
      <c r="FI80" s="7"/>
      <c r="FJ80" s="9"/>
      <c r="FK80" s="9"/>
      <c r="FL80" s="9">
        <v>0</v>
      </c>
      <c r="FM80" s="9">
        <v>3</v>
      </c>
      <c r="FN80" s="9">
        <v>57</v>
      </c>
      <c r="FO80" s="10">
        <f t="shared" si="6"/>
        <v>604</v>
      </c>
      <c r="FP80" s="10"/>
      <c r="FQ80" s="9"/>
      <c r="FR80" s="7"/>
      <c r="FS80" s="7"/>
      <c r="FT80" s="7"/>
      <c r="FU80" s="7"/>
      <c r="FV80" s="7"/>
      <c r="FW80" s="7"/>
      <c r="FX80" s="7">
        <v>0</v>
      </c>
      <c r="FY80" s="7"/>
      <c r="FZ80" s="7"/>
      <c r="GA80" s="7"/>
      <c r="GB80" s="7"/>
      <c r="GC80" s="7"/>
      <c r="GD80" s="7">
        <v>0</v>
      </c>
      <c r="GE80" s="7"/>
      <c r="GF80" s="7"/>
      <c r="GG80" s="7"/>
      <c r="GH80" s="7"/>
      <c r="GI80" s="7"/>
      <c r="GJ80" s="7"/>
      <c r="GK80" s="7"/>
    </row>
    <row r="81" spans="1:193" ht="14.25" customHeight="1" x14ac:dyDescent="0.2">
      <c r="A81" s="85">
        <v>44044</v>
      </c>
      <c r="B81" s="7"/>
      <c r="C81" s="7"/>
      <c r="D81" s="7"/>
      <c r="E81" s="7">
        <v>29</v>
      </c>
      <c r="F81" s="7"/>
      <c r="G81" s="7"/>
      <c r="H81" s="7"/>
      <c r="I81" s="7"/>
      <c r="J81" s="7"/>
      <c r="K81" s="7"/>
      <c r="L81" s="7"/>
      <c r="M81" s="7"/>
      <c r="N81" s="7"/>
      <c r="O81" s="7">
        <f t="shared" ref="O81:O131" si="24">SUM(O80,N81)</f>
        <v>116</v>
      </c>
      <c r="P81" s="7"/>
      <c r="Q81" s="7"/>
      <c r="R81" s="7"/>
      <c r="S81" s="7">
        <v>2</v>
      </c>
      <c r="T81" s="7"/>
      <c r="U81" s="7"/>
      <c r="V81" s="9"/>
      <c r="W81" s="9"/>
      <c r="X81" s="7"/>
      <c r="Y81" s="7"/>
      <c r="Z81" s="9"/>
      <c r="AA81" s="9"/>
      <c r="AB81" s="7"/>
      <c r="AC81" s="7"/>
      <c r="AD81" s="7"/>
      <c r="AE81" s="7">
        <f t="shared" si="2"/>
        <v>73</v>
      </c>
      <c r="AF81" s="7"/>
      <c r="AG81" s="7"/>
      <c r="AH81" s="7"/>
      <c r="AI81" s="84"/>
      <c r="AJ81" s="7"/>
      <c r="AK81" s="8"/>
      <c r="AL81" s="8"/>
      <c r="AM81" s="8"/>
      <c r="AN81" s="7"/>
      <c r="AO81" s="7"/>
      <c r="AP81" s="7"/>
      <c r="AQ81" s="7">
        <f t="shared" si="12"/>
        <v>0</v>
      </c>
      <c r="AR81" s="7"/>
      <c r="AS81" s="7"/>
      <c r="AT81" s="7"/>
      <c r="AU81" s="7"/>
      <c r="AV81" s="7"/>
      <c r="AW81" s="7">
        <f t="shared" si="13"/>
        <v>0</v>
      </c>
      <c r="AX81" s="8"/>
      <c r="AY81" s="8"/>
      <c r="AZ81" s="7"/>
      <c r="BA81" s="7"/>
      <c r="BB81" s="7"/>
      <c r="BC81" s="7"/>
      <c r="BD81" s="7"/>
      <c r="BE81" s="7">
        <f t="shared" si="14"/>
        <v>0</v>
      </c>
      <c r="BF81" s="7"/>
      <c r="BG81" s="7">
        <v>5</v>
      </c>
      <c r="BH81" s="7"/>
      <c r="BI81" s="7">
        <f t="shared" si="15"/>
        <v>706</v>
      </c>
      <c r="BJ81" s="7"/>
      <c r="BK81" s="7"/>
      <c r="BL81" s="7"/>
      <c r="BM81" s="7"/>
      <c r="BN81" s="7"/>
      <c r="BO81" s="7">
        <v>8</v>
      </c>
      <c r="BP81" s="7"/>
      <c r="BQ81" s="7">
        <f t="shared" si="23"/>
        <v>1</v>
      </c>
      <c r="BR81" s="7"/>
      <c r="BS81" s="7"/>
      <c r="BT81" s="7"/>
      <c r="BU81" s="7">
        <f t="shared" si="4"/>
        <v>13</v>
      </c>
      <c r="BV81" s="7"/>
      <c r="BW81" s="7">
        <f t="shared" si="9"/>
        <v>0</v>
      </c>
      <c r="BX81" s="9"/>
      <c r="BY81" s="9"/>
      <c r="BZ81" s="9"/>
      <c r="CA81" s="9"/>
      <c r="CB81" s="9"/>
      <c r="CC81" s="9"/>
      <c r="CD81" s="7"/>
      <c r="CE81" s="7"/>
      <c r="CF81" s="7"/>
      <c r="CG81" s="7"/>
      <c r="CH81" s="7"/>
      <c r="CI81" s="7"/>
      <c r="CJ81" s="9"/>
      <c r="CK81" s="9">
        <f t="shared" si="16"/>
        <v>1</v>
      </c>
      <c r="CL81" s="7"/>
      <c r="CM81" s="7"/>
      <c r="CN81" s="7"/>
      <c r="CO81" s="7">
        <v>2</v>
      </c>
      <c r="CP81" s="7"/>
      <c r="CQ81" s="7"/>
      <c r="CR81" s="7"/>
      <c r="CS81" s="7">
        <f t="shared" si="8"/>
        <v>2</v>
      </c>
      <c r="CT81" s="7"/>
      <c r="CU81" s="7"/>
      <c r="CV81" s="7"/>
      <c r="CW81" s="7"/>
      <c r="CX81" s="7"/>
      <c r="CY81" s="7">
        <f t="shared" si="17"/>
        <v>4</v>
      </c>
      <c r="CZ81" s="7"/>
      <c r="DA81" s="7"/>
      <c r="DB81" s="7"/>
      <c r="DC81" s="7"/>
      <c r="DD81" s="7"/>
      <c r="DE81" s="7"/>
      <c r="DF81" s="7"/>
      <c r="DG81" s="7"/>
      <c r="DH81" s="8"/>
      <c r="DI81" s="9"/>
      <c r="DJ81" s="7"/>
      <c r="DK81" s="7">
        <f t="shared" si="18"/>
        <v>2</v>
      </c>
      <c r="DL81" s="9"/>
      <c r="DM81" s="9">
        <f t="shared" si="19"/>
        <v>0</v>
      </c>
      <c r="DN81" s="7"/>
      <c r="DO81" s="7"/>
      <c r="DP81" s="7"/>
      <c r="DQ81" s="7">
        <f t="shared" si="0"/>
        <v>1300</v>
      </c>
      <c r="DR81" s="7"/>
      <c r="DS81" s="7"/>
      <c r="DT81" s="7"/>
      <c r="DU81" s="7"/>
      <c r="DV81" s="7"/>
      <c r="DW81" s="7"/>
      <c r="DX81" s="7"/>
      <c r="DY81" s="7"/>
      <c r="DZ81" s="7"/>
      <c r="EA81" s="7">
        <f t="shared" si="10"/>
        <v>9</v>
      </c>
      <c r="EB81" s="7"/>
      <c r="EC81" s="7">
        <f t="shared" si="20"/>
        <v>2</v>
      </c>
      <c r="ED81" s="7"/>
      <c r="EE81" s="7"/>
      <c r="EF81" s="7"/>
      <c r="EG81" s="7"/>
      <c r="EH81" s="9"/>
      <c r="EI81" s="9">
        <f t="shared" si="21"/>
        <v>6</v>
      </c>
      <c r="EJ81" s="7"/>
      <c r="EK81" s="7">
        <f t="shared" si="11"/>
        <v>8</v>
      </c>
      <c r="EL81" s="7"/>
      <c r="EM81" s="7"/>
      <c r="EN81" s="7"/>
      <c r="EO81" s="7"/>
      <c r="EP81" s="7"/>
      <c r="EQ81" s="7"/>
      <c r="ER81" s="7"/>
      <c r="ES81" s="7">
        <f t="shared" si="5"/>
        <v>400</v>
      </c>
      <c r="ET81" s="7"/>
      <c r="EU81" s="7"/>
      <c r="EV81" s="7"/>
      <c r="EW81" s="7"/>
      <c r="EX81" s="7"/>
      <c r="EY81" s="7"/>
      <c r="EZ81" s="7"/>
      <c r="FA81" s="7"/>
      <c r="FB81" s="7"/>
      <c r="FC81" s="7"/>
      <c r="FD81" s="7"/>
      <c r="FE81" s="7"/>
      <c r="FF81" s="7"/>
      <c r="FG81" s="7"/>
      <c r="FH81" s="7"/>
      <c r="FI81" s="7"/>
      <c r="FJ81" s="9"/>
      <c r="FK81" s="9"/>
      <c r="FL81" s="9"/>
      <c r="FM81" s="9">
        <v>3</v>
      </c>
      <c r="FN81" s="9"/>
      <c r="FO81" s="10">
        <f t="shared" si="6"/>
        <v>604</v>
      </c>
      <c r="FP81" s="10"/>
      <c r="FQ81" s="9"/>
      <c r="FR81" s="7"/>
      <c r="FS81" s="7"/>
      <c r="FT81" s="7"/>
      <c r="FU81" s="7"/>
      <c r="FV81" s="7"/>
      <c r="FW81" s="7"/>
      <c r="FX81" s="7"/>
      <c r="FY81" s="7"/>
      <c r="FZ81" s="7"/>
      <c r="GA81" s="7"/>
      <c r="GB81" s="7"/>
      <c r="GC81" s="7"/>
      <c r="GD81" s="7"/>
      <c r="GE81" s="7"/>
      <c r="GF81" s="7"/>
      <c r="GG81" s="7"/>
      <c r="GH81" s="7"/>
      <c r="GI81" s="7"/>
      <c r="GJ81" s="7"/>
      <c r="GK81" s="7"/>
    </row>
    <row r="82" spans="1:193" ht="14.25" customHeight="1" x14ac:dyDescent="0.2">
      <c r="A82" s="85">
        <v>44045</v>
      </c>
      <c r="B82" s="7"/>
      <c r="C82" s="7"/>
      <c r="D82" s="7"/>
      <c r="E82" s="7">
        <v>29</v>
      </c>
      <c r="F82" s="7"/>
      <c r="G82" s="7"/>
      <c r="H82" s="7"/>
      <c r="I82" s="7"/>
      <c r="J82" s="7"/>
      <c r="K82" s="7"/>
      <c r="L82" s="7"/>
      <c r="M82" s="7"/>
      <c r="N82" s="7"/>
      <c r="O82" s="7">
        <f t="shared" si="24"/>
        <v>116</v>
      </c>
      <c r="P82" s="7"/>
      <c r="Q82" s="7"/>
      <c r="R82" s="7"/>
      <c r="S82" s="7">
        <v>2</v>
      </c>
      <c r="T82" s="7"/>
      <c r="U82" s="7"/>
      <c r="V82" s="9"/>
      <c r="W82" s="9"/>
      <c r="X82" s="7"/>
      <c r="Y82" s="7"/>
      <c r="Z82" s="9"/>
      <c r="AA82" s="9"/>
      <c r="AB82" s="7"/>
      <c r="AC82" s="7"/>
      <c r="AD82" s="7"/>
      <c r="AE82" s="7">
        <f t="shared" si="2"/>
        <v>73</v>
      </c>
      <c r="AF82" s="7"/>
      <c r="AG82" s="7"/>
      <c r="AH82" s="7"/>
      <c r="AI82" s="84"/>
      <c r="AJ82" s="7"/>
      <c r="AK82" s="8"/>
      <c r="AL82" s="8"/>
      <c r="AM82" s="8"/>
      <c r="AN82" s="7"/>
      <c r="AO82" s="7"/>
      <c r="AP82" s="7"/>
      <c r="AQ82" s="7">
        <f t="shared" si="12"/>
        <v>0</v>
      </c>
      <c r="AR82" s="7"/>
      <c r="AS82" s="7"/>
      <c r="AT82" s="7"/>
      <c r="AU82" s="7"/>
      <c r="AV82" s="7"/>
      <c r="AW82" s="7">
        <f t="shared" si="13"/>
        <v>0</v>
      </c>
      <c r="AX82" s="8"/>
      <c r="AY82" s="8"/>
      <c r="AZ82" s="7"/>
      <c r="BA82" s="7"/>
      <c r="BB82" s="7"/>
      <c r="BC82" s="7"/>
      <c r="BD82" s="7"/>
      <c r="BE82" s="7">
        <f t="shared" si="14"/>
        <v>0</v>
      </c>
      <c r="BF82" s="7"/>
      <c r="BG82" s="7">
        <v>5</v>
      </c>
      <c r="BH82" s="7"/>
      <c r="BI82" s="7">
        <f t="shared" si="15"/>
        <v>706</v>
      </c>
      <c r="BJ82" s="7"/>
      <c r="BK82" s="7"/>
      <c r="BL82" s="7"/>
      <c r="BM82" s="7"/>
      <c r="BN82" s="7"/>
      <c r="BO82" s="7">
        <v>8</v>
      </c>
      <c r="BP82" s="7"/>
      <c r="BQ82" s="7">
        <f t="shared" si="23"/>
        <v>1</v>
      </c>
      <c r="BR82" s="7"/>
      <c r="BS82" s="7"/>
      <c r="BT82" s="7"/>
      <c r="BU82" s="7">
        <f t="shared" si="4"/>
        <v>13</v>
      </c>
      <c r="BV82" s="7"/>
      <c r="BW82" s="7">
        <f t="shared" si="9"/>
        <v>0</v>
      </c>
      <c r="BX82" s="9"/>
      <c r="BY82" s="9"/>
      <c r="BZ82" s="9"/>
      <c r="CA82" s="9"/>
      <c r="CB82" s="9"/>
      <c r="CC82" s="9"/>
      <c r="CD82" s="7"/>
      <c r="CE82" s="7"/>
      <c r="CF82" s="7"/>
      <c r="CG82" s="7"/>
      <c r="CH82" s="7"/>
      <c r="CI82" s="7"/>
      <c r="CJ82" s="9"/>
      <c r="CK82" s="9">
        <f t="shared" si="16"/>
        <v>1</v>
      </c>
      <c r="CL82" s="7"/>
      <c r="CM82" s="7"/>
      <c r="CN82" s="7"/>
      <c r="CO82" s="7">
        <v>2</v>
      </c>
      <c r="CP82" s="7"/>
      <c r="CQ82" s="7"/>
      <c r="CR82" s="7"/>
      <c r="CS82" s="7">
        <f t="shared" si="8"/>
        <v>2</v>
      </c>
      <c r="CT82" s="7"/>
      <c r="CU82" s="7"/>
      <c r="CV82" s="7"/>
      <c r="CW82" s="7"/>
      <c r="CX82" s="7"/>
      <c r="CY82" s="7">
        <f t="shared" si="17"/>
        <v>4</v>
      </c>
      <c r="CZ82" s="7"/>
      <c r="DA82" s="7"/>
      <c r="DB82" s="7"/>
      <c r="DC82" s="7"/>
      <c r="DD82" s="7"/>
      <c r="DE82" s="7"/>
      <c r="DF82" s="7"/>
      <c r="DG82" s="7"/>
      <c r="DH82" s="8"/>
      <c r="DI82" s="9"/>
      <c r="DJ82" s="7"/>
      <c r="DK82" s="7">
        <f t="shared" si="18"/>
        <v>2</v>
      </c>
      <c r="DL82" s="9"/>
      <c r="DM82" s="9">
        <f t="shared" si="19"/>
        <v>0</v>
      </c>
      <c r="DN82" s="7"/>
      <c r="DO82" s="7"/>
      <c r="DP82" s="7"/>
      <c r="DQ82" s="7">
        <f t="shared" si="0"/>
        <v>1300</v>
      </c>
      <c r="DR82" s="7"/>
      <c r="DS82" s="7"/>
      <c r="DT82" s="7"/>
      <c r="DU82" s="7"/>
      <c r="DV82" s="7"/>
      <c r="DW82" s="7"/>
      <c r="DX82" s="7"/>
      <c r="DY82" s="7"/>
      <c r="DZ82" s="7"/>
      <c r="EA82" s="7">
        <f t="shared" si="10"/>
        <v>9</v>
      </c>
      <c r="EB82" s="7"/>
      <c r="EC82" s="7">
        <f t="shared" si="20"/>
        <v>2</v>
      </c>
      <c r="ED82" s="7"/>
      <c r="EE82" s="7"/>
      <c r="EF82" s="7"/>
      <c r="EG82" s="7"/>
      <c r="EH82" s="9"/>
      <c r="EI82" s="9">
        <f t="shared" si="21"/>
        <v>6</v>
      </c>
      <c r="EJ82" s="7"/>
      <c r="EK82" s="7">
        <f t="shared" si="11"/>
        <v>8</v>
      </c>
      <c r="EL82" s="7"/>
      <c r="EM82" s="7"/>
      <c r="EN82" s="7"/>
      <c r="EO82" s="7"/>
      <c r="EP82" s="7"/>
      <c r="EQ82" s="7"/>
      <c r="ER82" s="7"/>
      <c r="ES82" s="7">
        <f t="shared" si="5"/>
        <v>400</v>
      </c>
      <c r="ET82" s="7"/>
      <c r="EU82" s="7"/>
      <c r="EV82" s="7"/>
      <c r="EW82" s="7"/>
      <c r="EX82" s="7"/>
      <c r="EY82" s="7"/>
      <c r="EZ82" s="7"/>
      <c r="FA82" s="7"/>
      <c r="FB82" s="7"/>
      <c r="FC82" s="7"/>
      <c r="FD82" s="7"/>
      <c r="FE82" s="7"/>
      <c r="FF82" s="7"/>
      <c r="FG82" s="7"/>
      <c r="FH82" s="7"/>
      <c r="FI82" s="7"/>
      <c r="FJ82" s="9"/>
      <c r="FK82" s="9"/>
      <c r="FL82" s="9"/>
      <c r="FM82" s="9">
        <v>3</v>
      </c>
      <c r="FN82" s="9"/>
      <c r="FO82" s="10">
        <f t="shared" si="6"/>
        <v>604</v>
      </c>
      <c r="FP82" s="10"/>
      <c r="FQ82" s="9"/>
      <c r="FR82" s="7"/>
      <c r="FS82" s="7"/>
      <c r="FT82" s="7"/>
      <c r="FU82" s="7"/>
      <c r="FV82" s="7"/>
      <c r="FW82" s="7"/>
      <c r="FX82" s="7"/>
      <c r="FY82" s="7"/>
      <c r="FZ82" s="7"/>
      <c r="GA82" s="7"/>
      <c r="GB82" s="7"/>
      <c r="GC82" s="7"/>
      <c r="GD82" s="7"/>
      <c r="GE82" s="7"/>
      <c r="GF82" s="7"/>
      <c r="GG82" s="7"/>
      <c r="GH82" s="7"/>
      <c r="GI82" s="7"/>
      <c r="GJ82" s="7"/>
      <c r="GK82" s="7"/>
    </row>
    <row r="83" spans="1:193" ht="14.25" customHeight="1" x14ac:dyDescent="0.2">
      <c r="A83" s="85">
        <v>44046</v>
      </c>
      <c r="B83" s="7"/>
      <c r="C83" s="7"/>
      <c r="D83" s="7">
        <v>10</v>
      </c>
      <c r="E83" s="7">
        <f>SUM(E82+D83)</f>
        <v>39</v>
      </c>
      <c r="F83" s="7"/>
      <c r="G83" s="7"/>
      <c r="H83" s="7"/>
      <c r="I83" s="7"/>
      <c r="J83" s="7"/>
      <c r="K83" s="7"/>
      <c r="L83" s="7"/>
      <c r="M83" s="7"/>
      <c r="N83" s="7">
        <v>25</v>
      </c>
      <c r="O83" s="7">
        <f t="shared" si="24"/>
        <v>141</v>
      </c>
      <c r="P83" s="7"/>
      <c r="Q83" s="7"/>
      <c r="R83" s="7">
        <v>0</v>
      </c>
      <c r="S83" s="7">
        <f>SUM(R83+S82)</f>
        <v>2</v>
      </c>
      <c r="T83" s="7"/>
      <c r="U83" s="7"/>
      <c r="V83" s="9"/>
      <c r="W83" s="9"/>
      <c r="X83" s="7"/>
      <c r="Y83" s="7"/>
      <c r="Z83" s="9">
        <v>1</v>
      </c>
      <c r="AA83" s="9">
        <v>3</v>
      </c>
      <c r="AB83" s="7"/>
      <c r="AC83" s="7"/>
      <c r="AD83" s="7">
        <v>7</v>
      </c>
      <c r="AE83" s="7">
        <f t="shared" si="2"/>
        <v>80</v>
      </c>
      <c r="AF83" s="7"/>
      <c r="AG83" s="7"/>
      <c r="AH83" s="7">
        <v>0</v>
      </c>
      <c r="AI83" s="84">
        <v>6</v>
      </c>
      <c r="AJ83" s="7"/>
      <c r="AK83" s="8"/>
      <c r="AL83" s="8"/>
      <c r="AM83" s="8"/>
      <c r="AN83" s="7">
        <v>1</v>
      </c>
      <c r="AO83" s="7">
        <v>1</v>
      </c>
      <c r="AP83" s="7">
        <v>0</v>
      </c>
      <c r="AQ83" s="7">
        <f>AQ82+AP83</f>
        <v>0</v>
      </c>
      <c r="AR83" s="7"/>
      <c r="AS83" s="7"/>
      <c r="AT83" s="7"/>
      <c r="AU83" s="7"/>
      <c r="AV83" s="7">
        <v>1</v>
      </c>
      <c r="AW83" s="7">
        <f t="shared" si="13"/>
        <v>1</v>
      </c>
      <c r="AX83" s="8"/>
      <c r="AY83" s="8"/>
      <c r="AZ83" s="7"/>
      <c r="BA83" s="7"/>
      <c r="BB83" s="7"/>
      <c r="BC83" s="7"/>
      <c r="BD83" s="7">
        <v>0</v>
      </c>
      <c r="BE83" s="7">
        <f t="shared" si="14"/>
        <v>0</v>
      </c>
      <c r="BF83" s="7">
        <v>0</v>
      </c>
      <c r="BG83" s="7">
        <f>SUM(BF83+BG82)</f>
        <v>5</v>
      </c>
      <c r="BH83" s="7">
        <v>138</v>
      </c>
      <c r="BI83" s="7">
        <f t="shared" si="15"/>
        <v>844</v>
      </c>
      <c r="BJ83" s="7"/>
      <c r="BK83" s="7"/>
      <c r="BL83" s="7">
        <v>0</v>
      </c>
      <c r="BM83" s="7">
        <v>0</v>
      </c>
      <c r="BN83" s="7">
        <v>0</v>
      </c>
      <c r="BO83" s="7">
        <f>SUM(BO82+BN83)</f>
        <v>8</v>
      </c>
      <c r="BP83" s="7">
        <v>0</v>
      </c>
      <c r="BQ83" s="7">
        <f t="shared" si="23"/>
        <v>1</v>
      </c>
      <c r="BR83" s="7"/>
      <c r="BS83" s="7"/>
      <c r="BT83" s="7">
        <v>7</v>
      </c>
      <c r="BU83" s="7">
        <f t="shared" si="4"/>
        <v>20</v>
      </c>
      <c r="BV83" s="7">
        <v>3</v>
      </c>
      <c r="BW83" s="7">
        <f t="shared" si="9"/>
        <v>3</v>
      </c>
      <c r="BX83" s="9">
        <v>0</v>
      </c>
      <c r="BY83" s="9">
        <v>0</v>
      </c>
      <c r="BZ83" s="9">
        <v>0</v>
      </c>
      <c r="CA83" s="9">
        <v>0</v>
      </c>
      <c r="CB83" s="9"/>
      <c r="CC83" s="9"/>
      <c r="CD83" s="7"/>
      <c r="CE83" s="7"/>
      <c r="CF83" s="7"/>
      <c r="CG83" s="7"/>
      <c r="CH83" s="7"/>
      <c r="CI83" s="7"/>
      <c r="CJ83" s="9">
        <v>0</v>
      </c>
      <c r="CK83" s="9">
        <f t="shared" si="16"/>
        <v>1</v>
      </c>
      <c r="CL83" s="7"/>
      <c r="CM83" s="7"/>
      <c r="CN83" s="7">
        <v>0</v>
      </c>
      <c r="CO83" s="7">
        <v>2</v>
      </c>
      <c r="CP83" s="7"/>
      <c r="CQ83" s="7"/>
      <c r="CR83" s="7">
        <v>0</v>
      </c>
      <c r="CS83" s="7">
        <f t="shared" si="8"/>
        <v>2</v>
      </c>
      <c r="CT83" s="7"/>
      <c r="CU83" s="7"/>
      <c r="CV83" s="7"/>
      <c r="CW83" s="7"/>
      <c r="CX83" s="7">
        <v>0</v>
      </c>
      <c r="CY83" s="7">
        <f t="shared" si="17"/>
        <v>4</v>
      </c>
      <c r="CZ83" s="7"/>
      <c r="DA83" s="7"/>
      <c r="DB83" s="7"/>
      <c r="DC83" s="7"/>
      <c r="DD83" s="7"/>
      <c r="DE83" s="7"/>
      <c r="DF83" s="7"/>
      <c r="DG83" s="7"/>
      <c r="DH83" s="8">
        <v>0</v>
      </c>
      <c r="DI83" s="9">
        <v>0</v>
      </c>
      <c r="DJ83" s="7">
        <v>2</v>
      </c>
      <c r="DK83" s="7">
        <f t="shared" si="18"/>
        <v>4</v>
      </c>
      <c r="DL83" s="9">
        <v>2</v>
      </c>
      <c r="DM83" s="9">
        <f t="shared" si="19"/>
        <v>2</v>
      </c>
      <c r="DN83" s="7">
        <v>0</v>
      </c>
      <c r="DO83" s="7">
        <v>5</v>
      </c>
      <c r="DP83" s="7">
        <v>174</v>
      </c>
      <c r="DQ83" s="7">
        <f t="shared" si="0"/>
        <v>1474</v>
      </c>
      <c r="DR83" s="7"/>
      <c r="DS83" s="7"/>
      <c r="DT83" s="7">
        <v>0</v>
      </c>
      <c r="DU83" s="7">
        <v>0</v>
      </c>
      <c r="DV83" s="7"/>
      <c r="DW83" s="7"/>
      <c r="DX83" s="7"/>
      <c r="DY83" s="7"/>
      <c r="DZ83" s="7">
        <v>0</v>
      </c>
      <c r="EA83" s="7">
        <f t="shared" si="10"/>
        <v>9</v>
      </c>
      <c r="EB83" s="7">
        <v>2</v>
      </c>
      <c r="EC83" s="7">
        <f t="shared" si="20"/>
        <v>4</v>
      </c>
      <c r="ED83" s="7"/>
      <c r="EE83" s="7"/>
      <c r="EF83" s="7"/>
      <c r="EG83" s="7"/>
      <c r="EH83" s="9">
        <v>2</v>
      </c>
      <c r="EI83" s="9">
        <f t="shared" si="21"/>
        <v>8</v>
      </c>
      <c r="EJ83" s="7">
        <v>0</v>
      </c>
      <c r="EK83" s="7">
        <f t="shared" si="11"/>
        <v>8</v>
      </c>
      <c r="EL83" s="7"/>
      <c r="EM83" s="7"/>
      <c r="EN83" s="7"/>
      <c r="EO83" s="7"/>
      <c r="EP83" s="7"/>
      <c r="EQ83" s="7"/>
      <c r="ER83" s="7">
        <v>98</v>
      </c>
      <c r="ES83" s="7">
        <f t="shared" si="5"/>
        <v>498</v>
      </c>
      <c r="ET83" s="7"/>
      <c r="EU83" s="7"/>
      <c r="EV83" s="7"/>
      <c r="EW83" s="7"/>
      <c r="EX83" s="7"/>
      <c r="EY83" s="7"/>
      <c r="EZ83" s="7">
        <v>0</v>
      </c>
      <c r="FA83" s="7">
        <v>0</v>
      </c>
      <c r="FB83" s="7"/>
      <c r="FC83" s="7"/>
      <c r="FD83" s="7"/>
      <c r="FE83" s="7"/>
      <c r="FF83" s="7"/>
      <c r="FG83" s="7"/>
      <c r="FH83" s="7"/>
      <c r="FI83" s="7"/>
      <c r="FJ83" s="9"/>
      <c r="FK83" s="9"/>
      <c r="FL83" s="9">
        <v>0</v>
      </c>
      <c r="FM83" s="9">
        <v>3</v>
      </c>
      <c r="FN83" s="9">
        <v>113</v>
      </c>
      <c r="FO83" s="10">
        <f t="shared" si="6"/>
        <v>717</v>
      </c>
      <c r="FP83" s="10"/>
      <c r="FQ83" s="9"/>
      <c r="FR83" s="7"/>
      <c r="FS83" s="7"/>
      <c r="FT83" s="7"/>
      <c r="FU83" s="7"/>
      <c r="FV83" s="7"/>
      <c r="FW83" s="7"/>
      <c r="FX83" s="7">
        <v>0</v>
      </c>
      <c r="FY83" s="7">
        <v>0</v>
      </c>
      <c r="FZ83" s="7"/>
      <c r="GA83" s="7"/>
      <c r="GB83" s="7"/>
      <c r="GC83" s="7"/>
      <c r="GD83" s="7">
        <v>0</v>
      </c>
      <c r="GE83" s="7">
        <v>0</v>
      </c>
      <c r="GF83" s="7"/>
      <c r="GG83" s="7"/>
      <c r="GH83" s="7"/>
      <c r="GI83" s="7"/>
      <c r="GJ83" s="7"/>
      <c r="GK83" s="7"/>
    </row>
    <row r="84" spans="1:193" ht="14.25" customHeight="1" x14ac:dyDescent="0.2">
      <c r="A84" s="85">
        <v>44047</v>
      </c>
      <c r="B84" s="7"/>
      <c r="C84" s="7"/>
      <c r="D84" s="7">
        <v>1</v>
      </c>
      <c r="E84" s="7">
        <f>SUM(E83+D84)</f>
        <v>40</v>
      </c>
      <c r="F84" s="7"/>
      <c r="G84" s="7"/>
      <c r="H84" s="7"/>
      <c r="I84" s="7"/>
      <c r="J84" s="7"/>
      <c r="K84" s="7"/>
      <c r="L84" s="7"/>
      <c r="M84" s="7"/>
      <c r="N84" s="7">
        <v>0</v>
      </c>
      <c r="O84" s="7">
        <f t="shared" si="24"/>
        <v>141</v>
      </c>
      <c r="P84" s="7"/>
      <c r="Q84" s="7"/>
      <c r="R84" s="7">
        <v>0</v>
      </c>
      <c r="S84" s="7">
        <f t="shared" ref="S84:S97" si="25">SUM(R84+S83)</f>
        <v>2</v>
      </c>
      <c r="T84" s="7"/>
      <c r="U84" s="7"/>
      <c r="V84" s="9"/>
      <c r="W84" s="9"/>
      <c r="X84" s="7"/>
      <c r="Y84" s="7"/>
      <c r="Z84" s="9">
        <v>0</v>
      </c>
      <c r="AA84" s="9">
        <f>SUM(Z84+AA83)</f>
        <v>3</v>
      </c>
      <c r="AB84" s="7"/>
      <c r="AC84" s="7"/>
      <c r="AD84" s="7">
        <v>4</v>
      </c>
      <c r="AE84" s="7">
        <f t="shared" si="2"/>
        <v>84</v>
      </c>
      <c r="AF84" s="7"/>
      <c r="AG84" s="7"/>
      <c r="AH84" s="7">
        <v>0</v>
      </c>
      <c r="AI84" s="84">
        <f>SUM(AH84+AI83)</f>
        <v>6</v>
      </c>
      <c r="AJ84" s="7"/>
      <c r="AK84" s="8"/>
      <c r="AL84" s="8"/>
      <c r="AM84" s="8"/>
      <c r="AN84" s="7">
        <v>0</v>
      </c>
      <c r="AO84" s="7">
        <f>SUM(AN84+AO83)</f>
        <v>1</v>
      </c>
      <c r="AP84" s="7">
        <v>0</v>
      </c>
      <c r="AQ84" s="7">
        <f t="shared" ref="AQ84:AQ151" si="26">AQ83+AP84</f>
        <v>0</v>
      </c>
      <c r="AR84" s="7"/>
      <c r="AS84" s="7"/>
      <c r="AT84" s="7"/>
      <c r="AU84" s="7"/>
      <c r="AV84" s="7">
        <v>0</v>
      </c>
      <c r="AW84" s="7">
        <f t="shared" si="13"/>
        <v>1</v>
      </c>
      <c r="AX84" s="8"/>
      <c r="AY84" s="8"/>
      <c r="AZ84" s="7"/>
      <c r="BA84" s="7"/>
      <c r="BB84" s="7"/>
      <c r="BC84" s="7"/>
      <c r="BD84" s="7">
        <v>0</v>
      </c>
      <c r="BE84" s="7">
        <f t="shared" si="14"/>
        <v>0</v>
      </c>
      <c r="BF84" s="7">
        <v>0</v>
      </c>
      <c r="BG84" s="7">
        <f t="shared" ref="BG84:BG147" si="27">SUM(BF84+BG83)</f>
        <v>5</v>
      </c>
      <c r="BH84" s="7">
        <v>40</v>
      </c>
      <c r="BI84" s="7">
        <f t="shared" si="15"/>
        <v>884</v>
      </c>
      <c r="BJ84" s="7"/>
      <c r="BK84" s="7"/>
      <c r="BL84" s="7">
        <v>0</v>
      </c>
      <c r="BM84" s="7">
        <f>SUM(BL84+BM83)</f>
        <v>0</v>
      </c>
      <c r="BN84" s="7">
        <v>2</v>
      </c>
      <c r="BO84" s="7">
        <f t="shared" ref="BO84:BO131" si="28">SUM(BO83+BN84)</f>
        <v>10</v>
      </c>
      <c r="BP84" s="7">
        <v>0</v>
      </c>
      <c r="BQ84" s="7">
        <f t="shared" si="23"/>
        <v>1</v>
      </c>
      <c r="BR84" s="7"/>
      <c r="BS84" s="7"/>
      <c r="BT84" s="7">
        <v>5</v>
      </c>
      <c r="BU84" s="7">
        <f t="shared" si="4"/>
        <v>25</v>
      </c>
      <c r="BV84" s="7">
        <v>0</v>
      </c>
      <c r="BW84" s="7">
        <f t="shared" si="9"/>
        <v>3</v>
      </c>
      <c r="BX84" s="9">
        <v>0</v>
      </c>
      <c r="BY84" s="9">
        <f>SUM(BX84+BY83)</f>
        <v>0</v>
      </c>
      <c r="BZ84" s="9">
        <v>0</v>
      </c>
      <c r="CA84" s="9">
        <f>SUM(BZ84+CA83)</f>
        <v>0</v>
      </c>
      <c r="CB84" s="9"/>
      <c r="CC84" s="9"/>
      <c r="CD84" s="7"/>
      <c r="CE84" s="7"/>
      <c r="CF84" s="7"/>
      <c r="CG84" s="7"/>
      <c r="CH84" s="7"/>
      <c r="CI84" s="7"/>
      <c r="CJ84" s="9">
        <v>0</v>
      </c>
      <c r="CK84" s="9">
        <f t="shared" si="16"/>
        <v>1</v>
      </c>
      <c r="CL84" s="7"/>
      <c r="CM84" s="7"/>
      <c r="CN84" s="7">
        <v>0</v>
      </c>
      <c r="CO84" s="7">
        <f>SUM(CN84+CO83)</f>
        <v>2</v>
      </c>
      <c r="CP84" s="7"/>
      <c r="CQ84" s="7"/>
      <c r="CR84" s="7">
        <v>0</v>
      </c>
      <c r="CS84" s="7">
        <f t="shared" si="8"/>
        <v>2</v>
      </c>
      <c r="CT84" s="7"/>
      <c r="CU84" s="7"/>
      <c r="CV84" s="7"/>
      <c r="CW84" s="7"/>
      <c r="CX84" s="7">
        <v>4</v>
      </c>
      <c r="CY84" s="7">
        <f t="shared" si="17"/>
        <v>8</v>
      </c>
      <c r="CZ84" s="7"/>
      <c r="DA84" s="7"/>
      <c r="DB84" s="7"/>
      <c r="DC84" s="7"/>
      <c r="DD84" s="7"/>
      <c r="DE84" s="7"/>
      <c r="DF84" s="7"/>
      <c r="DG84" s="7"/>
      <c r="DH84" s="8">
        <v>0</v>
      </c>
      <c r="DI84" s="9">
        <f>SUM(DH84+DI83)</f>
        <v>0</v>
      </c>
      <c r="DJ84" s="7">
        <v>0</v>
      </c>
      <c r="DK84" s="7">
        <f t="shared" si="18"/>
        <v>4</v>
      </c>
      <c r="DL84" s="9">
        <v>2</v>
      </c>
      <c r="DM84" s="9">
        <f t="shared" si="19"/>
        <v>4</v>
      </c>
      <c r="DN84" s="7">
        <v>0</v>
      </c>
      <c r="DO84" s="7">
        <f>SUM(DN84+DO83)</f>
        <v>5</v>
      </c>
      <c r="DP84" s="7">
        <v>70</v>
      </c>
      <c r="DQ84" s="7">
        <f t="shared" si="0"/>
        <v>1544</v>
      </c>
      <c r="DR84" s="7"/>
      <c r="DS84" s="7"/>
      <c r="DT84" s="7">
        <v>0</v>
      </c>
      <c r="DU84" s="7">
        <f>SUM(+DT84)</f>
        <v>0</v>
      </c>
      <c r="DV84" s="7"/>
      <c r="DW84" s="7"/>
      <c r="DX84" s="7"/>
      <c r="DY84" s="7"/>
      <c r="DZ84" s="7">
        <v>0</v>
      </c>
      <c r="EA84" s="7">
        <f t="shared" si="10"/>
        <v>9</v>
      </c>
      <c r="EB84" s="7">
        <v>0</v>
      </c>
      <c r="EC84" s="7">
        <f t="shared" si="20"/>
        <v>4</v>
      </c>
      <c r="ED84" s="7"/>
      <c r="EE84" s="7"/>
      <c r="EF84" s="7"/>
      <c r="EG84" s="7"/>
      <c r="EH84" s="9">
        <v>4</v>
      </c>
      <c r="EI84" s="9">
        <f t="shared" si="21"/>
        <v>12</v>
      </c>
      <c r="EJ84" s="7">
        <v>1</v>
      </c>
      <c r="EK84" s="7">
        <f t="shared" si="11"/>
        <v>9</v>
      </c>
      <c r="EL84" s="7"/>
      <c r="EM84" s="7"/>
      <c r="EN84" s="7"/>
      <c r="EO84" s="7"/>
      <c r="EP84" s="7"/>
      <c r="EQ84" s="7"/>
      <c r="ER84" s="7">
        <v>15</v>
      </c>
      <c r="ES84" s="7">
        <f t="shared" si="5"/>
        <v>513</v>
      </c>
      <c r="ET84" s="7"/>
      <c r="EU84" s="7"/>
      <c r="EV84" s="7"/>
      <c r="EW84" s="7"/>
      <c r="EX84" s="7"/>
      <c r="EY84" s="7"/>
      <c r="EZ84" s="7">
        <v>0</v>
      </c>
      <c r="FA84" s="7">
        <f>SUM(EZ84+FA83)</f>
        <v>0</v>
      </c>
      <c r="FB84" s="7"/>
      <c r="FC84" s="7"/>
      <c r="FD84" s="7"/>
      <c r="FE84" s="7"/>
      <c r="FF84" s="7"/>
      <c r="FG84" s="7"/>
      <c r="FH84" s="7"/>
      <c r="FI84" s="7"/>
      <c r="FJ84" s="9"/>
      <c r="FK84" s="9"/>
      <c r="FL84" s="9">
        <v>0</v>
      </c>
      <c r="FM84" s="9">
        <f>SUM(FL84+FM83)</f>
        <v>3</v>
      </c>
      <c r="FN84" s="9">
        <v>18</v>
      </c>
      <c r="FO84" s="10">
        <f t="shared" si="6"/>
        <v>735</v>
      </c>
      <c r="FP84" s="10"/>
      <c r="FQ84" s="9"/>
      <c r="FR84" s="7"/>
      <c r="FS84" s="7"/>
      <c r="FT84" s="7"/>
      <c r="FU84" s="7"/>
      <c r="FV84" s="7"/>
      <c r="FW84" s="7"/>
      <c r="FX84" s="7">
        <v>0</v>
      </c>
      <c r="FY84" s="7">
        <f>SUM(FX84+FY83)</f>
        <v>0</v>
      </c>
      <c r="FZ84" s="7"/>
      <c r="GA84" s="7"/>
      <c r="GB84" s="7"/>
      <c r="GC84" s="7"/>
      <c r="GD84" s="7">
        <v>0</v>
      </c>
      <c r="GE84" s="7">
        <f>SUM(GD84+GE83)</f>
        <v>0</v>
      </c>
      <c r="GF84" s="7"/>
      <c r="GG84" s="7"/>
      <c r="GH84" s="7"/>
      <c r="GI84" s="7"/>
      <c r="GJ84" s="7"/>
      <c r="GK84" s="7"/>
    </row>
    <row r="85" spans="1:193" ht="14.25" customHeight="1" x14ac:dyDescent="0.2">
      <c r="A85" s="85">
        <v>44048</v>
      </c>
      <c r="B85" s="7"/>
      <c r="C85" s="7"/>
      <c r="D85" s="7">
        <v>2</v>
      </c>
      <c r="E85" s="7">
        <f>SUM(E84+D85)</f>
        <v>42</v>
      </c>
      <c r="F85" s="7"/>
      <c r="G85" s="7"/>
      <c r="H85" s="7"/>
      <c r="I85" s="7"/>
      <c r="J85" s="7"/>
      <c r="K85" s="7"/>
      <c r="L85" s="7"/>
      <c r="M85" s="7"/>
      <c r="N85" s="7">
        <v>5</v>
      </c>
      <c r="O85" s="7">
        <f t="shared" si="24"/>
        <v>146</v>
      </c>
      <c r="P85" s="7"/>
      <c r="Q85" s="7"/>
      <c r="R85" s="7">
        <v>0</v>
      </c>
      <c r="S85" s="7">
        <f t="shared" si="25"/>
        <v>2</v>
      </c>
      <c r="T85" s="7"/>
      <c r="U85" s="7"/>
      <c r="V85" s="9"/>
      <c r="W85" s="9"/>
      <c r="X85" s="7"/>
      <c r="Y85" s="7"/>
      <c r="Z85" s="9">
        <v>0</v>
      </c>
      <c r="AA85" s="9">
        <f t="shared" ref="AA85:AA122" si="29">SUM(Z85+AA84)</f>
        <v>3</v>
      </c>
      <c r="AB85" s="7"/>
      <c r="AC85" s="7"/>
      <c r="AD85" s="7">
        <v>9</v>
      </c>
      <c r="AE85" s="7">
        <f t="shared" si="2"/>
        <v>93</v>
      </c>
      <c r="AF85" s="7"/>
      <c r="AG85" s="7"/>
      <c r="AH85" s="7">
        <v>0</v>
      </c>
      <c r="AI85" s="84">
        <f t="shared" ref="AI85:AI151" si="30">SUM(AH85+AI84)</f>
        <v>6</v>
      </c>
      <c r="AJ85" s="7"/>
      <c r="AK85" s="8"/>
      <c r="AL85" s="8"/>
      <c r="AM85" s="8"/>
      <c r="AN85" s="7">
        <v>0</v>
      </c>
      <c r="AO85" s="7">
        <f t="shared" ref="AO85:AO151" si="31">SUM(AN85+AO84)</f>
        <v>1</v>
      </c>
      <c r="AP85" s="7">
        <v>0</v>
      </c>
      <c r="AQ85" s="7">
        <f t="shared" si="26"/>
        <v>0</v>
      </c>
      <c r="AR85" s="7"/>
      <c r="AS85" s="7"/>
      <c r="AT85" s="7"/>
      <c r="AU85" s="7"/>
      <c r="AV85" s="7">
        <v>0</v>
      </c>
      <c r="AW85" s="7">
        <f t="shared" si="13"/>
        <v>1</v>
      </c>
      <c r="AX85" s="8"/>
      <c r="AY85" s="8"/>
      <c r="AZ85" s="7"/>
      <c r="BA85" s="7"/>
      <c r="BB85" s="7"/>
      <c r="BC85" s="7"/>
      <c r="BD85" s="7">
        <v>0</v>
      </c>
      <c r="BE85" s="7">
        <f t="shared" si="14"/>
        <v>0</v>
      </c>
      <c r="BF85" s="7">
        <v>0</v>
      </c>
      <c r="BG85" s="7">
        <f t="shared" si="27"/>
        <v>5</v>
      </c>
      <c r="BH85" s="7">
        <v>12</v>
      </c>
      <c r="BI85" s="7">
        <f t="shared" si="15"/>
        <v>896</v>
      </c>
      <c r="BJ85" s="7"/>
      <c r="BK85" s="7"/>
      <c r="BL85" s="7">
        <v>0</v>
      </c>
      <c r="BM85" s="7">
        <f t="shared" ref="BM85:BM98" si="32">SUM(BL85+BM84)</f>
        <v>0</v>
      </c>
      <c r="BN85" s="7">
        <v>0</v>
      </c>
      <c r="BO85" s="7">
        <f t="shared" si="28"/>
        <v>10</v>
      </c>
      <c r="BP85" s="7">
        <v>0</v>
      </c>
      <c r="BQ85" s="7">
        <f t="shared" si="23"/>
        <v>1</v>
      </c>
      <c r="BR85" s="7"/>
      <c r="BS85" s="7"/>
      <c r="BT85" s="7">
        <v>0</v>
      </c>
      <c r="BU85" s="7">
        <f t="shared" si="4"/>
        <v>25</v>
      </c>
      <c r="BV85" s="7">
        <v>0</v>
      </c>
      <c r="BW85" s="7">
        <f t="shared" si="9"/>
        <v>3</v>
      </c>
      <c r="BX85" s="9">
        <v>0</v>
      </c>
      <c r="BY85" s="9">
        <f t="shared" ref="BY85:BY114" si="33">SUM(BX85+BY84)</f>
        <v>0</v>
      </c>
      <c r="BZ85" s="9">
        <v>0</v>
      </c>
      <c r="CA85" s="9">
        <f t="shared" ref="CA85:CA91" si="34">SUM(BZ85+CA84)</f>
        <v>0</v>
      </c>
      <c r="CB85" s="9"/>
      <c r="CC85" s="9"/>
      <c r="CD85" s="7"/>
      <c r="CE85" s="7"/>
      <c r="CF85" s="7"/>
      <c r="CG85" s="7"/>
      <c r="CH85" s="7"/>
      <c r="CI85" s="7"/>
      <c r="CJ85" s="9">
        <v>0</v>
      </c>
      <c r="CK85" s="9">
        <f t="shared" si="16"/>
        <v>1</v>
      </c>
      <c r="CL85" s="7"/>
      <c r="CM85" s="7"/>
      <c r="CN85" s="7">
        <v>0</v>
      </c>
      <c r="CO85" s="7">
        <f t="shared" ref="CO85:CO151" si="35">SUM(CN85+CO84)</f>
        <v>2</v>
      </c>
      <c r="CP85" s="7"/>
      <c r="CQ85" s="7"/>
      <c r="CR85" s="7">
        <v>0</v>
      </c>
      <c r="CS85" s="7">
        <f t="shared" si="8"/>
        <v>2</v>
      </c>
      <c r="CT85" s="7"/>
      <c r="CU85" s="7"/>
      <c r="CV85" s="7"/>
      <c r="CW85" s="7"/>
      <c r="CX85" s="7">
        <v>0</v>
      </c>
      <c r="CY85" s="7">
        <f t="shared" si="17"/>
        <v>8</v>
      </c>
      <c r="CZ85" s="7"/>
      <c r="DA85" s="7"/>
      <c r="DB85" s="7"/>
      <c r="DC85" s="7"/>
      <c r="DD85" s="7"/>
      <c r="DE85" s="7"/>
      <c r="DF85" s="7"/>
      <c r="DG85" s="7"/>
      <c r="DH85" s="8">
        <v>0</v>
      </c>
      <c r="DI85" s="9">
        <f t="shared" ref="DI85:DI116" si="36">SUM(DH85+DI84)</f>
        <v>0</v>
      </c>
      <c r="DJ85" s="7">
        <v>0</v>
      </c>
      <c r="DK85" s="7">
        <f t="shared" si="18"/>
        <v>4</v>
      </c>
      <c r="DL85" s="9">
        <v>0</v>
      </c>
      <c r="DM85" s="9">
        <f t="shared" si="19"/>
        <v>4</v>
      </c>
      <c r="DN85" s="7">
        <v>0</v>
      </c>
      <c r="DO85" s="7">
        <f t="shared" ref="DO85:DO98" si="37">SUM(DN85+DO84)</f>
        <v>5</v>
      </c>
      <c r="DP85" s="7">
        <v>45</v>
      </c>
      <c r="DQ85" s="7">
        <f t="shared" si="0"/>
        <v>1589</v>
      </c>
      <c r="DR85" s="7"/>
      <c r="DS85" s="7"/>
      <c r="DT85" s="7">
        <v>0</v>
      </c>
      <c r="DU85" s="7">
        <f t="shared" ref="DU85:DU92" si="38">SUM(+DT85)</f>
        <v>0</v>
      </c>
      <c r="DV85" s="7"/>
      <c r="DW85" s="7"/>
      <c r="DX85" s="7"/>
      <c r="DY85" s="7"/>
      <c r="DZ85" s="7">
        <v>0</v>
      </c>
      <c r="EA85" s="7">
        <f t="shared" si="10"/>
        <v>9</v>
      </c>
      <c r="EB85" s="7">
        <v>0</v>
      </c>
      <c r="EC85" s="7">
        <f t="shared" si="20"/>
        <v>4</v>
      </c>
      <c r="ED85" s="7"/>
      <c r="EE85" s="7"/>
      <c r="EF85" s="7"/>
      <c r="EG85" s="7"/>
      <c r="EH85" s="9">
        <v>0</v>
      </c>
      <c r="EI85" s="9">
        <f t="shared" si="21"/>
        <v>12</v>
      </c>
      <c r="EJ85" s="7">
        <v>0</v>
      </c>
      <c r="EK85" s="7">
        <f t="shared" si="11"/>
        <v>9</v>
      </c>
      <c r="EL85" s="7"/>
      <c r="EM85" s="7"/>
      <c r="EN85" s="7"/>
      <c r="EO85" s="7"/>
      <c r="EP85" s="7"/>
      <c r="EQ85" s="7"/>
      <c r="ER85" s="7">
        <v>3</v>
      </c>
      <c r="ES85" s="7">
        <f t="shared" si="5"/>
        <v>516</v>
      </c>
      <c r="ET85" s="7"/>
      <c r="EU85" s="7"/>
      <c r="EV85" s="7"/>
      <c r="EW85" s="7"/>
      <c r="EX85" s="7"/>
      <c r="EY85" s="7"/>
      <c r="EZ85" s="7">
        <v>0</v>
      </c>
      <c r="FA85" s="7">
        <f t="shared" ref="FA85:FA151" si="39">SUM(EZ85+FA84)</f>
        <v>0</v>
      </c>
      <c r="FB85" s="7"/>
      <c r="FC85" s="7"/>
      <c r="FD85" s="7"/>
      <c r="FE85" s="7"/>
      <c r="FF85" s="7"/>
      <c r="FG85" s="7"/>
      <c r="FH85" s="7"/>
      <c r="FI85" s="7"/>
      <c r="FJ85" s="9"/>
      <c r="FK85" s="9"/>
      <c r="FL85" s="9">
        <v>0</v>
      </c>
      <c r="FM85" s="9">
        <f t="shared" ref="FM85:FM98" si="40">SUM(FL85+FM84)</f>
        <v>3</v>
      </c>
      <c r="FN85" s="9">
        <v>10</v>
      </c>
      <c r="FO85" s="10">
        <f t="shared" si="6"/>
        <v>745</v>
      </c>
      <c r="FP85" s="10"/>
      <c r="FQ85" s="9"/>
      <c r="FR85" s="7"/>
      <c r="FS85" s="7"/>
      <c r="FT85" s="7"/>
      <c r="FU85" s="7"/>
      <c r="FV85" s="7"/>
      <c r="FW85" s="7"/>
      <c r="FX85" s="7">
        <v>0</v>
      </c>
      <c r="FY85" s="7">
        <f t="shared" ref="FY85:FY148" si="41">SUM(FX85+FY84)</f>
        <v>0</v>
      </c>
      <c r="FZ85" s="7"/>
      <c r="GA85" s="7"/>
      <c r="GB85" s="7"/>
      <c r="GC85" s="7"/>
      <c r="GD85" s="7">
        <v>0</v>
      </c>
      <c r="GE85" s="7">
        <f t="shared" ref="GE85:GE148" si="42">SUM(GD85+GE84)</f>
        <v>0</v>
      </c>
      <c r="GF85" s="7"/>
      <c r="GG85" s="7"/>
      <c r="GH85" s="7"/>
      <c r="GI85" s="7"/>
      <c r="GJ85" s="7"/>
      <c r="GK85" s="7"/>
    </row>
    <row r="86" spans="1:193" ht="14.25" customHeight="1" x14ac:dyDescent="0.2">
      <c r="A86" s="85">
        <v>44049</v>
      </c>
      <c r="B86" s="7"/>
      <c r="C86" s="7"/>
      <c r="D86" s="7">
        <v>2</v>
      </c>
      <c r="E86" s="7">
        <f>SUM(E85+D86)</f>
        <v>44</v>
      </c>
      <c r="F86" s="7"/>
      <c r="G86" s="7"/>
      <c r="H86" s="7"/>
      <c r="I86" s="7"/>
      <c r="J86" s="7"/>
      <c r="K86" s="7"/>
      <c r="L86" s="7"/>
      <c r="M86" s="7"/>
      <c r="N86" s="7">
        <v>3</v>
      </c>
      <c r="O86" s="7">
        <f t="shared" si="24"/>
        <v>149</v>
      </c>
      <c r="P86" s="7"/>
      <c r="Q86" s="7"/>
      <c r="R86" s="7">
        <v>0</v>
      </c>
      <c r="S86" s="7">
        <f t="shared" si="25"/>
        <v>2</v>
      </c>
      <c r="T86" s="7"/>
      <c r="U86" s="7"/>
      <c r="V86" s="9"/>
      <c r="W86" s="9"/>
      <c r="X86" s="7"/>
      <c r="Y86" s="7"/>
      <c r="Z86" s="9">
        <v>0</v>
      </c>
      <c r="AA86" s="9">
        <f t="shared" si="29"/>
        <v>3</v>
      </c>
      <c r="AB86" s="7"/>
      <c r="AC86" s="7"/>
      <c r="AD86" s="7">
        <v>0</v>
      </c>
      <c r="AE86" s="7">
        <f t="shared" si="2"/>
        <v>93</v>
      </c>
      <c r="AF86" s="7"/>
      <c r="AG86" s="7"/>
      <c r="AH86" s="7">
        <v>0</v>
      </c>
      <c r="AI86" s="84">
        <f t="shared" si="30"/>
        <v>6</v>
      </c>
      <c r="AJ86" s="7"/>
      <c r="AK86" s="8"/>
      <c r="AL86" s="8"/>
      <c r="AM86" s="8"/>
      <c r="AN86" s="7">
        <v>0</v>
      </c>
      <c r="AO86" s="7">
        <f t="shared" si="31"/>
        <v>1</v>
      </c>
      <c r="AP86" s="7">
        <v>1</v>
      </c>
      <c r="AQ86" s="7">
        <f t="shared" si="26"/>
        <v>1</v>
      </c>
      <c r="AR86" s="7"/>
      <c r="AS86" s="7"/>
      <c r="AT86" s="7"/>
      <c r="AU86" s="7"/>
      <c r="AV86" s="7">
        <v>0</v>
      </c>
      <c r="AW86" s="7">
        <f t="shared" si="13"/>
        <v>1</v>
      </c>
      <c r="AX86" s="8"/>
      <c r="AY86" s="8"/>
      <c r="AZ86" s="7"/>
      <c r="BA86" s="7"/>
      <c r="BB86" s="7"/>
      <c r="BC86" s="7"/>
      <c r="BD86" s="7">
        <v>0</v>
      </c>
      <c r="BE86" s="7">
        <f t="shared" si="14"/>
        <v>0</v>
      </c>
      <c r="BF86" s="7">
        <v>0</v>
      </c>
      <c r="BG86" s="7">
        <f t="shared" si="27"/>
        <v>5</v>
      </c>
      <c r="BH86" s="7">
        <v>25</v>
      </c>
      <c r="BI86" s="7">
        <f t="shared" si="15"/>
        <v>921</v>
      </c>
      <c r="BJ86" s="7"/>
      <c r="BK86" s="7"/>
      <c r="BL86" s="7">
        <v>0</v>
      </c>
      <c r="BM86" s="7">
        <f t="shared" si="32"/>
        <v>0</v>
      </c>
      <c r="BN86" s="7">
        <v>0</v>
      </c>
      <c r="BO86" s="7">
        <f t="shared" si="28"/>
        <v>10</v>
      </c>
      <c r="BP86" s="7">
        <v>0</v>
      </c>
      <c r="BQ86" s="7">
        <f t="shared" si="23"/>
        <v>1</v>
      </c>
      <c r="BR86" s="7"/>
      <c r="BS86" s="7"/>
      <c r="BT86" s="7">
        <v>1</v>
      </c>
      <c r="BU86" s="7">
        <f t="shared" si="4"/>
        <v>26</v>
      </c>
      <c r="BV86" s="7">
        <v>0</v>
      </c>
      <c r="BW86" s="7">
        <f t="shared" si="9"/>
        <v>3</v>
      </c>
      <c r="BX86" s="9">
        <v>0</v>
      </c>
      <c r="BY86" s="9">
        <f t="shared" si="33"/>
        <v>0</v>
      </c>
      <c r="BZ86" s="9">
        <v>0</v>
      </c>
      <c r="CA86" s="9">
        <f t="shared" si="34"/>
        <v>0</v>
      </c>
      <c r="CB86" s="9"/>
      <c r="CC86" s="9"/>
      <c r="CD86" s="7"/>
      <c r="CE86" s="7"/>
      <c r="CF86" s="7"/>
      <c r="CG86" s="7"/>
      <c r="CH86" s="7"/>
      <c r="CI86" s="7"/>
      <c r="CJ86" s="9">
        <v>0</v>
      </c>
      <c r="CK86" s="9">
        <f t="shared" si="16"/>
        <v>1</v>
      </c>
      <c r="CL86" s="7"/>
      <c r="CM86" s="7"/>
      <c r="CN86" s="7">
        <v>0</v>
      </c>
      <c r="CO86" s="7">
        <f t="shared" si="35"/>
        <v>2</v>
      </c>
      <c r="CP86" s="7"/>
      <c r="CQ86" s="7"/>
      <c r="CR86" s="7">
        <v>0</v>
      </c>
      <c r="CS86" s="7">
        <f t="shared" si="8"/>
        <v>2</v>
      </c>
      <c r="CT86" s="7"/>
      <c r="CU86" s="7"/>
      <c r="CV86" s="7"/>
      <c r="CW86" s="7"/>
      <c r="CX86" s="7">
        <v>0</v>
      </c>
      <c r="CY86" s="7">
        <f t="shared" si="17"/>
        <v>8</v>
      </c>
      <c r="CZ86" s="7"/>
      <c r="DA86" s="7"/>
      <c r="DB86" s="7"/>
      <c r="DC86" s="7"/>
      <c r="DD86" s="7"/>
      <c r="DE86" s="7"/>
      <c r="DF86" s="7"/>
      <c r="DG86" s="7"/>
      <c r="DH86" s="8">
        <v>0</v>
      </c>
      <c r="DI86" s="9">
        <f t="shared" si="36"/>
        <v>0</v>
      </c>
      <c r="DJ86" s="7">
        <v>0</v>
      </c>
      <c r="DK86" s="7">
        <f t="shared" si="18"/>
        <v>4</v>
      </c>
      <c r="DL86" s="9">
        <v>0</v>
      </c>
      <c r="DM86" s="9">
        <f t="shared" si="19"/>
        <v>4</v>
      </c>
      <c r="DN86" s="7">
        <v>0</v>
      </c>
      <c r="DO86" s="7">
        <f t="shared" si="37"/>
        <v>5</v>
      </c>
      <c r="DP86" s="7">
        <v>49</v>
      </c>
      <c r="DQ86" s="7">
        <f t="shared" si="0"/>
        <v>1638</v>
      </c>
      <c r="DR86" s="7"/>
      <c r="DS86" s="7"/>
      <c r="DT86" s="7">
        <v>0</v>
      </c>
      <c r="DU86" s="7">
        <f t="shared" si="38"/>
        <v>0</v>
      </c>
      <c r="DV86" s="7"/>
      <c r="DW86" s="7"/>
      <c r="DX86" s="7"/>
      <c r="DY86" s="7"/>
      <c r="DZ86" s="7">
        <v>1</v>
      </c>
      <c r="EA86" s="7">
        <f t="shared" si="10"/>
        <v>10</v>
      </c>
      <c r="EB86" s="7">
        <v>0</v>
      </c>
      <c r="EC86" s="7">
        <f t="shared" si="20"/>
        <v>4</v>
      </c>
      <c r="ED86" s="7"/>
      <c r="EE86" s="7"/>
      <c r="EF86" s="7"/>
      <c r="EG86" s="7"/>
      <c r="EH86" s="9">
        <v>3</v>
      </c>
      <c r="EI86" s="9">
        <f t="shared" si="21"/>
        <v>15</v>
      </c>
      <c r="EJ86" s="7">
        <v>0</v>
      </c>
      <c r="EK86" s="7">
        <f t="shared" si="11"/>
        <v>9</v>
      </c>
      <c r="EL86" s="7"/>
      <c r="EM86" s="7"/>
      <c r="EN86" s="7"/>
      <c r="EO86" s="7"/>
      <c r="EP86" s="7"/>
      <c r="EQ86" s="7"/>
      <c r="ER86" s="7">
        <v>4</v>
      </c>
      <c r="ES86" s="7">
        <f t="shared" si="5"/>
        <v>520</v>
      </c>
      <c r="ET86" s="7"/>
      <c r="EU86" s="7"/>
      <c r="EV86" s="7"/>
      <c r="EW86" s="7"/>
      <c r="EX86" s="7"/>
      <c r="EY86" s="7"/>
      <c r="EZ86" s="7">
        <v>0</v>
      </c>
      <c r="FA86" s="7">
        <f t="shared" si="39"/>
        <v>0</v>
      </c>
      <c r="FB86" s="7"/>
      <c r="FC86" s="7"/>
      <c r="FD86" s="7"/>
      <c r="FE86" s="7"/>
      <c r="FF86" s="7"/>
      <c r="FG86" s="7"/>
      <c r="FH86" s="7"/>
      <c r="FI86" s="7"/>
      <c r="FJ86" s="9"/>
      <c r="FK86" s="9"/>
      <c r="FL86" s="9">
        <v>0</v>
      </c>
      <c r="FM86" s="9">
        <f t="shared" si="40"/>
        <v>3</v>
      </c>
      <c r="FN86" s="9">
        <v>15</v>
      </c>
      <c r="FO86" s="10">
        <f t="shared" si="6"/>
        <v>760</v>
      </c>
      <c r="FP86" s="10"/>
      <c r="FQ86" s="9"/>
      <c r="FR86" s="7"/>
      <c r="FS86" s="7"/>
      <c r="FT86" s="7"/>
      <c r="FU86" s="7"/>
      <c r="FV86" s="7"/>
      <c r="FW86" s="7"/>
      <c r="FX86" s="7">
        <v>0</v>
      </c>
      <c r="FY86" s="7">
        <f t="shared" si="41"/>
        <v>0</v>
      </c>
      <c r="FZ86" s="7"/>
      <c r="GA86" s="7"/>
      <c r="GB86" s="7"/>
      <c r="GC86" s="7"/>
      <c r="GD86" s="7">
        <v>0</v>
      </c>
      <c r="GE86" s="7">
        <f t="shared" si="42"/>
        <v>0</v>
      </c>
      <c r="GF86" s="7"/>
      <c r="GG86" s="7"/>
      <c r="GH86" s="7"/>
      <c r="GI86" s="7"/>
      <c r="GJ86" s="7"/>
      <c r="GK86" s="7"/>
    </row>
    <row r="87" spans="1:193" ht="14.25" customHeight="1" x14ac:dyDescent="0.2">
      <c r="A87" s="85">
        <v>44050</v>
      </c>
      <c r="B87" s="7"/>
      <c r="C87" s="7"/>
      <c r="D87" s="7">
        <v>0</v>
      </c>
      <c r="E87" s="7">
        <f>SUM(E86+D87)</f>
        <v>44</v>
      </c>
      <c r="F87" s="7"/>
      <c r="G87" s="7"/>
      <c r="H87" s="7"/>
      <c r="I87" s="7"/>
      <c r="J87" s="7"/>
      <c r="K87" s="7"/>
      <c r="L87" s="7"/>
      <c r="M87" s="7"/>
      <c r="N87" s="7">
        <v>3</v>
      </c>
      <c r="O87" s="7">
        <f t="shared" si="24"/>
        <v>152</v>
      </c>
      <c r="P87" s="7"/>
      <c r="Q87" s="7"/>
      <c r="R87" s="7">
        <v>0</v>
      </c>
      <c r="S87" s="7">
        <f t="shared" si="25"/>
        <v>2</v>
      </c>
      <c r="T87" s="7"/>
      <c r="U87" s="7"/>
      <c r="V87" s="9"/>
      <c r="W87" s="9"/>
      <c r="X87" s="7"/>
      <c r="Y87" s="7"/>
      <c r="Z87" s="9">
        <v>0</v>
      </c>
      <c r="AA87" s="9">
        <f t="shared" si="29"/>
        <v>3</v>
      </c>
      <c r="AB87" s="7"/>
      <c r="AC87" s="7"/>
      <c r="AD87" s="7">
        <v>5</v>
      </c>
      <c r="AE87" s="7">
        <f t="shared" si="2"/>
        <v>98</v>
      </c>
      <c r="AF87" s="7"/>
      <c r="AG87" s="7"/>
      <c r="AH87" s="7">
        <v>0</v>
      </c>
      <c r="AI87" s="84">
        <f t="shared" si="30"/>
        <v>6</v>
      </c>
      <c r="AJ87" s="7"/>
      <c r="AK87" s="8"/>
      <c r="AL87" s="8">
        <v>0</v>
      </c>
      <c r="AM87" s="8">
        <v>0</v>
      </c>
      <c r="AN87" s="7">
        <v>0</v>
      </c>
      <c r="AO87" s="7">
        <f t="shared" si="31"/>
        <v>1</v>
      </c>
      <c r="AP87" s="7">
        <v>0</v>
      </c>
      <c r="AQ87" s="7">
        <f t="shared" si="26"/>
        <v>1</v>
      </c>
      <c r="AR87" s="7"/>
      <c r="AS87" s="7"/>
      <c r="AT87" s="7">
        <v>0</v>
      </c>
      <c r="AU87" s="7">
        <f>SUM(AU86,AT87)</f>
        <v>0</v>
      </c>
      <c r="AV87" s="7">
        <v>0</v>
      </c>
      <c r="AW87" s="7">
        <f t="shared" si="13"/>
        <v>1</v>
      </c>
      <c r="AX87" s="8"/>
      <c r="AY87" s="8"/>
      <c r="AZ87" s="7"/>
      <c r="BA87" s="7"/>
      <c r="BB87" s="7"/>
      <c r="BC87" s="7"/>
      <c r="BD87" s="7">
        <v>0</v>
      </c>
      <c r="BE87" s="7">
        <f t="shared" si="14"/>
        <v>0</v>
      </c>
      <c r="BF87" s="7">
        <v>0</v>
      </c>
      <c r="BG87" s="7">
        <f t="shared" si="27"/>
        <v>5</v>
      </c>
      <c r="BH87" s="7">
        <v>22</v>
      </c>
      <c r="BI87" s="7">
        <f t="shared" si="15"/>
        <v>943</v>
      </c>
      <c r="BJ87" s="7"/>
      <c r="BK87" s="7"/>
      <c r="BL87" s="7">
        <v>0</v>
      </c>
      <c r="BM87" s="7">
        <f t="shared" si="32"/>
        <v>0</v>
      </c>
      <c r="BN87" s="7">
        <v>0</v>
      </c>
      <c r="BO87" s="7">
        <f t="shared" si="28"/>
        <v>10</v>
      </c>
      <c r="BP87" s="7">
        <v>0</v>
      </c>
      <c r="BQ87" s="7">
        <f t="shared" si="23"/>
        <v>1</v>
      </c>
      <c r="BR87" s="7"/>
      <c r="BS87" s="7"/>
      <c r="BT87" s="7">
        <v>0</v>
      </c>
      <c r="BU87" s="7">
        <f t="shared" si="4"/>
        <v>26</v>
      </c>
      <c r="BV87" s="7">
        <v>0</v>
      </c>
      <c r="BW87" s="7">
        <f t="shared" si="9"/>
        <v>3</v>
      </c>
      <c r="BX87" s="9">
        <v>0</v>
      </c>
      <c r="BY87" s="9">
        <f t="shared" si="33"/>
        <v>0</v>
      </c>
      <c r="BZ87" s="9">
        <v>0</v>
      </c>
      <c r="CA87" s="9">
        <f t="shared" si="34"/>
        <v>0</v>
      </c>
      <c r="CB87" s="9"/>
      <c r="CC87" s="9"/>
      <c r="CD87" s="7"/>
      <c r="CE87" s="7"/>
      <c r="CF87" s="7"/>
      <c r="CG87" s="7"/>
      <c r="CH87" s="7"/>
      <c r="CI87" s="7"/>
      <c r="CJ87" s="9">
        <v>0</v>
      </c>
      <c r="CK87" s="9">
        <f t="shared" si="16"/>
        <v>1</v>
      </c>
      <c r="CL87" s="7"/>
      <c r="CM87" s="7"/>
      <c r="CN87" s="7">
        <v>0</v>
      </c>
      <c r="CO87" s="7">
        <f t="shared" si="35"/>
        <v>2</v>
      </c>
      <c r="CP87" s="7"/>
      <c r="CQ87" s="7"/>
      <c r="CR87" s="7">
        <v>0</v>
      </c>
      <c r="CS87" s="7">
        <f t="shared" si="8"/>
        <v>2</v>
      </c>
      <c r="CT87" s="7"/>
      <c r="CU87" s="7"/>
      <c r="CV87" s="7"/>
      <c r="CW87" s="7"/>
      <c r="CX87" s="7">
        <v>0</v>
      </c>
      <c r="CY87" s="7">
        <f t="shared" si="17"/>
        <v>8</v>
      </c>
      <c r="CZ87" s="7"/>
      <c r="DA87" s="7"/>
      <c r="DB87" s="7"/>
      <c r="DC87" s="7"/>
      <c r="DD87" s="7"/>
      <c r="DE87" s="7"/>
      <c r="DF87" s="7"/>
      <c r="DG87" s="7"/>
      <c r="DH87" s="8">
        <v>0</v>
      </c>
      <c r="DI87" s="9">
        <f t="shared" si="36"/>
        <v>0</v>
      </c>
      <c r="DJ87" s="7">
        <v>0</v>
      </c>
      <c r="DK87" s="7">
        <f t="shared" si="18"/>
        <v>4</v>
      </c>
      <c r="DL87" s="9">
        <v>0</v>
      </c>
      <c r="DM87" s="9">
        <f t="shared" si="19"/>
        <v>4</v>
      </c>
      <c r="DN87" s="7">
        <v>0</v>
      </c>
      <c r="DO87" s="7">
        <f t="shared" si="37"/>
        <v>5</v>
      </c>
      <c r="DP87" s="7">
        <v>33</v>
      </c>
      <c r="DQ87" s="7">
        <f t="shared" si="0"/>
        <v>1671</v>
      </c>
      <c r="DR87" s="7"/>
      <c r="DS87" s="7"/>
      <c r="DT87" s="7">
        <v>0</v>
      </c>
      <c r="DU87" s="7">
        <f t="shared" si="38"/>
        <v>0</v>
      </c>
      <c r="DV87" s="7"/>
      <c r="DW87" s="7"/>
      <c r="DX87" s="7"/>
      <c r="DY87" s="7"/>
      <c r="DZ87" s="7">
        <v>4</v>
      </c>
      <c r="EA87" s="7">
        <f t="shared" si="10"/>
        <v>14</v>
      </c>
      <c r="EB87" s="7">
        <v>0</v>
      </c>
      <c r="EC87" s="7">
        <f t="shared" si="20"/>
        <v>4</v>
      </c>
      <c r="ED87" s="7"/>
      <c r="EE87" s="7"/>
      <c r="EF87" s="7"/>
      <c r="EG87" s="7"/>
      <c r="EH87" s="9">
        <v>0</v>
      </c>
      <c r="EI87" s="9">
        <f t="shared" si="21"/>
        <v>15</v>
      </c>
      <c r="EJ87" s="7">
        <v>0</v>
      </c>
      <c r="EK87" s="7">
        <f t="shared" si="11"/>
        <v>9</v>
      </c>
      <c r="EL87" s="7"/>
      <c r="EM87" s="7"/>
      <c r="EN87" s="7"/>
      <c r="EO87" s="7"/>
      <c r="EP87" s="7"/>
      <c r="EQ87" s="7"/>
      <c r="ER87" s="7">
        <v>23</v>
      </c>
      <c r="ES87" s="7">
        <f t="shared" si="5"/>
        <v>543</v>
      </c>
      <c r="ET87" s="7"/>
      <c r="EU87" s="7"/>
      <c r="EV87" s="7"/>
      <c r="EW87" s="7"/>
      <c r="EX87" s="7"/>
      <c r="EY87" s="7"/>
      <c r="EZ87" s="7">
        <v>0</v>
      </c>
      <c r="FA87" s="7">
        <f t="shared" si="39"/>
        <v>0</v>
      </c>
      <c r="FB87" s="7"/>
      <c r="FC87" s="7"/>
      <c r="FD87" s="7"/>
      <c r="FE87" s="7"/>
      <c r="FF87" s="7">
        <v>0</v>
      </c>
      <c r="FG87" s="7">
        <f>SUM(FG86,FF87)</f>
        <v>0</v>
      </c>
      <c r="FH87" s="7"/>
      <c r="FI87" s="7"/>
      <c r="FJ87" s="9">
        <v>0</v>
      </c>
      <c r="FK87" s="9">
        <v>0</v>
      </c>
      <c r="FL87" s="9">
        <v>0</v>
      </c>
      <c r="FM87" s="9">
        <f t="shared" si="40"/>
        <v>3</v>
      </c>
      <c r="FN87" s="9">
        <v>15</v>
      </c>
      <c r="FO87" s="10">
        <f t="shared" si="6"/>
        <v>775</v>
      </c>
      <c r="FP87" s="10">
        <v>0</v>
      </c>
      <c r="FQ87" s="9">
        <v>0</v>
      </c>
      <c r="FR87" s="7"/>
      <c r="FS87" s="7"/>
      <c r="FT87" s="7"/>
      <c r="FU87" s="7"/>
      <c r="FV87" s="7">
        <v>1</v>
      </c>
      <c r="FW87" s="7">
        <f>SUM(FW86,FV87)</f>
        <v>1</v>
      </c>
      <c r="FX87" s="7">
        <v>0</v>
      </c>
      <c r="FY87" s="7">
        <f t="shared" si="41"/>
        <v>0</v>
      </c>
      <c r="FZ87" s="7"/>
      <c r="GA87" s="7"/>
      <c r="GB87" s="7"/>
      <c r="GC87" s="7"/>
      <c r="GD87" s="7">
        <v>0</v>
      </c>
      <c r="GE87" s="7">
        <f t="shared" si="42"/>
        <v>0</v>
      </c>
      <c r="GF87" s="7"/>
      <c r="GG87" s="7"/>
      <c r="GH87" s="7"/>
      <c r="GI87" s="7"/>
      <c r="GJ87" s="7"/>
      <c r="GK87" s="7"/>
    </row>
    <row r="88" spans="1:193" ht="14.25" customHeight="1" x14ac:dyDescent="0.2">
      <c r="A88" s="85">
        <v>44051</v>
      </c>
      <c r="B88" s="7"/>
      <c r="C88" s="7"/>
      <c r="D88" s="7"/>
      <c r="E88" s="7">
        <f t="shared" ref="E88:E151" si="43">SUM(E87+D88)</f>
        <v>44</v>
      </c>
      <c r="F88" s="7"/>
      <c r="G88" s="7"/>
      <c r="H88" s="7"/>
      <c r="I88" s="7"/>
      <c r="J88" s="7"/>
      <c r="K88" s="7"/>
      <c r="L88" s="7"/>
      <c r="M88" s="7"/>
      <c r="N88" s="7"/>
      <c r="O88" s="7">
        <f t="shared" si="24"/>
        <v>152</v>
      </c>
      <c r="P88" s="7"/>
      <c r="Q88" s="7"/>
      <c r="R88" s="7"/>
      <c r="S88" s="7">
        <f t="shared" si="25"/>
        <v>2</v>
      </c>
      <c r="T88" s="7"/>
      <c r="U88" s="7"/>
      <c r="V88" s="9"/>
      <c r="W88" s="9"/>
      <c r="X88" s="7"/>
      <c r="Y88" s="7"/>
      <c r="Z88" s="9"/>
      <c r="AA88" s="9">
        <f t="shared" si="29"/>
        <v>3</v>
      </c>
      <c r="AB88" s="7"/>
      <c r="AC88" s="7"/>
      <c r="AD88" s="7"/>
      <c r="AE88" s="7">
        <f t="shared" si="2"/>
        <v>98</v>
      </c>
      <c r="AF88" s="7"/>
      <c r="AG88" s="7"/>
      <c r="AH88" s="7"/>
      <c r="AI88" s="84">
        <f t="shared" si="30"/>
        <v>6</v>
      </c>
      <c r="AJ88" s="7"/>
      <c r="AK88" s="8"/>
      <c r="AL88" s="8"/>
      <c r="AM88" s="8">
        <v>0</v>
      </c>
      <c r="AN88" s="7"/>
      <c r="AO88" s="7">
        <f t="shared" si="31"/>
        <v>1</v>
      </c>
      <c r="AP88" s="7"/>
      <c r="AQ88" s="7">
        <f t="shared" si="26"/>
        <v>1</v>
      </c>
      <c r="AR88" s="7"/>
      <c r="AS88" s="7"/>
      <c r="AT88" s="7"/>
      <c r="AU88" s="7">
        <f t="shared" ref="AU88:AU99" si="44">SUM(AU87,AT88)</f>
        <v>0</v>
      </c>
      <c r="AV88" s="7"/>
      <c r="AW88" s="7">
        <f t="shared" si="13"/>
        <v>1</v>
      </c>
      <c r="AX88" s="8"/>
      <c r="AY88" s="8"/>
      <c r="AZ88" s="7"/>
      <c r="BA88" s="7"/>
      <c r="BB88" s="7"/>
      <c r="BC88" s="7"/>
      <c r="BD88" s="7"/>
      <c r="BE88" s="7">
        <f t="shared" si="14"/>
        <v>0</v>
      </c>
      <c r="BF88" s="7"/>
      <c r="BG88" s="7">
        <f t="shared" si="27"/>
        <v>5</v>
      </c>
      <c r="BH88" s="7"/>
      <c r="BI88" s="7">
        <f t="shared" si="15"/>
        <v>943</v>
      </c>
      <c r="BJ88" s="7"/>
      <c r="BK88" s="7"/>
      <c r="BL88" s="7"/>
      <c r="BM88" s="7">
        <f t="shared" si="32"/>
        <v>0</v>
      </c>
      <c r="BN88" s="7"/>
      <c r="BO88" s="7">
        <f t="shared" si="28"/>
        <v>10</v>
      </c>
      <c r="BP88" s="7"/>
      <c r="BQ88" s="7">
        <f t="shared" si="23"/>
        <v>1</v>
      </c>
      <c r="BR88" s="7"/>
      <c r="BS88" s="7"/>
      <c r="BT88" s="7"/>
      <c r="BU88" s="7">
        <f t="shared" si="4"/>
        <v>26</v>
      </c>
      <c r="BV88" s="7"/>
      <c r="BW88" s="7">
        <f t="shared" si="9"/>
        <v>3</v>
      </c>
      <c r="BX88" s="9"/>
      <c r="BY88" s="9">
        <f t="shared" si="33"/>
        <v>0</v>
      </c>
      <c r="BZ88" s="9"/>
      <c r="CA88" s="9">
        <f t="shared" si="34"/>
        <v>0</v>
      </c>
      <c r="CB88" s="9"/>
      <c r="CC88" s="9"/>
      <c r="CD88" s="7"/>
      <c r="CE88" s="7"/>
      <c r="CF88" s="7"/>
      <c r="CG88" s="7"/>
      <c r="CH88" s="7"/>
      <c r="CI88" s="7"/>
      <c r="CJ88" s="9"/>
      <c r="CK88" s="9">
        <f t="shared" si="16"/>
        <v>1</v>
      </c>
      <c r="CL88" s="7"/>
      <c r="CM88" s="7"/>
      <c r="CN88" s="7"/>
      <c r="CO88" s="7">
        <f t="shared" si="35"/>
        <v>2</v>
      </c>
      <c r="CP88" s="7"/>
      <c r="CQ88" s="7"/>
      <c r="CR88" s="7"/>
      <c r="CS88" s="7">
        <f t="shared" si="8"/>
        <v>2</v>
      </c>
      <c r="CT88" s="7"/>
      <c r="CU88" s="7"/>
      <c r="CV88" s="7"/>
      <c r="CW88" s="7"/>
      <c r="CX88" s="7"/>
      <c r="CY88" s="7">
        <f t="shared" si="17"/>
        <v>8</v>
      </c>
      <c r="CZ88" s="7"/>
      <c r="DA88" s="7"/>
      <c r="DB88" s="7"/>
      <c r="DC88" s="7"/>
      <c r="DD88" s="7"/>
      <c r="DE88" s="7"/>
      <c r="DF88" s="7"/>
      <c r="DG88" s="7"/>
      <c r="DH88" s="8"/>
      <c r="DI88" s="9">
        <f t="shared" si="36"/>
        <v>0</v>
      </c>
      <c r="DJ88" s="7"/>
      <c r="DK88" s="7">
        <f t="shared" si="18"/>
        <v>4</v>
      </c>
      <c r="DL88" s="9"/>
      <c r="DM88" s="9">
        <f t="shared" si="19"/>
        <v>4</v>
      </c>
      <c r="DN88" s="7"/>
      <c r="DO88" s="7">
        <f t="shared" si="37"/>
        <v>5</v>
      </c>
      <c r="DP88" s="7"/>
      <c r="DQ88" s="7">
        <f t="shared" si="0"/>
        <v>1671</v>
      </c>
      <c r="DR88" s="7"/>
      <c r="DS88" s="7"/>
      <c r="DT88" s="7"/>
      <c r="DU88" s="7">
        <f t="shared" si="38"/>
        <v>0</v>
      </c>
      <c r="DV88" s="7"/>
      <c r="DW88" s="7"/>
      <c r="DX88" s="7"/>
      <c r="DY88" s="7"/>
      <c r="DZ88" s="7"/>
      <c r="EA88" s="7">
        <f t="shared" si="10"/>
        <v>14</v>
      </c>
      <c r="EB88" s="7"/>
      <c r="EC88" s="7">
        <f t="shared" si="20"/>
        <v>4</v>
      </c>
      <c r="ED88" s="7"/>
      <c r="EE88" s="7"/>
      <c r="EF88" s="7"/>
      <c r="EG88" s="7"/>
      <c r="EH88" s="9"/>
      <c r="EI88" s="9">
        <f t="shared" si="21"/>
        <v>15</v>
      </c>
      <c r="EJ88" s="7"/>
      <c r="EK88" s="7">
        <f t="shared" si="11"/>
        <v>9</v>
      </c>
      <c r="EL88" s="7"/>
      <c r="EM88" s="7"/>
      <c r="EN88" s="7"/>
      <c r="EO88" s="7"/>
      <c r="EP88" s="7"/>
      <c r="EQ88" s="7"/>
      <c r="ER88" s="7"/>
      <c r="ES88" s="7">
        <f t="shared" si="5"/>
        <v>543</v>
      </c>
      <c r="ET88" s="7"/>
      <c r="EU88" s="7"/>
      <c r="EV88" s="7"/>
      <c r="EW88" s="7"/>
      <c r="EX88" s="7"/>
      <c r="EY88" s="7"/>
      <c r="EZ88" s="7"/>
      <c r="FA88" s="7">
        <f t="shared" si="39"/>
        <v>0</v>
      </c>
      <c r="FB88" s="7"/>
      <c r="FC88" s="7"/>
      <c r="FD88" s="7"/>
      <c r="FE88" s="7"/>
      <c r="FF88" s="7"/>
      <c r="FG88" s="7">
        <f t="shared" ref="FG88:FG151" si="45">SUM(FG87,FF88)</f>
        <v>0</v>
      </c>
      <c r="FH88" s="7"/>
      <c r="FI88" s="7"/>
      <c r="FJ88" s="9"/>
      <c r="FK88" s="9">
        <v>0</v>
      </c>
      <c r="FL88" s="9"/>
      <c r="FM88" s="9">
        <f t="shared" si="40"/>
        <v>3</v>
      </c>
      <c r="FN88" s="9"/>
      <c r="FO88" s="10">
        <f t="shared" si="6"/>
        <v>775</v>
      </c>
      <c r="FP88" s="10"/>
      <c r="FQ88" s="9">
        <v>0</v>
      </c>
      <c r="FR88" s="7"/>
      <c r="FS88" s="7"/>
      <c r="FT88" s="7"/>
      <c r="FU88" s="7"/>
      <c r="FV88" s="7"/>
      <c r="FW88" s="7">
        <f t="shared" ref="FW88:FW151" si="46">SUM(FW87,FV88)</f>
        <v>1</v>
      </c>
      <c r="FX88" s="7"/>
      <c r="FY88" s="7">
        <f t="shared" si="41"/>
        <v>0</v>
      </c>
      <c r="FZ88" s="7"/>
      <c r="GA88" s="7"/>
      <c r="GB88" s="7"/>
      <c r="GC88" s="7"/>
      <c r="GD88" s="7"/>
      <c r="GE88" s="7">
        <f t="shared" si="42"/>
        <v>0</v>
      </c>
      <c r="GF88" s="7"/>
      <c r="GG88" s="7"/>
      <c r="GH88" s="7"/>
      <c r="GI88" s="7"/>
      <c r="GJ88" s="7"/>
      <c r="GK88" s="7"/>
    </row>
    <row r="89" spans="1:193" ht="14.25" customHeight="1" x14ac:dyDescent="0.2">
      <c r="A89" s="85">
        <v>44052</v>
      </c>
      <c r="B89" s="7"/>
      <c r="C89" s="7"/>
      <c r="D89" s="7"/>
      <c r="E89" s="7">
        <f t="shared" si="43"/>
        <v>44</v>
      </c>
      <c r="F89" s="7"/>
      <c r="G89" s="7"/>
      <c r="H89" s="7"/>
      <c r="I89" s="7"/>
      <c r="J89" s="7"/>
      <c r="K89" s="7"/>
      <c r="L89" s="7"/>
      <c r="M89" s="7"/>
      <c r="N89" s="7"/>
      <c r="O89" s="7">
        <f t="shared" si="24"/>
        <v>152</v>
      </c>
      <c r="P89" s="7"/>
      <c r="Q89" s="7"/>
      <c r="R89" s="7"/>
      <c r="S89" s="7">
        <f t="shared" si="25"/>
        <v>2</v>
      </c>
      <c r="T89" s="7"/>
      <c r="U89" s="7"/>
      <c r="V89" s="9"/>
      <c r="W89" s="9"/>
      <c r="X89" s="7"/>
      <c r="Y89" s="7"/>
      <c r="Z89" s="9"/>
      <c r="AA89" s="9">
        <f t="shared" si="29"/>
        <v>3</v>
      </c>
      <c r="AB89" s="7"/>
      <c r="AC89" s="7"/>
      <c r="AD89" s="7"/>
      <c r="AE89" s="7">
        <f t="shared" si="2"/>
        <v>98</v>
      </c>
      <c r="AF89" s="7"/>
      <c r="AG89" s="7"/>
      <c r="AH89" s="7"/>
      <c r="AI89" s="84">
        <f t="shared" si="30"/>
        <v>6</v>
      </c>
      <c r="AJ89" s="7"/>
      <c r="AK89" s="8"/>
      <c r="AL89" s="8"/>
      <c r="AM89" s="8">
        <v>0</v>
      </c>
      <c r="AN89" s="7"/>
      <c r="AO89" s="7">
        <f t="shared" si="31"/>
        <v>1</v>
      </c>
      <c r="AP89" s="7"/>
      <c r="AQ89" s="7">
        <f t="shared" si="26"/>
        <v>1</v>
      </c>
      <c r="AR89" s="7"/>
      <c r="AS89" s="7"/>
      <c r="AT89" s="7"/>
      <c r="AU89" s="7">
        <f t="shared" si="44"/>
        <v>0</v>
      </c>
      <c r="AV89" s="7"/>
      <c r="AW89" s="7">
        <f t="shared" si="13"/>
        <v>1</v>
      </c>
      <c r="AX89" s="8"/>
      <c r="AY89" s="8"/>
      <c r="AZ89" s="7"/>
      <c r="BA89" s="7"/>
      <c r="BB89" s="7"/>
      <c r="BC89" s="7"/>
      <c r="BD89" s="7"/>
      <c r="BE89" s="7">
        <f t="shared" si="14"/>
        <v>0</v>
      </c>
      <c r="BF89" s="7"/>
      <c r="BG89" s="7">
        <f t="shared" si="27"/>
        <v>5</v>
      </c>
      <c r="BH89" s="7"/>
      <c r="BI89" s="7">
        <f t="shared" si="15"/>
        <v>943</v>
      </c>
      <c r="BJ89" s="7"/>
      <c r="BK89" s="7"/>
      <c r="BL89" s="7"/>
      <c r="BM89" s="7">
        <f t="shared" si="32"/>
        <v>0</v>
      </c>
      <c r="BN89" s="7"/>
      <c r="BO89" s="7">
        <f t="shared" si="28"/>
        <v>10</v>
      </c>
      <c r="BP89" s="7"/>
      <c r="BQ89" s="7">
        <f t="shared" si="23"/>
        <v>1</v>
      </c>
      <c r="BR89" s="7"/>
      <c r="BS89" s="7"/>
      <c r="BT89" s="7"/>
      <c r="BU89" s="7">
        <f t="shared" si="4"/>
        <v>26</v>
      </c>
      <c r="BV89" s="7"/>
      <c r="BW89" s="7">
        <f t="shared" si="9"/>
        <v>3</v>
      </c>
      <c r="BX89" s="9"/>
      <c r="BY89" s="9">
        <f t="shared" si="33"/>
        <v>0</v>
      </c>
      <c r="BZ89" s="9"/>
      <c r="CA89" s="9">
        <f t="shared" si="34"/>
        <v>0</v>
      </c>
      <c r="CB89" s="9"/>
      <c r="CC89" s="9"/>
      <c r="CD89" s="7"/>
      <c r="CE89" s="7"/>
      <c r="CF89" s="7"/>
      <c r="CG89" s="7"/>
      <c r="CH89" s="7"/>
      <c r="CI89" s="7"/>
      <c r="CJ89" s="9"/>
      <c r="CK89" s="9">
        <f t="shared" si="16"/>
        <v>1</v>
      </c>
      <c r="CL89" s="7"/>
      <c r="CM89" s="7"/>
      <c r="CN89" s="7"/>
      <c r="CO89" s="7">
        <f t="shared" si="35"/>
        <v>2</v>
      </c>
      <c r="CP89" s="7"/>
      <c r="CQ89" s="7"/>
      <c r="CR89" s="7"/>
      <c r="CS89" s="7">
        <f t="shared" si="8"/>
        <v>2</v>
      </c>
      <c r="CT89" s="7"/>
      <c r="CU89" s="7"/>
      <c r="CV89" s="7"/>
      <c r="CW89" s="7"/>
      <c r="CX89" s="7"/>
      <c r="CY89" s="7">
        <f t="shared" si="17"/>
        <v>8</v>
      </c>
      <c r="CZ89" s="7"/>
      <c r="DA89" s="7"/>
      <c r="DB89" s="7"/>
      <c r="DC89" s="7"/>
      <c r="DD89" s="7"/>
      <c r="DE89" s="7"/>
      <c r="DF89" s="7"/>
      <c r="DG89" s="7"/>
      <c r="DH89" s="8"/>
      <c r="DI89" s="9">
        <f t="shared" si="36"/>
        <v>0</v>
      </c>
      <c r="DJ89" s="7"/>
      <c r="DK89" s="7">
        <f t="shared" si="18"/>
        <v>4</v>
      </c>
      <c r="DL89" s="9"/>
      <c r="DM89" s="9">
        <f t="shared" si="19"/>
        <v>4</v>
      </c>
      <c r="DN89" s="7"/>
      <c r="DO89" s="7">
        <f t="shared" si="37"/>
        <v>5</v>
      </c>
      <c r="DP89" s="7"/>
      <c r="DQ89" s="7">
        <f t="shared" si="0"/>
        <v>1671</v>
      </c>
      <c r="DR89" s="7"/>
      <c r="DS89" s="7"/>
      <c r="DT89" s="7"/>
      <c r="DU89" s="7">
        <f t="shared" si="38"/>
        <v>0</v>
      </c>
      <c r="DV89" s="7"/>
      <c r="DW89" s="7"/>
      <c r="DX89" s="7"/>
      <c r="DY89" s="7"/>
      <c r="DZ89" s="7"/>
      <c r="EA89" s="7">
        <f t="shared" si="10"/>
        <v>14</v>
      </c>
      <c r="EB89" s="7"/>
      <c r="EC89" s="7">
        <f t="shared" si="20"/>
        <v>4</v>
      </c>
      <c r="ED89" s="7"/>
      <c r="EE89" s="7"/>
      <c r="EF89" s="7"/>
      <c r="EG89" s="7"/>
      <c r="EH89" s="9"/>
      <c r="EI89" s="9">
        <f t="shared" si="21"/>
        <v>15</v>
      </c>
      <c r="EJ89" s="7"/>
      <c r="EK89" s="7">
        <f t="shared" si="11"/>
        <v>9</v>
      </c>
      <c r="EL89" s="7"/>
      <c r="EM89" s="7"/>
      <c r="EN89" s="7"/>
      <c r="EO89" s="7"/>
      <c r="EP89" s="7"/>
      <c r="EQ89" s="7"/>
      <c r="ER89" s="7"/>
      <c r="ES89" s="7">
        <f t="shared" si="5"/>
        <v>543</v>
      </c>
      <c r="ET89" s="7"/>
      <c r="EU89" s="7"/>
      <c r="EV89" s="7"/>
      <c r="EW89" s="7"/>
      <c r="EX89" s="7"/>
      <c r="EY89" s="7"/>
      <c r="EZ89" s="7"/>
      <c r="FA89" s="7">
        <f t="shared" si="39"/>
        <v>0</v>
      </c>
      <c r="FB89" s="7"/>
      <c r="FC89" s="7"/>
      <c r="FD89" s="7"/>
      <c r="FE89" s="7"/>
      <c r="FF89" s="7"/>
      <c r="FG89" s="7">
        <f t="shared" si="45"/>
        <v>0</v>
      </c>
      <c r="FH89" s="7"/>
      <c r="FI89" s="7"/>
      <c r="FJ89" s="9"/>
      <c r="FK89" s="9">
        <v>0</v>
      </c>
      <c r="FL89" s="9"/>
      <c r="FM89" s="9">
        <f t="shared" si="40"/>
        <v>3</v>
      </c>
      <c r="FN89" s="9"/>
      <c r="FO89" s="10">
        <f t="shared" si="6"/>
        <v>775</v>
      </c>
      <c r="FP89" s="10"/>
      <c r="FQ89" s="9">
        <v>0</v>
      </c>
      <c r="FR89" s="7"/>
      <c r="FS89" s="7"/>
      <c r="FT89" s="7"/>
      <c r="FU89" s="7"/>
      <c r="FV89" s="7"/>
      <c r="FW89" s="7">
        <f t="shared" si="46"/>
        <v>1</v>
      </c>
      <c r="FX89" s="7"/>
      <c r="FY89" s="7">
        <f t="shared" si="41"/>
        <v>0</v>
      </c>
      <c r="FZ89" s="7"/>
      <c r="GA89" s="7"/>
      <c r="GB89" s="7"/>
      <c r="GC89" s="7"/>
      <c r="GD89" s="7"/>
      <c r="GE89" s="7">
        <f t="shared" si="42"/>
        <v>0</v>
      </c>
      <c r="GF89" s="7"/>
      <c r="GG89" s="7"/>
      <c r="GH89" s="7"/>
      <c r="GI89" s="7"/>
      <c r="GJ89" s="7"/>
      <c r="GK89" s="7"/>
    </row>
    <row r="90" spans="1:193" ht="14.25" customHeight="1" x14ac:dyDescent="0.2">
      <c r="A90" s="85">
        <v>44053</v>
      </c>
      <c r="B90" s="7"/>
      <c r="C90" s="7"/>
      <c r="D90" s="7">
        <v>11</v>
      </c>
      <c r="E90" s="7">
        <f t="shared" si="43"/>
        <v>55</v>
      </c>
      <c r="F90" s="7"/>
      <c r="G90" s="7"/>
      <c r="H90" s="7"/>
      <c r="I90" s="7"/>
      <c r="J90" s="7"/>
      <c r="K90" s="7"/>
      <c r="L90" s="7"/>
      <c r="M90" s="7"/>
      <c r="N90" s="7">
        <v>4</v>
      </c>
      <c r="O90" s="7">
        <f t="shared" si="24"/>
        <v>156</v>
      </c>
      <c r="P90" s="7"/>
      <c r="Q90" s="7"/>
      <c r="R90" s="7">
        <v>0</v>
      </c>
      <c r="S90" s="7">
        <f t="shared" si="25"/>
        <v>2</v>
      </c>
      <c r="T90" s="7"/>
      <c r="U90" s="7"/>
      <c r="V90" s="9"/>
      <c r="W90" s="9"/>
      <c r="X90" s="7"/>
      <c r="Y90" s="7"/>
      <c r="Z90" s="9">
        <v>1</v>
      </c>
      <c r="AA90" s="9">
        <f t="shared" si="29"/>
        <v>4</v>
      </c>
      <c r="AB90" s="7"/>
      <c r="AC90" s="7"/>
      <c r="AD90" s="7">
        <v>3</v>
      </c>
      <c r="AE90" s="7">
        <f t="shared" si="2"/>
        <v>101</v>
      </c>
      <c r="AF90" s="7"/>
      <c r="AG90" s="7"/>
      <c r="AH90" s="7">
        <v>1</v>
      </c>
      <c r="AI90" s="84">
        <f t="shared" si="30"/>
        <v>7</v>
      </c>
      <c r="AJ90" s="7"/>
      <c r="AK90" s="8"/>
      <c r="AL90" s="8">
        <v>0</v>
      </c>
      <c r="AM90" s="8">
        <v>0</v>
      </c>
      <c r="AN90" s="7">
        <v>0</v>
      </c>
      <c r="AO90" s="7">
        <f t="shared" si="31"/>
        <v>1</v>
      </c>
      <c r="AP90" s="7">
        <v>0</v>
      </c>
      <c r="AQ90" s="7">
        <f t="shared" si="26"/>
        <v>1</v>
      </c>
      <c r="AR90" s="7"/>
      <c r="AS90" s="7"/>
      <c r="AT90" s="7">
        <v>0</v>
      </c>
      <c r="AU90" s="7">
        <f t="shared" si="44"/>
        <v>0</v>
      </c>
      <c r="AV90" s="7">
        <v>0</v>
      </c>
      <c r="AW90" s="7">
        <f t="shared" si="13"/>
        <v>1</v>
      </c>
      <c r="AX90" s="8"/>
      <c r="AY90" s="8"/>
      <c r="AZ90" s="7"/>
      <c r="BA90" s="7"/>
      <c r="BB90" s="7"/>
      <c r="BC90" s="7"/>
      <c r="BD90" s="7">
        <v>0</v>
      </c>
      <c r="BE90" s="7">
        <f t="shared" si="14"/>
        <v>0</v>
      </c>
      <c r="BF90" s="7">
        <v>0</v>
      </c>
      <c r="BG90" s="7">
        <f t="shared" si="27"/>
        <v>5</v>
      </c>
      <c r="BH90" s="7">
        <v>71</v>
      </c>
      <c r="BI90" s="7">
        <f t="shared" si="15"/>
        <v>1014</v>
      </c>
      <c r="BJ90" s="7"/>
      <c r="BK90" s="7"/>
      <c r="BL90" s="7">
        <v>0</v>
      </c>
      <c r="BM90" s="7">
        <f t="shared" si="32"/>
        <v>0</v>
      </c>
      <c r="BN90" s="7">
        <v>0</v>
      </c>
      <c r="BO90" s="7">
        <f t="shared" si="28"/>
        <v>10</v>
      </c>
      <c r="BP90" s="7">
        <v>5</v>
      </c>
      <c r="BQ90" s="7">
        <f t="shared" si="23"/>
        <v>6</v>
      </c>
      <c r="BR90" s="7"/>
      <c r="BS90" s="7"/>
      <c r="BT90" s="7">
        <v>15</v>
      </c>
      <c r="BU90" s="7">
        <f t="shared" si="4"/>
        <v>41</v>
      </c>
      <c r="BV90" s="7">
        <v>0</v>
      </c>
      <c r="BW90" s="7">
        <f t="shared" si="9"/>
        <v>3</v>
      </c>
      <c r="BX90" s="9">
        <v>0</v>
      </c>
      <c r="BY90" s="9">
        <f t="shared" si="33"/>
        <v>0</v>
      </c>
      <c r="BZ90" s="9">
        <v>0</v>
      </c>
      <c r="CA90" s="9">
        <f t="shared" si="34"/>
        <v>0</v>
      </c>
      <c r="CB90" s="9"/>
      <c r="CC90" s="9"/>
      <c r="CD90" s="7"/>
      <c r="CE90" s="7"/>
      <c r="CF90" s="7"/>
      <c r="CG90" s="7"/>
      <c r="CH90" s="7"/>
      <c r="CI90" s="7"/>
      <c r="CJ90" s="9">
        <v>0</v>
      </c>
      <c r="CK90" s="9">
        <f t="shared" si="16"/>
        <v>1</v>
      </c>
      <c r="CL90" s="7"/>
      <c r="CM90" s="7"/>
      <c r="CN90" s="7">
        <v>0</v>
      </c>
      <c r="CO90" s="7">
        <f t="shared" si="35"/>
        <v>2</v>
      </c>
      <c r="CP90" s="7"/>
      <c r="CQ90" s="7"/>
      <c r="CR90" s="7">
        <v>0</v>
      </c>
      <c r="CS90" s="7">
        <f t="shared" si="8"/>
        <v>2</v>
      </c>
      <c r="CT90" s="7"/>
      <c r="CU90" s="7"/>
      <c r="CV90" s="7"/>
      <c r="CW90" s="7"/>
      <c r="CX90" s="7">
        <v>0</v>
      </c>
      <c r="CY90" s="7">
        <f t="shared" si="17"/>
        <v>8</v>
      </c>
      <c r="CZ90" s="7"/>
      <c r="DA90" s="7"/>
      <c r="DB90" s="7"/>
      <c r="DC90" s="7"/>
      <c r="DD90" s="7"/>
      <c r="DE90" s="7"/>
      <c r="DF90" s="7"/>
      <c r="DG90" s="7"/>
      <c r="DH90" s="8">
        <v>0</v>
      </c>
      <c r="DI90" s="9">
        <f t="shared" si="36"/>
        <v>0</v>
      </c>
      <c r="DJ90" s="7">
        <v>4</v>
      </c>
      <c r="DK90" s="7">
        <f t="shared" si="18"/>
        <v>8</v>
      </c>
      <c r="DL90" s="9">
        <v>0</v>
      </c>
      <c r="DM90" s="9">
        <f t="shared" si="19"/>
        <v>4</v>
      </c>
      <c r="DN90" s="7">
        <v>0</v>
      </c>
      <c r="DO90" s="7">
        <f t="shared" si="37"/>
        <v>5</v>
      </c>
      <c r="DP90" s="7">
        <v>113</v>
      </c>
      <c r="DQ90" s="7">
        <f t="shared" si="0"/>
        <v>1784</v>
      </c>
      <c r="DR90" s="7"/>
      <c r="DS90" s="7"/>
      <c r="DT90" s="7">
        <v>0</v>
      </c>
      <c r="DU90" s="7">
        <f t="shared" si="38"/>
        <v>0</v>
      </c>
      <c r="DV90" s="7"/>
      <c r="DW90" s="7"/>
      <c r="DX90" s="7"/>
      <c r="DY90" s="7"/>
      <c r="DZ90" s="7">
        <v>1</v>
      </c>
      <c r="EA90" s="7">
        <f t="shared" si="10"/>
        <v>15</v>
      </c>
      <c r="EB90" s="7">
        <v>2</v>
      </c>
      <c r="EC90" s="7">
        <f t="shared" si="20"/>
        <v>6</v>
      </c>
      <c r="ED90" s="7"/>
      <c r="EE90" s="7"/>
      <c r="EF90" s="7"/>
      <c r="EG90" s="7"/>
      <c r="EH90" s="9">
        <v>8</v>
      </c>
      <c r="EI90" s="9">
        <f t="shared" si="21"/>
        <v>23</v>
      </c>
      <c r="EJ90" s="7">
        <v>2</v>
      </c>
      <c r="EK90" s="7">
        <f t="shared" si="11"/>
        <v>11</v>
      </c>
      <c r="EL90" s="7"/>
      <c r="EM90" s="7"/>
      <c r="EN90" s="7"/>
      <c r="EO90" s="7"/>
      <c r="EP90" s="7"/>
      <c r="EQ90" s="7"/>
      <c r="ER90" s="7">
        <v>38</v>
      </c>
      <c r="ES90" s="7">
        <f t="shared" si="5"/>
        <v>581</v>
      </c>
      <c r="ET90" s="7"/>
      <c r="EU90" s="7"/>
      <c r="EV90" s="7"/>
      <c r="EW90" s="7"/>
      <c r="EX90" s="7"/>
      <c r="EY90" s="7"/>
      <c r="EZ90" s="7">
        <v>0</v>
      </c>
      <c r="FA90" s="7">
        <f t="shared" si="39"/>
        <v>0</v>
      </c>
      <c r="FB90" s="7"/>
      <c r="FC90" s="7"/>
      <c r="FD90" s="7"/>
      <c r="FE90" s="7"/>
      <c r="FF90" s="7">
        <v>8</v>
      </c>
      <c r="FG90" s="7">
        <f t="shared" si="45"/>
        <v>8</v>
      </c>
      <c r="FH90" s="7"/>
      <c r="FI90" s="7"/>
      <c r="FJ90" s="9">
        <v>0</v>
      </c>
      <c r="FK90" s="9">
        <v>0</v>
      </c>
      <c r="FL90" s="9">
        <v>0</v>
      </c>
      <c r="FM90" s="9">
        <f t="shared" si="40"/>
        <v>3</v>
      </c>
      <c r="FN90" s="9">
        <v>66</v>
      </c>
      <c r="FO90" s="10">
        <f t="shared" si="6"/>
        <v>841</v>
      </c>
      <c r="FP90" s="10">
        <v>0</v>
      </c>
      <c r="FQ90" s="9">
        <v>0</v>
      </c>
      <c r="FR90" s="7"/>
      <c r="FS90" s="7"/>
      <c r="FT90" s="7"/>
      <c r="FU90" s="7"/>
      <c r="FV90" s="7">
        <v>92</v>
      </c>
      <c r="FW90" s="7">
        <f t="shared" si="46"/>
        <v>93</v>
      </c>
      <c r="FX90" s="7">
        <v>0</v>
      </c>
      <c r="FY90" s="7">
        <f t="shared" si="41"/>
        <v>0</v>
      </c>
      <c r="FZ90" s="7"/>
      <c r="GA90" s="7"/>
      <c r="GB90" s="7"/>
      <c r="GC90" s="7"/>
      <c r="GD90" s="7">
        <v>0</v>
      </c>
      <c r="GE90" s="7">
        <f t="shared" si="42"/>
        <v>0</v>
      </c>
      <c r="GF90" s="7"/>
      <c r="GG90" s="7"/>
      <c r="GH90" s="7"/>
      <c r="GI90" s="7"/>
      <c r="GJ90" s="7"/>
      <c r="GK90" s="7"/>
    </row>
    <row r="91" spans="1:193" ht="14.25" customHeight="1" x14ac:dyDescent="0.2">
      <c r="A91" s="85">
        <v>44054</v>
      </c>
      <c r="B91" s="7"/>
      <c r="C91" s="7"/>
      <c r="D91" s="7">
        <v>0</v>
      </c>
      <c r="E91" s="7">
        <f t="shared" si="43"/>
        <v>55</v>
      </c>
      <c r="F91" s="7"/>
      <c r="G91" s="7"/>
      <c r="H91" s="7"/>
      <c r="I91" s="7"/>
      <c r="J91" s="7"/>
      <c r="K91" s="7"/>
      <c r="L91" s="7"/>
      <c r="M91" s="7"/>
      <c r="N91" s="7">
        <v>2</v>
      </c>
      <c r="O91" s="7">
        <f t="shared" si="24"/>
        <v>158</v>
      </c>
      <c r="P91" s="7"/>
      <c r="Q91" s="7"/>
      <c r="R91" s="7">
        <v>0</v>
      </c>
      <c r="S91" s="7">
        <f t="shared" si="25"/>
        <v>2</v>
      </c>
      <c r="T91" s="7"/>
      <c r="U91" s="7"/>
      <c r="V91" s="9"/>
      <c r="W91" s="9"/>
      <c r="X91" s="7"/>
      <c r="Y91" s="7"/>
      <c r="Z91" s="9">
        <v>0</v>
      </c>
      <c r="AA91" s="9">
        <f t="shared" si="29"/>
        <v>4</v>
      </c>
      <c r="AB91" s="7"/>
      <c r="AC91" s="7"/>
      <c r="AD91" s="7">
        <v>2</v>
      </c>
      <c r="AE91" s="7">
        <f t="shared" si="2"/>
        <v>103</v>
      </c>
      <c r="AF91" s="7"/>
      <c r="AG91" s="7"/>
      <c r="AH91" s="7">
        <v>0</v>
      </c>
      <c r="AI91" s="84">
        <f t="shared" si="30"/>
        <v>7</v>
      </c>
      <c r="AJ91" s="7"/>
      <c r="AK91" s="8"/>
      <c r="AL91" s="8">
        <v>0</v>
      </c>
      <c r="AM91" s="8">
        <v>0</v>
      </c>
      <c r="AN91" s="7">
        <v>0</v>
      </c>
      <c r="AO91" s="7">
        <f t="shared" si="31"/>
        <v>1</v>
      </c>
      <c r="AP91" s="7">
        <v>0</v>
      </c>
      <c r="AQ91" s="7">
        <f t="shared" si="26"/>
        <v>1</v>
      </c>
      <c r="AR91" s="7"/>
      <c r="AS91" s="7"/>
      <c r="AT91" s="7">
        <v>0</v>
      </c>
      <c r="AU91" s="7">
        <f t="shared" si="44"/>
        <v>0</v>
      </c>
      <c r="AV91" s="7">
        <v>0</v>
      </c>
      <c r="AW91" s="7">
        <f t="shared" si="13"/>
        <v>1</v>
      </c>
      <c r="AX91" s="8"/>
      <c r="AY91" s="8"/>
      <c r="AZ91" s="7"/>
      <c r="BA91" s="7"/>
      <c r="BB91" s="7"/>
      <c r="BC91" s="7"/>
      <c r="BD91" s="7">
        <v>2</v>
      </c>
      <c r="BE91" s="7">
        <f t="shared" si="14"/>
        <v>2</v>
      </c>
      <c r="BF91" s="7">
        <v>0</v>
      </c>
      <c r="BG91" s="7">
        <f t="shared" si="27"/>
        <v>5</v>
      </c>
      <c r="BH91" s="7">
        <v>13</v>
      </c>
      <c r="BI91" s="7">
        <f t="shared" si="15"/>
        <v>1027</v>
      </c>
      <c r="BJ91" s="7"/>
      <c r="BK91" s="7"/>
      <c r="BL91" s="7">
        <v>0</v>
      </c>
      <c r="BM91" s="7">
        <f t="shared" si="32"/>
        <v>0</v>
      </c>
      <c r="BN91" s="7">
        <v>0</v>
      </c>
      <c r="BO91" s="7">
        <f t="shared" si="28"/>
        <v>10</v>
      </c>
      <c r="BP91" s="7">
        <v>0</v>
      </c>
      <c r="BQ91" s="7">
        <f t="shared" si="23"/>
        <v>6</v>
      </c>
      <c r="BR91" s="7"/>
      <c r="BS91" s="7"/>
      <c r="BT91" s="7">
        <v>2</v>
      </c>
      <c r="BU91" s="7">
        <f t="shared" si="4"/>
        <v>43</v>
      </c>
      <c r="BV91" s="7">
        <v>0</v>
      </c>
      <c r="BW91" s="7">
        <f t="shared" si="9"/>
        <v>3</v>
      </c>
      <c r="BX91" s="9">
        <v>0</v>
      </c>
      <c r="BY91" s="9">
        <f t="shared" si="33"/>
        <v>0</v>
      </c>
      <c r="BZ91" s="9">
        <v>0</v>
      </c>
      <c r="CA91" s="9">
        <f t="shared" si="34"/>
        <v>0</v>
      </c>
      <c r="CB91" s="9"/>
      <c r="CC91" s="9"/>
      <c r="CD91" s="7"/>
      <c r="CE91" s="7"/>
      <c r="CF91" s="7"/>
      <c r="CG91" s="7"/>
      <c r="CH91" s="7"/>
      <c r="CI91" s="7"/>
      <c r="CJ91" s="9">
        <v>0</v>
      </c>
      <c r="CK91" s="9">
        <f t="shared" si="16"/>
        <v>1</v>
      </c>
      <c r="CL91" s="7"/>
      <c r="CM91" s="7"/>
      <c r="CN91" s="7">
        <v>0</v>
      </c>
      <c r="CO91" s="7">
        <f t="shared" si="35"/>
        <v>2</v>
      </c>
      <c r="CP91" s="7"/>
      <c r="CQ91" s="7"/>
      <c r="CR91" s="7">
        <v>0</v>
      </c>
      <c r="CS91" s="7">
        <f t="shared" si="8"/>
        <v>2</v>
      </c>
      <c r="CT91" s="7"/>
      <c r="CU91" s="7"/>
      <c r="CV91" s="7"/>
      <c r="CW91" s="7"/>
      <c r="CX91" s="7">
        <v>0</v>
      </c>
      <c r="CY91" s="7">
        <f t="shared" si="17"/>
        <v>8</v>
      </c>
      <c r="CZ91" s="7"/>
      <c r="DA91" s="7"/>
      <c r="DB91" s="7"/>
      <c r="DC91" s="7"/>
      <c r="DD91" s="7"/>
      <c r="DE91" s="7"/>
      <c r="DF91" s="7"/>
      <c r="DG91" s="7"/>
      <c r="DH91" s="8">
        <v>0</v>
      </c>
      <c r="DI91" s="9">
        <f t="shared" si="36"/>
        <v>0</v>
      </c>
      <c r="DJ91" s="7">
        <v>0</v>
      </c>
      <c r="DK91" s="7">
        <f t="shared" si="18"/>
        <v>8</v>
      </c>
      <c r="DL91" s="9">
        <v>0</v>
      </c>
      <c r="DM91" s="9">
        <f t="shared" si="19"/>
        <v>4</v>
      </c>
      <c r="DN91" s="7">
        <v>0</v>
      </c>
      <c r="DO91" s="7">
        <f t="shared" si="37"/>
        <v>5</v>
      </c>
      <c r="DP91" s="7">
        <v>27</v>
      </c>
      <c r="DQ91" s="7">
        <f t="shared" si="0"/>
        <v>1811</v>
      </c>
      <c r="DR91" s="7"/>
      <c r="DS91" s="7"/>
      <c r="DT91" s="7">
        <v>0</v>
      </c>
      <c r="DU91" s="7">
        <f t="shared" si="38"/>
        <v>0</v>
      </c>
      <c r="DV91" s="7"/>
      <c r="DW91" s="7"/>
      <c r="DX91" s="7"/>
      <c r="DY91" s="7"/>
      <c r="DZ91" s="7">
        <v>0</v>
      </c>
      <c r="EA91" s="7">
        <f t="shared" si="10"/>
        <v>15</v>
      </c>
      <c r="EB91" s="7">
        <v>0</v>
      </c>
      <c r="EC91" s="7">
        <f t="shared" si="20"/>
        <v>6</v>
      </c>
      <c r="ED91" s="7"/>
      <c r="EE91" s="7"/>
      <c r="EF91" s="7"/>
      <c r="EG91" s="7"/>
      <c r="EH91" s="9">
        <v>0</v>
      </c>
      <c r="EI91" s="9">
        <f t="shared" si="21"/>
        <v>23</v>
      </c>
      <c r="EJ91" s="7">
        <v>0</v>
      </c>
      <c r="EK91" s="7">
        <f t="shared" si="11"/>
        <v>11</v>
      </c>
      <c r="EL91" s="7"/>
      <c r="EM91" s="7"/>
      <c r="EN91" s="7"/>
      <c r="EO91" s="7"/>
      <c r="EP91" s="7"/>
      <c r="EQ91" s="7"/>
      <c r="ER91" s="7">
        <v>16</v>
      </c>
      <c r="ES91" s="7">
        <f t="shared" si="5"/>
        <v>597</v>
      </c>
      <c r="ET91" s="7"/>
      <c r="EU91" s="7"/>
      <c r="EV91" s="7"/>
      <c r="EW91" s="7"/>
      <c r="EX91" s="7"/>
      <c r="EY91" s="7"/>
      <c r="EZ91" s="7">
        <v>0</v>
      </c>
      <c r="FA91" s="7">
        <f t="shared" si="39"/>
        <v>0</v>
      </c>
      <c r="FB91" s="7"/>
      <c r="FC91" s="7"/>
      <c r="FD91" s="7"/>
      <c r="FE91" s="7"/>
      <c r="FF91" s="7">
        <v>4</v>
      </c>
      <c r="FG91" s="7">
        <f t="shared" si="45"/>
        <v>12</v>
      </c>
      <c r="FH91" s="7"/>
      <c r="FI91" s="7"/>
      <c r="FJ91" s="9">
        <v>0</v>
      </c>
      <c r="FK91" s="9">
        <v>0</v>
      </c>
      <c r="FL91" s="9">
        <v>0</v>
      </c>
      <c r="FM91" s="9">
        <f t="shared" si="40"/>
        <v>3</v>
      </c>
      <c r="FN91" s="9">
        <v>15</v>
      </c>
      <c r="FO91" s="10">
        <f t="shared" si="6"/>
        <v>856</v>
      </c>
      <c r="FP91" s="10">
        <v>0</v>
      </c>
      <c r="FQ91" s="9">
        <v>0</v>
      </c>
      <c r="FR91" s="7"/>
      <c r="FS91" s="7"/>
      <c r="FT91" s="7"/>
      <c r="FU91" s="7"/>
      <c r="FV91" s="7">
        <v>35</v>
      </c>
      <c r="FW91" s="7">
        <f t="shared" si="46"/>
        <v>128</v>
      </c>
      <c r="FX91" s="7">
        <v>0</v>
      </c>
      <c r="FY91" s="7">
        <f t="shared" si="41"/>
        <v>0</v>
      </c>
      <c r="FZ91" s="7"/>
      <c r="GA91" s="7"/>
      <c r="GB91" s="7"/>
      <c r="GC91" s="7"/>
      <c r="GD91" s="7">
        <v>0</v>
      </c>
      <c r="GE91" s="7">
        <f t="shared" si="42"/>
        <v>0</v>
      </c>
      <c r="GF91" s="7"/>
      <c r="GG91" s="7"/>
      <c r="GH91" s="7"/>
      <c r="GI91" s="7"/>
      <c r="GJ91" s="7"/>
      <c r="GK91" s="7"/>
    </row>
    <row r="92" spans="1:193" ht="14.25" customHeight="1" x14ac:dyDescent="0.2">
      <c r="A92" s="85">
        <v>44055</v>
      </c>
      <c r="B92" s="7"/>
      <c r="C92" s="7"/>
      <c r="D92" s="7">
        <v>0</v>
      </c>
      <c r="E92" s="7">
        <f t="shared" si="43"/>
        <v>55</v>
      </c>
      <c r="F92" s="7"/>
      <c r="G92" s="7"/>
      <c r="H92" s="7"/>
      <c r="I92" s="7"/>
      <c r="J92" s="7"/>
      <c r="K92" s="7"/>
      <c r="L92" s="7"/>
      <c r="M92" s="7"/>
      <c r="N92" s="7">
        <v>0</v>
      </c>
      <c r="O92" s="7">
        <f t="shared" si="24"/>
        <v>158</v>
      </c>
      <c r="P92" s="7"/>
      <c r="Q92" s="7"/>
      <c r="R92" s="7">
        <v>0</v>
      </c>
      <c r="S92" s="7">
        <f t="shared" si="25"/>
        <v>2</v>
      </c>
      <c r="T92" s="7"/>
      <c r="U92" s="7"/>
      <c r="V92" s="9"/>
      <c r="W92" s="9"/>
      <c r="X92" s="7"/>
      <c r="Y92" s="7"/>
      <c r="Z92" s="9">
        <v>0</v>
      </c>
      <c r="AA92" s="9">
        <f t="shared" si="29"/>
        <v>4</v>
      </c>
      <c r="AB92" s="7"/>
      <c r="AC92" s="7"/>
      <c r="AD92" s="7">
        <v>2</v>
      </c>
      <c r="AE92" s="7">
        <f t="shared" si="2"/>
        <v>105</v>
      </c>
      <c r="AF92" s="7"/>
      <c r="AG92" s="7"/>
      <c r="AH92" s="7">
        <v>0</v>
      </c>
      <c r="AI92" s="84">
        <f t="shared" si="30"/>
        <v>7</v>
      </c>
      <c r="AJ92" s="7"/>
      <c r="AK92" s="8"/>
      <c r="AL92" s="8">
        <v>0</v>
      </c>
      <c r="AM92" s="8">
        <v>0</v>
      </c>
      <c r="AN92" s="7">
        <v>0</v>
      </c>
      <c r="AO92" s="7">
        <f t="shared" si="31"/>
        <v>1</v>
      </c>
      <c r="AP92" s="7">
        <v>0</v>
      </c>
      <c r="AQ92" s="7">
        <f t="shared" si="26"/>
        <v>1</v>
      </c>
      <c r="AR92" s="7"/>
      <c r="AS92" s="7"/>
      <c r="AT92" s="7">
        <v>0</v>
      </c>
      <c r="AU92" s="7">
        <f t="shared" si="44"/>
        <v>0</v>
      </c>
      <c r="AV92" s="7">
        <v>0</v>
      </c>
      <c r="AW92" s="7">
        <f t="shared" si="13"/>
        <v>1</v>
      </c>
      <c r="AX92" s="8"/>
      <c r="AY92" s="8"/>
      <c r="AZ92" s="7"/>
      <c r="BA92" s="7"/>
      <c r="BB92" s="7"/>
      <c r="BC92" s="7"/>
      <c r="BD92" s="7">
        <v>0</v>
      </c>
      <c r="BE92" s="7">
        <f t="shared" si="14"/>
        <v>2</v>
      </c>
      <c r="BF92" s="7">
        <v>0</v>
      </c>
      <c r="BG92" s="7">
        <f t="shared" si="27"/>
        <v>5</v>
      </c>
      <c r="BH92" s="7">
        <v>1</v>
      </c>
      <c r="BI92" s="7">
        <f t="shared" si="15"/>
        <v>1028</v>
      </c>
      <c r="BJ92" s="7"/>
      <c r="BK92" s="7"/>
      <c r="BL92" s="7">
        <v>0</v>
      </c>
      <c r="BM92" s="7">
        <f t="shared" si="32"/>
        <v>0</v>
      </c>
      <c r="BN92" s="7">
        <v>0</v>
      </c>
      <c r="BO92" s="7">
        <f t="shared" si="28"/>
        <v>10</v>
      </c>
      <c r="BP92" s="7">
        <v>0</v>
      </c>
      <c r="BQ92" s="7">
        <f t="shared" si="23"/>
        <v>6</v>
      </c>
      <c r="BR92" s="7"/>
      <c r="BS92" s="7"/>
      <c r="BT92" s="7">
        <v>0</v>
      </c>
      <c r="BU92" s="7">
        <f t="shared" si="4"/>
        <v>43</v>
      </c>
      <c r="BV92" s="7">
        <v>0</v>
      </c>
      <c r="BW92" s="7">
        <f t="shared" si="9"/>
        <v>3</v>
      </c>
      <c r="BX92" s="9">
        <v>0</v>
      </c>
      <c r="BY92" s="9">
        <f t="shared" si="33"/>
        <v>0</v>
      </c>
      <c r="BZ92" s="9">
        <v>0</v>
      </c>
      <c r="CA92" s="9">
        <f>SUM(BZ92+CA91)</f>
        <v>0</v>
      </c>
      <c r="CB92" s="9"/>
      <c r="CC92" s="9"/>
      <c r="CD92" s="7"/>
      <c r="CE92" s="7"/>
      <c r="CF92" s="7"/>
      <c r="CG92" s="7"/>
      <c r="CH92" s="7"/>
      <c r="CI92" s="7"/>
      <c r="CJ92" s="9">
        <v>0</v>
      </c>
      <c r="CK92" s="9">
        <f t="shared" si="16"/>
        <v>1</v>
      </c>
      <c r="CL92" s="7"/>
      <c r="CM92" s="7"/>
      <c r="CN92" s="7">
        <v>0</v>
      </c>
      <c r="CO92" s="7">
        <f t="shared" si="35"/>
        <v>2</v>
      </c>
      <c r="CP92" s="7"/>
      <c r="CQ92" s="7"/>
      <c r="CR92" s="7">
        <v>0</v>
      </c>
      <c r="CS92" s="7">
        <f t="shared" si="8"/>
        <v>2</v>
      </c>
      <c r="CT92" s="7"/>
      <c r="CU92" s="7"/>
      <c r="CV92" s="7"/>
      <c r="CW92" s="7"/>
      <c r="CX92" s="7">
        <v>0</v>
      </c>
      <c r="CY92" s="7">
        <f t="shared" si="17"/>
        <v>8</v>
      </c>
      <c r="CZ92" s="7"/>
      <c r="DA92" s="7"/>
      <c r="DB92" s="7"/>
      <c r="DC92" s="7"/>
      <c r="DD92" s="7"/>
      <c r="DE92" s="7"/>
      <c r="DF92" s="7"/>
      <c r="DG92" s="7"/>
      <c r="DH92" s="8">
        <v>0</v>
      </c>
      <c r="DI92" s="9">
        <f t="shared" si="36"/>
        <v>0</v>
      </c>
      <c r="DJ92" s="7">
        <v>0</v>
      </c>
      <c r="DK92" s="7">
        <f t="shared" si="18"/>
        <v>8</v>
      </c>
      <c r="DL92" s="9">
        <v>0</v>
      </c>
      <c r="DM92" s="9">
        <f t="shared" si="19"/>
        <v>4</v>
      </c>
      <c r="DN92" s="7">
        <v>0</v>
      </c>
      <c r="DO92" s="7">
        <f t="shared" si="37"/>
        <v>5</v>
      </c>
      <c r="DP92" s="7">
        <v>5</v>
      </c>
      <c r="DQ92" s="7">
        <f t="shared" si="0"/>
        <v>1816</v>
      </c>
      <c r="DR92" s="7"/>
      <c r="DS92" s="7"/>
      <c r="DT92" s="7">
        <v>0</v>
      </c>
      <c r="DU92" s="7">
        <f t="shared" si="38"/>
        <v>0</v>
      </c>
      <c r="DV92" s="7"/>
      <c r="DW92" s="7"/>
      <c r="DX92" s="7"/>
      <c r="DY92" s="7"/>
      <c r="DZ92" s="7">
        <v>0</v>
      </c>
      <c r="EA92" s="7">
        <f t="shared" si="10"/>
        <v>15</v>
      </c>
      <c r="EB92" s="7">
        <v>0</v>
      </c>
      <c r="EC92" s="7">
        <f t="shared" si="20"/>
        <v>6</v>
      </c>
      <c r="ED92" s="7"/>
      <c r="EE92" s="7"/>
      <c r="EF92" s="7"/>
      <c r="EG92" s="7"/>
      <c r="EH92" s="9">
        <v>0</v>
      </c>
      <c r="EI92" s="9">
        <f t="shared" si="21"/>
        <v>23</v>
      </c>
      <c r="EJ92" s="7">
        <v>0</v>
      </c>
      <c r="EK92" s="7">
        <f t="shared" si="11"/>
        <v>11</v>
      </c>
      <c r="EL92" s="7"/>
      <c r="EM92" s="7"/>
      <c r="EN92" s="7"/>
      <c r="EO92" s="7"/>
      <c r="EP92" s="7"/>
      <c r="EQ92" s="7"/>
      <c r="ER92" s="7">
        <v>6</v>
      </c>
      <c r="ES92" s="7">
        <f t="shared" si="5"/>
        <v>603</v>
      </c>
      <c r="ET92" s="7"/>
      <c r="EU92" s="7"/>
      <c r="EV92" s="7"/>
      <c r="EW92" s="7"/>
      <c r="EX92" s="7"/>
      <c r="EY92" s="7"/>
      <c r="EZ92" s="7">
        <v>0</v>
      </c>
      <c r="FA92" s="7">
        <f t="shared" si="39"/>
        <v>0</v>
      </c>
      <c r="FB92" s="7"/>
      <c r="FC92" s="7"/>
      <c r="FD92" s="7"/>
      <c r="FE92" s="7"/>
      <c r="FF92" s="7">
        <v>0</v>
      </c>
      <c r="FG92" s="7">
        <f t="shared" si="45"/>
        <v>12</v>
      </c>
      <c r="FH92" s="7"/>
      <c r="FI92" s="7"/>
      <c r="FJ92" s="9">
        <v>0</v>
      </c>
      <c r="FK92" s="9">
        <v>0</v>
      </c>
      <c r="FL92" s="9">
        <v>0</v>
      </c>
      <c r="FM92" s="9">
        <f t="shared" si="40"/>
        <v>3</v>
      </c>
      <c r="FN92" s="9">
        <v>2</v>
      </c>
      <c r="FO92" s="10">
        <f t="shared" si="6"/>
        <v>858</v>
      </c>
      <c r="FP92" s="10">
        <v>0</v>
      </c>
      <c r="FQ92" s="9">
        <v>0</v>
      </c>
      <c r="FR92" s="7"/>
      <c r="FS92" s="7"/>
      <c r="FT92" s="7"/>
      <c r="FU92" s="7"/>
      <c r="FV92" s="7">
        <v>15</v>
      </c>
      <c r="FW92" s="7">
        <f t="shared" si="46"/>
        <v>143</v>
      </c>
      <c r="FX92" s="7">
        <v>0</v>
      </c>
      <c r="FY92" s="7">
        <f t="shared" si="41"/>
        <v>0</v>
      </c>
      <c r="FZ92" s="7"/>
      <c r="GA92" s="7"/>
      <c r="GB92" s="7"/>
      <c r="GC92" s="7"/>
      <c r="GD92" s="7">
        <v>0</v>
      </c>
      <c r="GE92" s="7">
        <f t="shared" si="42"/>
        <v>0</v>
      </c>
      <c r="GF92" s="7"/>
      <c r="GG92" s="7"/>
      <c r="GH92" s="7"/>
      <c r="GI92" s="7"/>
      <c r="GJ92" s="7"/>
      <c r="GK92" s="7"/>
    </row>
    <row r="93" spans="1:193" ht="14.25" customHeight="1" x14ac:dyDescent="0.2">
      <c r="A93" s="85">
        <v>44056</v>
      </c>
      <c r="B93" s="7"/>
      <c r="C93" s="7"/>
      <c r="D93" s="7">
        <v>1</v>
      </c>
      <c r="E93" s="7">
        <f t="shared" si="43"/>
        <v>56</v>
      </c>
      <c r="F93" s="7"/>
      <c r="G93" s="7"/>
      <c r="H93" s="7"/>
      <c r="I93" s="7"/>
      <c r="J93" s="7"/>
      <c r="K93" s="7"/>
      <c r="L93" s="7"/>
      <c r="M93" s="7"/>
      <c r="N93" s="7">
        <v>0</v>
      </c>
      <c r="O93" s="7">
        <f t="shared" si="24"/>
        <v>158</v>
      </c>
      <c r="P93" s="7"/>
      <c r="Q93" s="7"/>
      <c r="R93" s="7">
        <v>0</v>
      </c>
      <c r="S93" s="7">
        <f t="shared" si="25"/>
        <v>2</v>
      </c>
      <c r="T93" s="7"/>
      <c r="U93" s="7"/>
      <c r="V93" s="9"/>
      <c r="W93" s="9"/>
      <c r="X93" s="7"/>
      <c r="Y93" s="7"/>
      <c r="Z93" s="9">
        <v>0</v>
      </c>
      <c r="AA93" s="9">
        <f t="shared" si="29"/>
        <v>4</v>
      </c>
      <c r="AB93" s="7"/>
      <c r="AC93" s="7"/>
      <c r="AD93" s="7">
        <v>4</v>
      </c>
      <c r="AE93" s="7">
        <f t="shared" si="2"/>
        <v>109</v>
      </c>
      <c r="AF93" s="7"/>
      <c r="AG93" s="7"/>
      <c r="AH93" s="7">
        <v>0</v>
      </c>
      <c r="AI93" s="84">
        <f t="shared" si="30"/>
        <v>7</v>
      </c>
      <c r="AJ93" s="7"/>
      <c r="AK93" s="8"/>
      <c r="AL93" s="8">
        <v>0</v>
      </c>
      <c r="AM93" s="8">
        <v>0</v>
      </c>
      <c r="AN93" s="7">
        <v>0</v>
      </c>
      <c r="AO93" s="7">
        <f t="shared" si="31"/>
        <v>1</v>
      </c>
      <c r="AP93" s="7">
        <v>0</v>
      </c>
      <c r="AQ93" s="7">
        <f t="shared" si="26"/>
        <v>1</v>
      </c>
      <c r="AR93" s="7"/>
      <c r="AS93" s="7"/>
      <c r="AT93" s="7">
        <v>0</v>
      </c>
      <c r="AU93" s="7">
        <f t="shared" si="44"/>
        <v>0</v>
      </c>
      <c r="AV93" s="7">
        <v>0</v>
      </c>
      <c r="AW93" s="7">
        <f t="shared" si="13"/>
        <v>1</v>
      </c>
      <c r="AX93" s="8"/>
      <c r="AY93" s="8"/>
      <c r="AZ93" s="7"/>
      <c r="BA93" s="7"/>
      <c r="BB93" s="7"/>
      <c r="BC93" s="7"/>
      <c r="BD93" s="7">
        <v>0</v>
      </c>
      <c r="BE93" s="7">
        <f t="shared" si="14"/>
        <v>2</v>
      </c>
      <c r="BF93" s="7">
        <v>0</v>
      </c>
      <c r="BG93" s="7">
        <f t="shared" si="27"/>
        <v>5</v>
      </c>
      <c r="BH93" s="7">
        <v>7</v>
      </c>
      <c r="BI93" s="7">
        <f t="shared" si="15"/>
        <v>1035</v>
      </c>
      <c r="BJ93" s="7"/>
      <c r="BK93" s="7"/>
      <c r="BL93" s="7">
        <v>0</v>
      </c>
      <c r="BM93" s="7">
        <f t="shared" si="32"/>
        <v>0</v>
      </c>
      <c r="BN93" s="7">
        <v>0</v>
      </c>
      <c r="BO93" s="7">
        <f t="shared" si="28"/>
        <v>10</v>
      </c>
      <c r="BP93" s="7">
        <v>0</v>
      </c>
      <c r="BQ93" s="7">
        <f t="shared" si="23"/>
        <v>6</v>
      </c>
      <c r="BR93" s="7"/>
      <c r="BS93" s="7"/>
      <c r="BT93" s="7">
        <v>0</v>
      </c>
      <c r="BU93" s="7">
        <f t="shared" si="4"/>
        <v>43</v>
      </c>
      <c r="BV93" s="7">
        <v>0</v>
      </c>
      <c r="BW93" s="7">
        <f t="shared" si="9"/>
        <v>3</v>
      </c>
      <c r="BX93" s="9">
        <v>0</v>
      </c>
      <c r="BY93" s="9">
        <f t="shared" si="33"/>
        <v>0</v>
      </c>
      <c r="BZ93" s="9">
        <v>0</v>
      </c>
      <c r="CA93" s="9">
        <f>SUM(BZ93+CA92)</f>
        <v>0</v>
      </c>
      <c r="CB93" s="9"/>
      <c r="CC93" s="9"/>
      <c r="CD93" s="7"/>
      <c r="CE93" s="7"/>
      <c r="CF93" s="7"/>
      <c r="CG93" s="7"/>
      <c r="CH93" s="7"/>
      <c r="CI93" s="7"/>
      <c r="CJ93" s="9">
        <v>0</v>
      </c>
      <c r="CK93" s="9">
        <f t="shared" si="16"/>
        <v>1</v>
      </c>
      <c r="CL93" s="7"/>
      <c r="CM93" s="7"/>
      <c r="CN93" s="7">
        <v>0</v>
      </c>
      <c r="CO93" s="7">
        <f t="shared" si="35"/>
        <v>2</v>
      </c>
      <c r="CP93" s="7"/>
      <c r="CQ93" s="7"/>
      <c r="CR93" s="7">
        <v>0</v>
      </c>
      <c r="CS93" s="7">
        <f t="shared" si="8"/>
        <v>2</v>
      </c>
      <c r="CT93" s="7"/>
      <c r="CU93" s="7"/>
      <c r="CV93" s="7"/>
      <c r="CW93" s="7"/>
      <c r="CX93" s="7">
        <v>0</v>
      </c>
      <c r="CY93" s="7">
        <f t="shared" si="17"/>
        <v>8</v>
      </c>
      <c r="CZ93" s="7"/>
      <c r="DA93" s="7"/>
      <c r="DB93" s="7"/>
      <c r="DC93" s="7"/>
      <c r="DD93" s="7"/>
      <c r="DE93" s="7"/>
      <c r="DF93" s="7"/>
      <c r="DG93" s="7"/>
      <c r="DH93" s="8">
        <v>0</v>
      </c>
      <c r="DI93" s="9">
        <f t="shared" si="36"/>
        <v>0</v>
      </c>
      <c r="DJ93" s="7">
        <v>0</v>
      </c>
      <c r="DK93" s="7">
        <f t="shared" si="18"/>
        <v>8</v>
      </c>
      <c r="DL93" s="9">
        <v>0</v>
      </c>
      <c r="DM93" s="9">
        <f t="shared" si="19"/>
        <v>4</v>
      </c>
      <c r="DN93" s="7">
        <v>0</v>
      </c>
      <c r="DO93" s="7">
        <f t="shared" si="37"/>
        <v>5</v>
      </c>
      <c r="DP93" s="7">
        <v>32</v>
      </c>
      <c r="DQ93" s="7">
        <f t="shared" si="0"/>
        <v>1848</v>
      </c>
      <c r="DR93" s="7"/>
      <c r="DS93" s="7"/>
      <c r="DT93" s="7">
        <v>0</v>
      </c>
      <c r="DU93" s="7">
        <f>SUM(DU92+DT93)</f>
        <v>0</v>
      </c>
      <c r="DV93" s="7"/>
      <c r="DW93" s="7"/>
      <c r="DX93" s="7"/>
      <c r="DY93" s="7"/>
      <c r="DZ93" s="7">
        <v>0</v>
      </c>
      <c r="EA93" s="7">
        <f t="shared" si="10"/>
        <v>15</v>
      </c>
      <c r="EB93" s="7">
        <v>0</v>
      </c>
      <c r="EC93" s="7">
        <f t="shared" si="20"/>
        <v>6</v>
      </c>
      <c r="ED93" s="7"/>
      <c r="EE93" s="7"/>
      <c r="EF93" s="7"/>
      <c r="EG93" s="7"/>
      <c r="EH93" s="9">
        <v>0</v>
      </c>
      <c r="EI93" s="9">
        <f t="shared" si="21"/>
        <v>23</v>
      </c>
      <c r="EJ93" s="7">
        <v>0</v>
      </c>
      <c r="EK93" s="7">
        <f t="shared" si="11"/>
        <v>11</v>
      </c>
      <c r="EL93" s="7"/>
      <c r="EM93" s="7"/>
      <c r="EN93" s="7"/>
      <c r="EO93" s="7"/>
      <c r="EP93" s="7"/>
      <c r="EQ93" s="7"/>
      <c r="ER93" s="7">
        <v>3</v>
      </c>
      <c r="ES93" s="7">
        <f t="shared" si="5"/>
        <v>606</v>
      </c>
      <c r="ET93" s="7"/>
      <c r="EU93" s="7"/>
      <c r="EV93" s="7"/>
      <c r="EW93" s="7"/>
      <c r="EX93" s="7"/>
      <c r="EY93" s="7"/>
      <c r="EZ93" s="7">
        <v>0</v>
      </c>
      <c r="FA93" s="7">
        <f t="shared" si="39"/>
        <v>0</v>
      </c>
      <c r="FB93" s="7"/>
      <c r="FC93" s="7"/>
      <c r="FD93" s="7"/>
      <c r="FE93" s="7"/>
      <c r="FF93" s="7">
        <v>9</v>
      </c>
      <c r="FG93" s="7">
        <f t="shared" si="45"/>
        <v>21</v>
      </c>
      <c r="FH93" s="7"/>
      <c r="FI93" s="7"/>
      <c r="FJ93" s="9">
        <v>0</v>
      </c>
      <c r="FK93" s="9">
        <v>0</v>
      </c>
      <c r="FL93" s="9">
        <v>0</v>
      </c>
      <c r="FM93" s="9">
        <f t="shared" si="40"/>
        <v>3</v>
      </c>
      <c r="FN93" s="9">
        <v>18</v>
      </c>
      <c r="FO93" s="10">
        <f t="shared" si="6"/>
        <v>876</v>
      </c>
      <c r="FP93" s="10">
        <v>1</v>
      </c>
      <c r="FQ93" s="9">
        <v>1</v>
      </c>
      <c r="FR93" s="7"/>
      <c r="FS93" s="7"/>
      <c r="FT93" s="7"/>
      <c r="FU93" s="7"/>
      <c r="FV93" s="7">
        <v>15</v>
      </c>
      <c r="FW93" s="7">
        <f t="shared" si="46"/>
        <v>158</v>
      </c>
      <c r="FX93" s="7">
        <v>0</v>
      </c>
      <c r="FY93" s="7">
        <f t="shared" si="41"/>
        <v>0</v>
      </c>
      <c r="FZ93" s="7"/>
      <c r="GA93" s="7"/>
      <c r="GB93" s="7"/>
      <c r="GC93" s="7"/>
      <c r="GD93" s="7">
        <v>0</v>
      </c>
      <c r="GE93" s="7">
        <f t="shared" si="42"/>
        <v>0</v>
      </c>
      <c r="GF93" s="7"/>
      <c r="GG93" s="7"/>
      <c r="GH93" s="7"/>
      <c r="GI93" s="7"/>
      <c r="GJ93" s="7"/>
      <c r="GK93" s="7"/>
    </row>
    <row r="94" spans="1:193" ht="14.25" customHeight="1" x14ac:dyDescent="0.2">
      <c r="A94" s="85">
        <v>44057</v>
      </c>
      <c r="B94" s="7"/>
      <c r="C94" s="7"/>
      <c r="D94" s="7">
        <v>2</v>
      </c>
      <c r="E94" s="7">
        <f t="shared" si="43"/>
        <v>58</v>
      </c>
      <c r="F94" s="7"/>
      <c r="G94" s="7"/>
      <c r="H94" s="7"/>
      <c r="I94" s="7"/>
      <c r="J94" s="7"/>
      <c r="K94" s="7"/>
      <c r="L94" s="7"/>
      <c r="M94" s="7"/>
      <c r="N94" s="7">
        <v>0</v>
      </c>
      <c r="O94" s="7">
        <f t="shared" si="24"/>
        <v>158</v>
      </c>
      <c r="P94" s="7"/>
      <c r="Q94" s="7"/>
      <c r="R94" s="7">
        <v>0</v>
      </c>
      <c r="S94" s="7">
        <f t="shared" si="25"/>
        <v>2</v>
      </c>
      <c r="T94" s="7"/>
      <c r="U94" s="7"/>
      <c r="V94" s="9"/>
      <c r="W94" s="9"/>
      <c r="X94" s="7"/>
      <c r="Y94" s="7"/>
      <c r="Z94" s="9">
        <v>0</v>
      </c>
      <c r="AA94" s="9">
        <f t="shared" si="29"/>
        <v>4</v>
      </c>
      <c r="AB94" s="7"/>
      <c r="AC94" s="7"/>
      <c r="AD94" s="7">
        <v>5</v>
      </c>
      <c r="AE94" s="7">
        <f t="shared" si="2"/>
        <v>114</v>
      </c>
      <c r="AF94" s="7"/>
      <c r="AG94" s="7"/>
      <c r="AH94" s="7">
        <v>0</v>
      </c>
      <c r="AI94" s="84">
        <f t="shared" si="30"/>
        <v>7</v>
      </c>
      <c r="AJ94" s="7"/>
      <c r="AK94" s="8"/>
      <c r="AL94" s="8">
        <v>0</v>
      </c>
      <c r="AM94" s="8">
        <v>0</v>
      </c>
      <c r="AN94" s="7">
        <v>0</v>
      </c>
      <c r="AO94" s="7">
        <f t="shared" si="31"/>
        <v>1</v>
      </c>
      <c r="AP94" s="7">
        <v>0</v>
      </c>
      <c r="AQ94" s="7">
        <f t="shared" si="26"/>
        <v>1</v>
      </c>
      <c r="AR94" s="7"/>
      <c r="AS94" s="7"/>
      <c r="AT94" s="7">
        <v>0</v>
      </c>
      <c r="AU94" s="7">
        <f t="shared" si="44"/>
        <v>0</v>
      </c>
      <c r="AV94" s="7">
        <v>0</v>
      </c>
      <c r="AW94" s="7">
        <f t="shared" si="13"/>
        <v>1</v>
      </c>
      <c r="AX94" s="8"/>
      <c r="AY94" s="8"/>
      <c r="AZ94" s="7"/>
      <c r="BA94" s="7"/>
      <c r="BB94" s="7"/>
      <c r="BC94" s="7"/>
      <c r="BD94" s="7">
        <v>0</v>
      </c>
      <c r="BE94" s="7">
        <f t="shared" si="14"/>
        <v>2</v>
      </c>
      <c r="BF94" s="7">
        <v>0</v>
      </c>
      <c r="BG94" s="7">
        <f t="shared" si="27"/>
        <v>5</v>
      </c>
      <c r="BH94" s="7">
        <v>21</v>
      </c>
      <c r="BI94" s="7">
        <f t="shared" si="15"/>
        <v>1056</v>
      </c>
      <c r="BJ94" s="7"/>
      <c r="BK94" s="7"/>
      <c r="BL94" s="7">
        <v>0</v>
      </c>
      <c r="BM94" s="7">
        <f t="shared" si="32"/>
        <v>0</v>
      </c>
      <c r="BN94" s="7">
        <v>0</v>
      </c>
      <c r="BO94" s="7">
        <f t="shared" si="28"/>
        <v>10</v>
      </c>
      <c r="BP94" s="7">
        <v>1</v>
      </c>
      <c r="BQ94" s="7">
        <f t="shared" si="23"/>
        <v>7</v>
      </c>
      <c r="BR94" s="7"/>
      <c r="BS94" s="7"/>
      <c r="BT94" s="7">
        <v>0</v>
      </c>
      <c r="BU94" s="7">
        <f t="shared" si="4"/>
        <v>43</v>
      </c>
      <c r="BV94" s="7">
        <v>3</v>
      </c>
      <c r="BW94" s="7">
        <f t="shared" si="9"/>
        <v>6</v>
      </c>
      <c r="BX94" s="9">
        <v>0</v>
      </c>
      <c r="BY94" s="9">
        <f t="shared" si="33"/>
        <v>0</v>
      </c>
      <c r="BZ94" s="9">
        <v>0</v>
      </c>
      <c r="CA94" s="9">
        <f>SUM(BZ94+CA93)</f>
        <v>0</v>
      </c>
      <c r="CB94" s="9"/>
      <c r="CC94" s="9"/>
      <c r="CD94" s="7"/>
      <c r="CE94" s="7"/>
      <c r="CF94" s="7"/>
      <c r="CG94" s="7"/>
      <c r="CH94" s="7"/>
      <c r="CI94" s="7"/>
      <c r="CJ94" s="9">
        <v>0</v>
      </c>
      <c r="CK94" s="9">
        <f t="shared" si="16"/>
        <v>1</v>
      </c>
      <c r="CL94" s="7"/>
      <c r="CM94" s="7"/>
      <c r="CN94" s="7">
        <v>0</v>
      </c>
      <c r="CO94" s="7">
        <f t="shared" si="35"/>
        <v>2</v>
      </c>
      <c r="CP94" s="7"/>
      <c r="CQ94" s="7"/>
      <c r="CR94" s="7">
        <v>0</v>
      </c>
      <c r="CS94" s="7">
        <f t="shared" si="8"/>
        <v>2</v>
      </c>
      <c r="CT94" s="7"/>
      <c r="CU94" s="7"/>
      <c r="CV94" s="7"/>
      <c r="CW94" s="7"/>
      <c r="CX94" s="7">
        <v>0</v>
      </c>
      <c r="CY94" s="7">
        <f t="shared" si="17"/>
        <v>8</v>
      </c>
      <c r="CZ94" s="7"/>
      <c r="DA94" s="7"/>
      <c r="DB94" s="7"/>
      <c r="DC94" s="7"/>
      <c r="DD94" s="7"/>
      <c r="DE94" s="7"/>
      <c r="DF94" s="7"/>
      <c r="DG94" s="7"/>
      <c r="DH94" s="8">
        <v>0</v>
      </c>
      <c r="DI94" s="9">
        <f t="shared" si="36"/>
        <v>0</v>
      </c>
      <c r="DJ94" s="7">
        <v>0</v>
      </c>
      <c r="DK94" s="7">
        <f t="shared" si="18"/>
        <v>8</v>
      </c>
      <c r="DL94" s="9">
        <v>0</v>
      </c>
      <c r="DM94" s="9">
        <f t="shared" si="19"/>
        <v>4</v>
      </c>
      <c r="DN94" s="7">
        <v>0</v>
      </c>
      <c r="DO94" s="7">
        <f t="shared" si="37"/>
        <v>5</v>
      </c>
      <c r="DP94" s="7">
        <v>31</v>
      </c>
      <c r="DQ94" s="7">
        <f t="shared" si="0"/>
        <v>1879</v>
      </c>
      <c r="DR94" s="7"/>
      <c r="DS94" s="7"/>
      <c r="DT94" s="7">
        <v>0</v>
      </c>
      <c r="DU94" s="7">
        <f>SUM(DU93+DT94)</f>
        <v>0</v>
      </c>
      <c r="DV94" s="7"/>
      <c r="DW94" s="7"/>
      <c r="DX94" s="7"/>
      <c r="DY94" s="7"/>
      <c r="DZ94" s="7">
        <v>0</v>
      </c>
      <c r="EA94" s="7">
        <f t="shared" si="10"/>
        <v>15</v>
      </c>
      <c r="EB94" s="7">
        <v>0</v>
      </c>
      <c r="EC94" s="7">
        <f t="shared" si="20"/>
        <v>6</v>
      </c>
      <c r="ED94" s="7"/>
      <c r="EE94" s="7"/>
      <c r="EF94" s="7"/>
      <c r="EG94" s="7"/>
      <c r="EH94" s="9">
        <v>0</v>
      </c>
      <c r="EI94" s="9">
        <f t="shared" si="21"/>
        <v>23</v>
      </c>
      <c r="EJ94" s="7">
        <v>0</v>
      </c>
      <c r="EK94" s="7">
        <f t="shared" si="11"/>
        <v>11</v>
      </c>
      <c r="EL94" s="7"/>
      <c r="EM94" s="7"/>
      <c r="EN94" s="7"/>
      <c r="EO94" s="7"/>
      <c r="EP94" s="7"/>
      <c r="EQ94" s="7"/>
      <c r="ER94" s="7">
        <v>16</v>
      </c>
      <c r="ES94" s="7">
        <f t="shared" si="5"/>
        <v>622</v>
      </c>
      <c r="ET94" s="7"/>
      <c r="EU94" s="7"/>
      <c r="EV94" s="7"/>
      <c r="EW94" s="7"/>
      <c r="EX94" s="7"/>
      <c r="EY94" s="7"/>
      <c r="EZ94" s="7">
        <v>0</v>
      </c>
      <c r="FA94" s="7">
        <f t="shared" si="39"/>
        <v>0</v>
      </c>
      <c r="FB94" s="7"/>
      <c r="FC94" s="7"/>
      <c r="FD94" s="7"/>
      <c r="FE94" s="7"/>
      <c r="FF94" s="7">
        <v>1</v>
      </c>
      <c r="FG94" s="7">
        <f t="shared" si="45"/>
        <v>22</v>
      </c>
      <c r="FH94" s="7"/>
      <c r="FI94" s="7"/>
      <c r="FJ94" s="9">
        <v>0</v>
      </c>
      <c r="FK94" s="9">
        <v>0</v>
      </c>
      <c r="FL94" s="9">
        <v>0</v>
      </c>
      <c r="FM94" s="9">
        <f t="shared" si="40"/>
        <v>3</v>
      </c>
      <c r="FN94" s="9">
        <v>3</v>
      </c>
      <c r="FO94" s="10">
        <f t="shared" si="6"/>
        <v>879</v>
      </c>
      <c r="FP94" s="10">
        <v>0</v>
      </c>
      <c r="FQ94" s="9">
        <v>1</v>
      </c>
      <c r="FR94" s="7"/>
      <c r="FS94" s="7"/>
      <c r="FT94" s="7"/>
      <c r="FU94" s="7"/>
      <c r="FV94" s="7">
        <v>22</v>
      </c>
      <c r="FW94" s="7">
        <f t="shared" si="46"/>
        <v>180</v>
      </c>
      <c r="FX94" s="7">
        <v>0</v>
      </c>
      <c r="FY94" s="7">
        <f t="shared" si="41"/>
        <v>0</v>
      </c>
      <c r="FZ94" s="7"/>
      <c r="GA94" s="7"/>
      <c r="GB94" s="7"/>
      <c r="GC94" s="7"/>
      <c r="GD94" s="7">
        <v>0</v>
      </c>
      <c r="GE94" s="7">
        <f t="shared" si="42"/>
        <v>0</v>
      </c>
      <c r="GF94" s="7"/>
      <c r="GG94" s="7"/>
      <c r="GH94" s="7"/>
      <c r="GI94" s="7"/>
      <c r="GJ94" s="7"/>
      <c r="GK94" s="7"/>
    </row>
    <row r="95" spans="1:193" ht="14.25" customHeight="1" x14ac:dyDescent="0.2">
      <c r="A95" s="85">
        <v>44058</v>
      </c>
      <c r="B95" s="7"/>
      <c r="C95" s="7"/>
      <c r="D95" s="7"/>
      <c r="E95" s="7">
        <f t="shared" si="43"/>
        <v>58</v>
      </c>
      <c r="F95" s="7"/>
      <c r="G95" s="7"/>
      <c r="H95" s="7"/>
      <c r="I95" s="7"/>
      <c r="J95" s="7"/>
      <c r="K95" s="7"/>
      <c r="L95" s="7"/>
      <c r="M95" s="7"/>
      <c r="N95" s="7"/>
      <c r="O95" s="7">
        <f t="shared" si="24"/>
        <v>158</v>
      </c>
      <c r="P95" s="7"/>
      <c r="Q95" s="7"/>
      <c r="R95" s="7"/>
      <c r="S95" s="7">
        <f t="shared" si="25"/>
        <v>2</v>
      </c>
      <c r="T95" s="7"/>
      <c r="U95" s="7"/>
      <c r="V95" s="9"/>
      <c r="W95" s="9"/>
      <c r="X95" s="7"/>
      <c r="Y95" s="7"/>
      <c r="Z95" s="9"/>
      <c r="AA95" s="9">
        <f t="shared" si="29"/>
        <v>4</v>
      </c>
      <c r="AB95" s="7"/>
      <c r="AC95" s="7"/>
      <c r="AD95" s="7"/>
      <c r="AE95" s="7">
        <f t="shared" si="2"/>
        <v>114</v>
      </c>
      <c r="AF95" s="7"/>
      <c r="AG95" s="7"/>
      <c r="AH95" s="7"/>
      <c r="AI95" s="84">
        <f t="shared" si="30"/>
        <v>7</v>
      </c>
      <c r="AJ95" s="7"/>
      <c r="AK95" s="8"/>
      <c r="AL95" s="8"/>
      <c r="AM95" s="8">
        <v>0</v>
      </c>
      <c r="AN95" s="7"/>
      <c r="AO95" s="7">
        <f t="shared" si="31"/>
        <v>1</v>
      </c>
      <c r="AP95" s="7"/>
      <c r="AQ95" s="7">
        <f t="shared" si="26"/>
        <v>1</v>
      </c>
      <c r="AR95" s="7"/>
      <c r="AS95" s="7"/>
      <c r="AT95" s="7"/>
      <c r="AU95" s="7">
        <f t="shared" si="44"/>
        <v>0</v>
      </c>
      <c r="AV95" s="7"/>
      <c r="AW95" s="7">
        <f t="shared" si="13"/>
        <v>1</v>
      </c>
      <c r="AX95" s="8"/>
      <c r="AY95" s="8"/>
      <c r="AZ95" s="7"/>
      <c r="BA95" s="7"/>
      <c r="BB95" s="7"/>
      <c r="BC95" s="7"/>
      <c r="BD95" s="7"/>
      <c r="BE95" s="7">
        <f t="shared" si="14"/>
        <v>2</v>
      </c>
      <c r="BF95" s="7"/>
      <c r="BG95" s="7">
        <f t="shared" si="27"/>
        <v>5</v>
      </c>
      <c r="BH95" s="7"/>
      <c r="BI95" s="7">
        <f t="shared" si="15"/>
        <v>1056</v>
      </c>
      <c r="BJ95" s="7"/>
      <c r="BK95" s="7"/>
      <c r="BL95" s="7"/>
      <c r="BM95" s="7">
        <f t="shared" si="32"/>
        <v>0</v>
      </c>
      <c r="BN95" s="7"/>
      <c r="BO95" s="7">
        <f t="shared" si="28"/>
        <v>10</v>
      </c>
      <c r="BP95" s="7"/>
      <c r="BQ95" s="7">
        <f t="shared" si="23"/>
        <v>7</v>
      </c>
      <c r="BR95" s="7"/>
      <c r="BS95" s="7"/>
      <c r="BT95" s="7"/>
      <c r="BU95" s="7">
        <f t="shared" si="4"/>
        <v>43</v>
      </c>
      <c r="BV95" s="7"/>
      <c r="BW95" s="7">
        <f t="shared" si="9"/>
        <v>6</v>
      </c>
      <c r="BX95" s="9"/>
      <c r="BY95" s="9">
        <f t="shared" si="33"/>
        <v>0</v>
      </c>
      <c r="BZ95" s="9"/>
      <c r="CA95" s="9">
        <f t="shared" ref="CA95:CA114" si="47">SUM(BZ95+CA94)</f>
        <v>0</v>
      </c>
      <c r="CB95" s="9"/>
      <c r="CC95" s="9"/>
      <c r="CD95" s="7"/>
      <c r="CE95" s="7"/>
      <c r="CF95" s="7"/>
      <c r="CG95" s="7"/>
      <c r="CH95" s="7"/>
      <c r="CI95" s="7"/>
      <c r="CJ95" s="9"/>
      <c r="CK95" s="9">
        <f t="shared" si="16"/>
        <v>1</v>
      </c>
      <c r="CL95" s="7"/>
      <c r="CM95" s="7"/>
      <c r="CN95" s="7"/>
      <c r="CO95" s="7">
        <f t="shared" si="35"/>
        <v>2</v>
      </c>
      <c r="CP95" s="7"/>
      <c r="CQ95" s="7"/>
      <c r="CR95" s="7"/>
      <c r="CS95" s="7">
        <f t="shared" si="8"/>
        <v>2</v>
      </c>
      <c r="CT95" s="7"/>
      <c r="CU95" s="7"/>
      <c r="CV95" s="7"/>
      <c r="CW95" s="7"/>
      <c r="CX95" s="7"/>
      <c r="CY95" s="7">
        <f t="shared" si="17"/>
        <v>8</v>
      </c>
      <c r="CZ95" s="7"/>
      <c r="DA95" s="7"/>
      <c r="DB95" s="7"/>
      <c r="DC95" s="7"/>
      <c r="DD95" s="7"/>
      <c r="DE95" s="7"/>
      <c r="DF95" s="7"/>
      <c r="DG95" s="7"/>
      <c r="DH95" s="8"/>
      <c r="DI95" s="9">
        <f t="shared" si="36"/>
        <v>0</v>
      </c>
      <c r="DJ95" s="7"/>
      <c r="DK95" s="7">
        <f t="shared" si="18"/>
        <v>8</v>
      </c>
      <c r="DL95" s="9"/>
      <c r="DM95" s="9">
        <f t="shared" si="19"/>
        <v>4</v>
      </c>
      <c r="DN95" s="7"/>
      <c r="DO95" s="7">
        <f t="shared" si="37"/>
        <v>5</v>
      </c>
      <c r="DP95" s="7"/>
      <c r="DQ95" s="7">
        <f t="shared" si="0"/>
        <v>1879</v>
      </c>
      <c r="DR95" s="7"/>
      <c r="DS95" s="7"/>
      <c r="DT95" s="7"/>
      <c r="DU95" s="7">
        <f t="shared" ref="DU95:DU158" si="48">SUM(DU94+DT95)</f>
        <v>0</v>
      </c>
      <c r="DV95" s="7"/>
      <c r="DW95" s="7"/>
      <c r="DX95" s="7"/>
      <c r="DY95" s="7"/>
      <c r="DZ95" s="7"/>
      <c r="EA95" s="7">
        <f t="shared" si="10"/>
        <v>15</v>
      </c>
      <c r="EB95" s="7"/>
      <c r="EC95" s="7">
        <f t="shared" si="20"/>
        <v>6</v>
      </c>
      <c r="ED95" s="7"/>
      <c r="EE95" s="7"/>
      <c r="EF95" s="7"/>
      <c r="EG95" s="7"/>
      <c r="EH95" s="9"/>
      <c r="EI95" s="9">
        <f t="shared" si="21"/>
        <v>23</v>
      </c>
      <c r="EJ95" s="7"/>
      <c r="EK95" s="7">
        <f t="shared" si="11"/>
        <v>11</v>
      </c>
      <c r="EL95" s="7"/>
      <c r="EM95" s="7"/>
      <c r="EN95" s="7"/>
      <c r="EO95" s="7"/>
      <c r="EP95" s="7"/>
      <c r="EQ95" s="7"/>
      <c r="ER95" s="7"/>
      <c r="ES95" s="7">
        <f t="shared" si="5"/>
        <v>622</v>
      </c>
      <c r="ET95" s="7"/>
      <c r="EU95" s="7"/>
      <c r="EV95" s="7"/>
      <c r="EW95" s="7"/>
      <c r="EX95" s="7"/>
      <c r="EY95" s="7"/>
      <c r="EZ95" s="7"/>
      <c r="FA95" s="7">
        <f t="shared" si="39"/>
        <v>0</v>
      </c>
      <c r="FB95" s="7"/>
      <c r="FC95" s="7"/>
      <c r="FD95" s="7"/>
      <c r="FE95" s="7"/>
      <c r="FF95" s="7"/>
      <c r="FG95" s="7">
        <f t="shared" si="45"/>
        <v>22</v>
      </c>
      <c r="FH95" s="7"/>
      <c r="FI95" s="7"/>
      <c r="FJ95" s="9"/>
      <c r="FK95" s="9">
        <v>0</v>
      </c>
      <c r="FL95" s="9"/>
      <c r="FM95" s="9">
        <f t="shared" si="40"/>
        <v>3</v>
      </c>
      <c r="FN95" s="9"/>
      <c r="FO95" s="10">
        <f t="shared" si="6"/>
        <v>879</v>
      </c>
      <c r="FP95" s="10"/>
      <c r="FQ95" s="9">
        <v>1</v>
      </c>
      <c r="FR95" s="7"/>
      <c r="FS95" s="7"/>
      <c r="FT95" s="7"/>
      <c r="FU95" s="7"/>
      <c r="FV95" s="7"/>
      <c r="FW95" s="7">
        <f t="shared" si="46"/>
        <v>180</v>
      </c>
      <c r="FX95" s="7"/>
      <c r="FY95" s="7">
        <f t="shared" si="41"/>
        <v>0</v>
      </c>
      <c r="FZ95" s="7"/>
      <c r="GA95" s="7"/>
      <c r="GB95" s="7"/>
      <c r="GC95" s="7"/>
      <c r="GD95" s="7"/>
      <c r="GE95" s="7">
        <f t="shared" si="42"/>
        <v>0</v>
      </c>
      <c r="GF95" s="7"/>
      <c r="GG95" s="7"/>
      <c r="GH95" s="7"/>
      <c r="GI95" s="7"/>
      <c r="GJ95" s="7"/>
      <c r="GK95" s="7"/>
    </row>
    <row r="96" spans="1:193" ht="14.25" customHeight="1" x14ac:dyDescent="0.2">
      <c r="A96" s="85">
        <v>44059</v>
      </c>
      <c r="B96" s="7"/>
      <c r="C96" s="7"/>
      <c r="D96" s="7"/>
      <c r="E96" s="7">
        <f t="shared" si="43"/>
        <v>58</v>
      </c>
      <c r="F96" s="7"/>
      <c r="G96" s="7"/>
      <c r="H96" s="7"/>
      <c r="I96" s="7"/>
      <c r="J96" s="7"/>
      <c r="K96" s="7"/>
      <c r="L96" s="7"/>
      <c r="M96" s="7"/>
      <c r="N96" s="7"/>
      <c r="O96" s="7">
        <f t="shared" si="24"/>
        <v>158</v>
      </c>
      <c r="P96" s="7"/>
      <c r="Q96" s="7"/>
      <c r="R96" s="7"/>
      <c r="S96" s="7">
        <f t="shared" si="25"/>
        <v>2</v>
      </c>
      <c r="T96" s="7"/>
      <c r="U96" s="7"/>
      <c r="V96" s="9"/>
      <c r="W96" s="9"/>
      <c r="X96" s="7"/>
      <c r="Y96" s="7"/>
      <c r="Z96" s="9"/>
      <c r="AA96" s="9">
        <f t="shared" si="29"/>
        <v>4</v>
      </c>
      <c r="AB96" s="7"/>
      <c r="AC96" s="7"/>
      <c r="AD96" s="7"/>
      <c r="AE96" s="7">
        <f t="shared" si="2"/>
        <v>114</v>
      </c>
      <c r="AF96" s="7"/>
      <c r="AG96" s="7"/>
      <c r="AH96" s="7"/>
      <c r="AI96" s="84">
        <f t="shared" si="30"/>
        <v>7</v>
      </c>
      <c r="AJ96" s="7"/>
      <c r="AK96" s="8"/>
      <c r="AL96" s="8"/>
      <c r="AM96" s="8">
        <v>0</v>
      </c>
      <c r="AN96" s="7"/>
      <c r="AO96" s="7">
        <f t="shared" si="31"/>
        <v>1</v>
      </c>
      <c r="AP96" s="7"/>
      <c r="AQ96" s="7">
        <f t="shared" si="26"/>
        <v>1</v>
      </c>
      <c r="AR96" s="7"/>
      <c r="AS96" s="7"/>
      <c r="AT96" s="7"/>
      <c r="AU96" s="7">
        <f t="shared" si="44"/>
        <v>0</v>
      </c>
      <c r="AV96" s="7"/>
      <c r="AW96" s="7">
        <f t="shared" si="13"/>
        <v>1</v>
      </c>
      <c r="AX96" s="8"/>
      <c r="AY96" s="8"/>
      <c r="AZ96" s="7"/>
      <c r="BA96" s="7"/>
      <c r="BB96" s="7"/>
      <c r="BC96" s="7"/>
      <c r="BD96" s="7"/>
      <c r="BE96" s="7">
        <f t="shared" si="14"/>
        <v>2</v>
      </c>
      <c r="BF96" s="7"/>
      <c r="BG96" s="7">
        <f t="shared" si="27"/>
        <v>5</v>
      </c>
      <c r="BH96" s="7"/>
      <c r="BI96" s="7">
        <f t="shared" si="15"/>
        <v>1056</v>
      </c>
      <c r="BJ96" s="7"/>
      <c r="BK96" s="7"/>
      <c r="BL96" s="7"/>
      <c r="BM96" s="7">
        <f t="shared" si="32"/>
        <v>0</v>
      </c>
      <c r="BN96" s="7"/>
      <c r="BO96" s="7">
        <f t="shared" si="28"/>
        <v>10</v>
      </c>
      <c r="BP96" s="7"/>
      <c r="BQ96" s="7">
        <f t="shared" si="23"/>
        <v>7</v>
      </c>
      <c r="BR96" s="7"/>
      <c r="BS96" s="7"/>
      <c r="BT96" s="7"/>
      <c r="BU96" s="7">
        <f t="shared" si="4"/>
        <v>43</v>
      </c>
      <c r="BV96" s="7"/>
      <c r="BW96" s="7">
        <f t="shared" si="9"/>
        <v>6</v>
      </c>
      <c r="BX96" s="9"/>
      <c r="BY96" s="9">
        <f t="shared" si="33"/>
        <v>0</v>
      </c>
      <c r="BZ96" s="9"/>
      <c r="CA96" s="9">
        <f t="shared" si="47"/>
        <v>0</v>
      </c>
      <c r="CB96" s="9"/>
      <c r="CC96" s="9"/>
      <c r="CD96" s="7"/>
      <c r="CE96" s="7"/>
      <c r="CF96" s="7"/>
      <c r="CG96" s="7"/>
      <c r="CH96" s="7"/>
      <c r="CI96" s="7"/>
      <c r="CJ96" s="9"/>
      <c r="CK96" s="9">
        <f t="shared" si="16"/>
        <v>1</v>
      </c>
      <c r="CL96" s="7"/>
      <c r="CM96" s="7"/>
      <c r="CN96" s="7"/>
      <c r="CO96" s="7">
        <f t="shared" si="35"/>
        <v>2</v>
      </c>
      <c r="CP96" s="7"/>
      <c r="CQ96" s="7"/>
      <c r="CR96" s="7"/>
      <c r="CS96" s="7">
        <f t="shared" si="8"/>
        <v>2</v>
      </c>
      <c r="CT96" s="7"/>
      <c r="CU96" s="7"/>
      <c r="CV96" s="7"/>
      <c r="CW96" s="7"/>
      <c r="CX96" s="7"/>
      <c r="CY96" s="7">
        <f t="shared" si="17"/>
        <v>8</v>
      </c>
      <c r="CZ96" s="7"/>
      <c r="DA96" s="7"/>
      <c r="DB96" s="7"/>
      <c r="DC96" s="7"/>
      <c r="DD96" s="7"/>
      <c r="DE96" s="7"/>
      <c r="DF96" s="7"/>
      <c r="DG96" s="7"/>
      <c r="DH96" s="8"/>
      <c r="DI96" s="9">
        <f t="shared" si="36"/>
        <v>0</v>
      </c>
      <c r="DJ96" s="7"/>
      <c r="DK96" s="7">
        <f t="shared" si="18"/>
        <v>8</v>
      </c>
      <c r="DL96" s="9"/>
      <c r="DM96" s="9">
        <f t="shared" si="19"/>
        <v>4</v>
      </c>
      <c r="DN96" s="7"/>
      <c r="DO96" s="7">
        <f t="shared" si="37"/>
        <v>5</v>
      </c>
      <c r="DP96" s="7"/>
      <c r="DQ96" s="7">
        <f t="shared" si="0"/>
        <v>1879</v>
      </c>
      <c r="DR96" s="7"/>
      <c r="DS96" s="7"/>
      <c r="DT96" s="7"/>
      <c r="DU96" s="7">
        <f t="shared" si="48"/>
        <v>0</v>
      </c>
      <c r="DV96" s="7"/>
      <c r="DW96" s="7"/>
      <c r="DX96" s="7"/>
      <c r="DY96" s="7"/>
      <c r="DZ96" s="7"/>
      <c r="EA96" s="7">
        <f t="shared" si="10"/>
        <v>15</v>
      </c>
      <c r="EB96" s="7"/>
      <c r="EC96" s="7">
        <f t="shared" si="20"/>
        <v>6</v>
      </c>
      <c r="ED96" s="7"/>
      <c r="EE96" s="7"/>
      <c r="EF96" s="7"/>
      <c r="EG96" s="7"/>
      <c r="EH96" s="9"/>
      <c r="EI96" s="9">
        <f t="shared" si="21"/>
        <v>23</v>
      </c>
      <c r="EJ96" s="7"/>
      <c r="EK96" s="7">
        <f t="shared" si="11"/>
        <v>11</v>
      </c>
      <c r="EL96" s="7"/>
      <c r="EM96" s="7"/>
      <c r="EN96" s="7"/>
      <c r="EO96" s="7"/>
      <c r="EP96" s="7"/>
      <c r="EQ96" s="7"/>
      <c r="ER96" s="7"/>
      <c r="ES96" s="7">
        <f t="shared" si="5"/>
        <v>622</v>
      </c>
      <c r="ET96" s="7"/>
      <c r="EU96" s="7"/>
      <c r="EV96" s="7"/>
      <c r="EW96" s="7"/>
      <c r="EX96" s="7"/>
      <c r="EY96" s="7"/>
      <c r="EZ96" s="7"/>
      <c r="FA96" s="7">
        <f t="shared" si="39"/>
        <v>0</v>
      </c>
      <c r="FB96" s="7"/>
      <c r="FC96" s="7"/>
      <c r="FD96" s="7"/>
      <c r="FE96" s="7"/>
      <c r="FF96" s="7"/>
      <c r="FG96" s="7">
        <f t="shared" si="45"/>
        <v>22</v>
      </c>
      <c r="FH96" s="7"/>
      <c r="FI96" s="7"/>
      <c r="FJ96" s="9"/>
      <c r="FK96" s="9">
        <v>0</v>
      </c>
      <c r="FL96" s="9"/>
      <c r="FM96" s="9">
        <f t="shared" si="40"/>
        <v>3</v>
      </c>
      <c r="FN96" s="9"/>
      <c r="FO96" s="10">
        <f t="shared" si="6"/>
        <v>879</v>
      </c>
      <c r="FP96" s="10"/>
      <c r="FQ96" s="9">
        <v>1</v>
      </c>
      <c r="FR96" s="7"/>
      <c r="FS96" s="7"/>
      <c r="FT96" s="7"/>
      <c r="FU96" s="7"/>
      <c r="FV96" s="7"/>
      <c r="FW96" s="7">
        <f t="shared" si="46"/>
        <v>180</v>
      </c>
      <c r="FX96" s="7"/>
      <c r="FY96" s="7">
        <f t="shared" si="41"/>
        <v>0</v>
      </c>
      <c r="FZ96" s="7"/>
      <c r="GA96" s="7"/>
      <c r="GB96" s="7"/>
      <c r="GC96" s="7"/>
      <c r="GD96" s="7"/>
      <c r="GE96" s="7">
        <f t="shared" si="42"/>
        <v>0</v>
      </c>
      <c r="GF96" s="7"/>
      <c r="GG96" s="7"/>
      <c r="GH96" s="7"/>
      <c r="GI96" s="7"/>
      <c r="GJ96" s="7"/>
      <c r="GK96" s="7"/>
    </row>
    <row r="97" spans="1:193" ht="14.25" customHeight="1" x14ac:dyDescent="0.2">
      <c r="A97" s="85">
        <v>44060</v>
      </c>
      <c r="B97" s="7"/>
      <c r="C97" s="7"/>
      <c r="D97" s="7">
        <v>14</v>
      </c>
      <c r="E97" s="7">
        <f t="shared" si="43"/>
        <v>72</v>
      </c>
      <c r="F97" s="7"/>
      <c r="G97" s="7"/>
      <c r="H97" s="7"/>
      <c r="I97" s="7"/>
      <c r="J97" s="7"/>
      <c r="K97" s="7"/>
      <c r="L97" s="7"/>
      <c r="M97" s="7"/>
      <c r="N97" s="7">
        <v>3</v>
      </c>
      <c r="O97" s="7">
        <f t="shared" si="24"/>
        <v>161</v>
      </c>
      <c r="P97" s="7"/>
      <c r="Q97" s="7"/>
      <c r="R97" s="7">
        <v>0</v>
      </c>
      <c r="S97" s="7">
        <f t="shared" si="25"/>
        <v>2</v>
      </c>
      <c r="T97" s="7"/>
      <c r="U97" s="7"/>
      <c r="V97" s="9"/>
      <c r="W97" s="9"/>
      <c r="X97" s="7"/>
      <c r="Y97" s="7"/>
      <c r="Z97" s="9">
        <v>0</v>
      </c>
      <c r="AA97" s="9">
        <f t="shared" si="29"/>
        <v>4</v>
      </c>
      <c r="AB97" s="7"/>
      <c r="AC97" s="7"/>
      <c r="AD97" s="7">
        <v>15</v>
      </c>
      <c r="AE97" s="7">
        <f t="shared" si="2"/>
        <v>129</v>
      </c>
      <c r="AF97" s="7"/>
      <c r="AG97" s="7"/>
      <c r="AH97" s="7">
        <v>0</v>
      </c>
      <c r="AI97" s="84">
        <f t="shared" si="30"/>
        <v>7</v>
      </c>
      <c r="AJ97" s="7"/>
      <c r="AK97" s="8"/>
      <c r="AL97" s="8">
        <v>1</v>
      </c>
      <c r="AM97" s="8">
        <f>AL97+AM96</f>
        <v>1</v>
      </c>
      <c r="AN97" s="7">
        <v>0</v>
      </c>
      <c r="AO97" s="7">
        <f t="shared" si="31"/>
        <v>1</v>
      </c>
      <c r="AP97" s="7">
        <v>0</v>
      </c>
      <c r="AQ97" s="7">
        <f t="shared" si="26"/>
        <v>1</v>
      </c>
      <c r="AR97" s="7"/>
      <c r="AS97" s="7"/>
      <c r="AT97" s="7">
        <v>1</v>
      </c>
      <c r="AU97" s="7">
        <f t="shared" si="44"/>
        <v>1</v>
      </c>
      <c r="AV97" s="7">
        <v>0</v>
      </c>
      <c r="AW97" s="7">
        <f t="shared" si="13"/>
        <v>1</v>
      </c>
      <c r="AX97" s="8"/>
      <c r="AY97" s="8"/>
      <c r="AZ97" s="7"/>
      <c r="BA97" s="7"/>
      <c r="BB97" s="7"/>
      <c r="BC97" s="7"/>
      <c r="BD97" s="7">
        <v>0</v>
      </c>
      <c r="BE97" s="7">
        <f t="shared" si="14"/>
        <v>2</v>
      </c>
      <c r="BF97" s="7">
        <v>0</v>
      </c>
      <c r="BG97" s="7">
        <f t="shared" si="27"/>
        <v>5</v>
      </c>
      <c r="BH97" s="7">
        <v>32</v>
      </c>
      <c r="BI97" s="7">
        <f t="shared" si="15"/>
        <v>1088</v>
      </c>
      <c r="BJ97" s="7"/>
      <c r="BK97" s="7"/>
      <c r="BL97" s="7">
        <v>0</v>
      </c>
      <c r="BM97" s="7">
        <f t="shared" si="32"/>
        <v>0</v>
      </c>
      <c r="BN97" s="7">
        <v>0</v>
      </c>
      <c r="BO97" s="7">
        <f t="shared" si="28"/>
        <v>10</v>
      </c>
      <c r="BP97" s="7">
        <v>2</v>
      </c>
      <c r="BQ97" s="7">
        <f t="shared" si="23"/>
        <v>9</v>
      </c>
      <c r="BR97" s="7"/>
      <c r="BS97" s="7"/>
      <c r="BT97" s="7">
        <v>0</v>
      </c>
      <c r="BU97" s="7">
        <f t="shared" si="4"/>
        <v>43</v>
      </c>
      <c r="BV97" s="7">
        <v>0</v>
      </c>
      <c r="BW97" s="7">
        <f t="shared" si="9"/>
        <v>6</v>
      </c>
      <c r="BX97" s="9">
        <v>0</v>
      </c>
      <c r="BY97" s="9">
        <f t="shared" si="33"/>
        <v>0</v>
      </c>
      <c r="BZ97" s="9">
        <v>0</v>
      </c>
      <c r="CA97" s="9">
        <f t="shared" si="47"/>
        <v>0</v>
      </c>
      <c r="CB97" s="9"/>
      <c r="CC97" s="9"/>
      <c r="CD97" s="7"/>
      <c r="CE97" s="7"/>
      <c r="CF97" s="7"/>
      <c r="CG97" s="7"/>
      <c r="CH97" s="7"/>
      <c r="CI97" s="7"/>
      <c r="CJ97" s="9">
        <v>0</v>
      </c>
      <c r="CK97" s="9">
        <f t="shared" si="16"/>
        <v>1</v>
      </c>
      <c r="CL97" s="7"/>
      <c r="CM97" s="7"/>
      <c r="CN97" s="7">
        <v>0</v>
      </c>
      <c r="CO97" s="7">
        <f t="shared" si="35"/>
        <v>2</v>
      </c>
      <c r="CP97" s="7"/>
      <c r="CQ97" s="7"/>
      <c r="CR97" s="7">
        <v>0</v>
      </c>
      <c r="CS97" s="7">
        <f t="shared" si="8"/>
        <v>2</v>
      </c>
      <c r="CT97" s="7"/>
      <c r="CU97" s="7"/>
      <c r="CV97" s="7"/>
      <c r="CW97" s="7"/>
      <c r="CX97" s="7">
        <v>0</v>
      </c>
      <c r="CY97" s="7">
        <f t="shared" si="17"/>
        <v>8</v>
      </c>
      <c r="CZ97" s="7"/>
      <c r="DA97" s="7"/>
      <c r="DB97" s="7"/>
      <c r="DC97" s="7"/>
      <c r="DD97" s="7"/>
      <c r="DE97" s="7"/>
      <c r="DF97" s="7"/>
      <c r="DG97" s="7"/>
      <c r="DH97" s="8">
        <v>0</v>
      </c>
      <c r="DI97" s="9">
        <f t="shared" si="36"/>
        <v>0</v>
      </c>
      <c r="DJ97" s="7">
        <v>2</v>
      </c>
      <c r="DK97" s="7">
        <f t="shared" si="18"/>
        <v>10</v>
      </c>
      <c r="DL97" s="9">
        <v>0</v>
      </c>
      <c r="DM97" s="9">
        <f t="shared" si="19"/>
        <v>4</v>
      </c>
      <c r="DN97" s="7">
        <v>0</v>
      </c>
      <c r="DO97" s="7">
        <f t="shared" si="37"/>
        <v>5</v>
      </c>
      <c r="DP97" s="7">
        <v>93</v>
      </c>
      <c r="DQ97" s="7">
        <f t="shared" si="0"/>
        <v>1972</v>
      </c>
      <c r="DR97" s="7"/>
      <c r="DS97" s="7"/>
      <c r="DT97" s="7">
        <v>0</v>
      </c>
      <c r="DU97" s="7">
        <f t="shared" si="48"/>
        <v>0</v>
      </c>
      <c r="DV97" s="7"/>
      <c r="DW97" s="7"/>
      <c r="DX97" s="7"/>
      <c r="DY97" s="7"/>
      <c r="DZ97" s="7">
        <v>1</v>
      </c>
      <c r="EA97" s="7">
        <f t="shared" si="10"/>
        <v>16</v>
      </c>
      <c r="EB97" s="7">
        <v>0</v>
      </c>
      <c r="EC97" s="7">
        <f t="shared" si="20"/>
        <v>6</v>
      </c>
      <c r="ED97" s="7"/>
      <c r="EE97" s="7"/>
      <c r="EF97" s="7"/>
      <c r="EG97" s="7"/>
      <c r="EH97" s="9">
        <v>9</v>
      </c>
      <c r="EI97" s="9">
        <f t="shared" si="21"/>
        <v>32</v>
      </c>
      <c r="EJ97" s="7">
        <v>0</v>
      </c>
      <c r="EK97" s="7">
        <f t="shared" si="11"/>
        <v>11</v>
      </c>
      <c r="EL97" s="7"/>
      <c r="EM97" s="7"/>
      <c r="EN97" s="7"/>
      <c r="EO97" s="7"/>
      <c r="EP97" s="7"/>
      <c r="EQ97" s="7"/>
      <c r="ER97" s="7">
        <v>38</v>
      </c>
      <c r="ES97" s="7">
        <f t="shared" si="5"/>
        <v>660</v>
      </c>
      <c r="ET97" s="7"/>
      <c r="EU97" s="7"/>
      <c r="EV97" s="7"/>
      <c r="EW97" s="7"/>
      <c r="EX97" s="7"/>
      <c r="EY97" s="7"/>
      <c r="EZ97" s="7">
        <v>0</v>
      </c>
      <c r="FA97" s="7">
        <f t="shared" si="39"/>
        <v>0</v>
      </c>
      <c r="FB97" s="7"/>
      <c r="FC97" s="7"/>
      <c r="FD97" s="7"/>
      <c r="FE97" s="7"/>
      <c r="FF97" s="7">
        <v>17</v>
      </c>
      <c r="FG97" s="7">
        <f t="shared" si="45"/>
        <v>39</v>
      </c>
      <c r="FH97" s="7"/>
      <c r="FI97" s="7"/>
      <c r="FJ97" s="9">
        <v>0</v>
      </c>
      <c r="FK97" s="9">
        <v>0</v>
      </c>
      <c r="FL97" s="9">
        <v>0</v>
      </c>
      <c r="FM97" s="9">
        <f t="shared" si="40"/>
        <v>3</v>
      </c>
      <c r="FN97" s="9">
        <v>58</v>
      </c>
      <c r="FO97" s="10">
        <f t="shared" si="6"/>
        <v>937</v>
      </c>
      <c r="FP97" s="10">
        <v>0</v>
      </c>
      <c r="FQ97" s="9">
        <v>1</v>
      </c>
      <c r="FR97" s="7"/>
      <c r="FS97" s="7"/>
      <c r="FT97" s="7"/>
      <c r="FU97" s="7"/>
      <c r="FV97" s="7">
        <v>82</v>
      </c>
      <c r="FW97" s="7">
        <f t="shared" si="46"/>
        <v>262</v>
      </c>
      <c r="FX97" s="7">
        <v>0</v>
      </c>
      <c r="FY97" s="7">
        <f t="shared" si="41"/>
        <v>0</v>
      </c>
      <c r="FZ97" s="7"/>
      <c r="GA97" s="7"/>
      <c r="GB97" s="7"/>
      <c r="GC97" s="7"/>
      <c r="GD97" s="7">
        <v>0</v>
      </c>
      <c r="GE97" s="7">
        <f t="shared" si="42"/>
        <v>0</v>
      </c>
      <c r="GF97" s="7"/>
      <c r="GG97" s="7"/>
      <c r="GH97" s="7"/>
      <c r="GI97" s="7"/>
      <c r="GJ97" s="7"/>
      <c r="GK97" s="7"/>
    </row>
    <row r="98" spans="1:193" ht="14.25" customHeight="1" x14ac:dyDescent="0.2">
      <c r="A98" s="85">
        <v>44061</v>
      </c>
      <c r="B98" s="7">
        <v>0</v>
      </c>
      <c r="C98" s="7">
        <f>SUM(C97,B98)</f>
        <v>0</v>
      </c>
      <c r="D98" s="7">
        <v>4</v>
      </c>
      <c r="E98" s="7">
        <f t="shared" si="43"/>
        <v>76</v>
      </c>
      <c r="F98" s="7"/>
      <c r="G98" s="7"/>
      <c r="H98" s="7"/>
      <c r="I98" s="7"/>
      <c r="J98" s="7"/>
      <c r="K98" s="7"/>
      <c r="L98" s="7"/>
      <c r="M98" s="7"/>
      <c r="N98" s="7">
        <v>1</v>
      </c>
      <c r="O98" s="7">
        <f t="shared" si="24"/>
        <v>162</v>
      </c>
      <c r="P98" s="7"/>
      <c r="Q98" s="7"/>
      <c r="R98" s="7">
        <v>0</v>
      </c>
      <c r="S98" s="7">
        <f>SUM(R98+S97)</f>
        <v>2</v>
      </c>
      <c r="T98" s="7"/>
      <c r="U98" s="7"/>
      <c r="V98" s="9"/>
      <c r="W98" s="9"/>
      <c r="X98" s="7"/>
      <c r="Y98" s="7"/>
      <c r="Z98" s="9">
        <v>0</v>
      </c>
      <c r="AA98" s="9">
        <f t="shared" si="29"/>
        <v>4</v>
      </c>
      <c r="AB98" s="7"/>
      <c r="AC98" s="7"/>
      <c r="AD98" s="7">
        <v>5</v>
      </c>
      <c r="AE98" s="7">
        <f t="shared" si="2"/>
        <v>134</v>
      </c>
      <c r="AF98" s="7"/>
      <c r="AG98" s="7"/>
      <c r="AH98" s="7">
        <v>0</v>
      </c>
      <c r="AI98" s="84">
        <f t="shared" si="30"/>
        <v>7</v>
      </c>
      <c r="AJ98" s="7">
        <v>0</v>
      </c>
      <c r="AK98" s="8">
        <f>SUM(AK97,AJ98)</f>
        <v>0</v>
      </c>
      <c r="AL98" s="8">
        <v>0</v>
      </c>
      <c r="AM98" s="8">
        <f>AL98+AM97</f>
        <v>1</v>
      </c>
      <c r="AN98" s="7">
        <v>0</v>
      </c>
      <c r="AO98" s="7">
        <f t="shared" si="31"/>
        <v>1</v>
      </c>
      <c r="AP98" s="7">
        <v>0</v>
      </c>
      <c r="AQ98" s="7">
        <f t="shared" si="26"/>
        <v>1</v>
      </c>
      <c r="AR98" s="7">
        <v>0</v>
      </c>
      <c r="AS98" s="7">
        <f>SUM(AS97,AR98)</f>
        <v>0</v>
      </c>
      <c r="AT98" s="7">
        <v>0</v>
      </c>
      <c r="AU98" s="7">
        <f t="shared" si="44"/>
        <v>1</v>
      </c>
      <c r="AV98" s="7">
        <v>0</v>
      </c>
      <c r="AW98" s="7">
        <f t="shared" si="13"/>
        <v>1</v>
      </c>
      <c r="AX98" s="8"/>
      <c r="AY98" s="8"/>
      <c r="AZ98" s="7">
        <v>0</v>
      </c>
      <c r="BA98" s="7">
        <v>0</v>
      </c>
      <c r="BB98" s="7">
        <v>0</v>
      </c>
      <c r="BC98" s="7">
        <f>SUM(BC97,BB98)</f>
        <v>0</v>
      </c>
      <c r="BD98" s="7">
        <v>0</v>
      </c>
      <c r="BE98" s="7">
        <f t="shared" si="14"/>
        <v>2</v>
      </c>
      <c r="BF98" s="7">
        <v>0</v>
      </c>
      <c r="BG98" s="7">
        <f t="shared" si="27"/>
        <v>5</v>
      </c>
      <c r="BH98" s="7">
        <v>9</v>
      </c>
      <c r="BI98" s="7">
        <f t="shared" si="15"/>
        <v>1097</v>
      </c>
      <c r="BJ98" s="7"/>
      <c r="BK98" s="7"/>
      <c r="BL98" s="7">
        <v>0</v>
      </c>
      <c r="BM98" s="7">
        <f t="shared" si="32"/>
        <v>0</v>
      </c>
      <c r="BN98" s="7">
        <v>0</v>
      </c>
      <c r="BO98" s="7">
        <f t="shared" si="28"/>
        <v>10</v>
      </c>
      <c r="BP98" s="7">
        <v>0</v>
      </c>
      <c r="BQ98" s="7">
        <f t="shared" si="23"/>
        <v>9</v>
      </c>
      <c r="BR98" s="7"/>
      <c r="BS98" s="7"/>
      <c r="BT98" s="7">
        <v>1</v>
      </c>
      <c r="BU98" s="7">
        <f t="shared" si="4"/>
        <v>44</v>
      </c>
      <c r="BV98" s="7">
        <v>0</v>
      </c>
      <c r="BW98" s="7">
        <f t="shared" ref="BW98:BW164" si="49">SUM(BW97,BV98)</f>
        <v>6</v>
      </c>
      <c r="BX98" s="9">
        <v>0</v>
      </c>
      <c r="BY98" s="9">
        <f t="shared" si="33"/>
        <v>0</v>
      </c>
      <c r="BZ98" s="9">
        <v>0</v>
      </c>
      <c r="CA98" s="9">
        <f t="shared" si="47"/>
        <v>0</v>
      </c>
      <c r="CB98" s="9">
        <v>0</v>
      </c>
      <c r="CC98" s="9">
        <v>0</v>
      </c>
      <c r="CD98" s="7"/>
      <c r="CE98" s="7"/>
      <c r="CF98" s="7"/>
      <c r="CG98" s="7"/>
      <c r="CH98" s="7"/>
      <c r="CI98" s="7"/>
      <c r="CJ98" s="9">
        <v>0</v>
      </c>
      <c r="CK98" s="9">
        <f t="shared" si="16"/>
        <v>1</v>
      </c>
      <c r="CL98" s="7"/>
      <c r="CM98" s="7"/>
      <c r="CN98" s="7">
        <v>0</v>
      </c>
      <c r="CO98" s="7">
        <f t="shared" si="35"/>
        <v>2</v>
      </c>
      <c r="CP98" s="7">
        <v>0</v>
      </c>
      <c r="CQ98" s="7">
        <v>0</v>
      </c>
      <c r="CR98" s="7">
        <v>0</v>
      </c>
      <c r="CS98" s="7">
        <f t="shared" si="8"/>
        <v>2</v>
      </c>
      <c r="CT98" s="7"/>
      <c r="CU98" s="7"/>
      <c r="CV98" s="7"/>
      <c r="CW98" s="7"/>
      <c r="CX98" s="7">
        <v>0</v>
      </c>
      <c r="CY98" s="7">
        <f t="shared" si="17"/>
        <v>8</v>
      </c>
      <c r="CZ98" s="7"/>
      <c r="DA98" s="7"/>
      <c r="DB98" s="7"/>
      <c r="DC98" s="7"/>
      <c r="DD98" s="7"/>
      <c r="DE98" s="7"/>
      <c r="DF98" s="7"/>
      <c r="DG98" s="7"/>
      <c r="DH98" s="8">
        <v>0</v>
      </c>
      <c r="DI98" s="9">
        <f t="shared" si="36"/>
        <v>0</v>
      </c>
      <c r="DJ98" s="7">
        <v>2</v>
      </c>
      <c r="DK98" s="7">
        <f t="shared" si="18"/>
        <v>12</v>
      </c>
      <c r="DL98" s="9">
        <v>0</v>
      </c>
      <c r="DM98" s="9">
        <f t="shared" si="19"/>
        <v>4</v>
      </c>
      <c r="DN98" s="7">
        <v>0</v>
      </c>
      <c r="DO98" s="7">
        <f t="shared" si="37"/>
        <v>5</v>
      </c>
      <c r="DP98" s="7">
        <v>15</v>
      </c>
      <c r="DQ98" s="7">
        <f t="shared" si="0"/>
        <v>1987</v>
      </c>
      <c r="DR98" s="7"/>
      <c r="DS98" s="7"/>
      <c r="DT98" s="7">
        <v>0</v>
      </c>
      <c r="DU98" s="7">
        <f t="shared" si="48"/>
        <v>0</v>
      </c>
      <c r="DV98" s="7"/>
      <c r="DW98" s="7"/>
      <c r="DX98" s="7"/>
      <c r="DY98" s="7"/>
      <c r="DZ98" s="7">
        <v>0</v>
      </c>
      <c r="EA98" s="7">
        <f t="shared" si="10"/>
        <v>16</v>
      </c>
      <c r="EB98" s="7">
        <v>0</v>
      </c>
      <c r="EC98" s="7">
        <f t="shared" si="20"/>
        <v>6</v>
      </c>
      <c r="ED98" s="7">
        <v>0</v>
      </c>
      <c r="EE98" s="7">
        <f>SUM(EE97,ED98)</f>
        <v>0</v>
      </c>
      <c r="EF98" s="7"/>
      <c r="EG98" s="7"/>
      <c r="EH98" s="9">
        <v>0</v>
      </c>
      <c r="EI98" s="9">
        <f t="shared" si="21"/>
        <v>32</v>
      </c>
      <c r="EJ98" s="7">
        <v>0</v>
      </c>
      <c r="EK98" s="7">
        <f t="shared" si="11"/>
        <v>11</v>
      </c>
      <c r="EL98" s="7">
        <v>0</v>
      </c>
      <c r="EM98" s="7">
        <v>0</v>
      </c>
      <c r="EN98" s="7">
        <v>0</v>
      </c>
      <c r="EO98" s="7">
        <f>SUM(EO97+EN98)</f>
        <v>0</v>
      </c>
      <c r="EP98" s="7"/>
      <c r="EQ98" s="7"/>
      <c r="ER98" s="7">
        <v>18</v>
      </c>
      <c r="ES98" s="7">
        <f t="shared" si="5"/>
        <v>678</v>
      </c>
      <c r="ET98" s="7"/>
      <c r="EU98" s="7"/>
      <c r="EV98" s="7"/>
      <c r="EW98" s="7"/>
      <c r="EX98" s="7"/>
      <c r="EY98" s="7"/>
      <c r="EZ98" s="7">
        <v>0</v>
      </c>
      <c r="FA98" s="7">
        <f t="shared" si="39"/>
        <v>0</v>
      </c>
      <c r="FB98" s="7"/>
      <c r="FC98" s="7"/>
      <c r="FD98" s="7"/>
      <c r="FE98" s="7"/>
      <c r="FF98" s="7">
        <v>6</v>
      </c>
      <c r="FG98" s="7">
        <f t="shared" si="45"/>
        <v>45</v>
      </c>
      <c r="FH98" s="7"/>
      <c r="FI98" s="7"/>
      <c r="FJ98" s="9">
        <v>0</v>
      </c>
      <c r="FK98" s="9">
        <v>0</v>
      </c>
      <c r="FL98" s="9">
        <v>0</v>
      </c>
      <c r="FM98" s="9">
        <f t="shared" si="40"/>
        <v>3</v>
      </c>
      <c r="FN98" s="9">
        <v>19</v>
      </c>
      <c r="FO98" s="10">
        <f t="shared" si="6"/>
        <v>956</v>
      </c>
      <c r="FP98" s="10">
        <v>0</v>
      </c>
      <c r="FQ98" s="9">
        <v>1</v>
      </c>
      <c r="FR98" s="7"/>
      <c r="FS98" s="7"/>
      <c r="FT98" s="7"/>
      <c r="FU98" s="7"/>
      <c r="FV98" s="7">
        <v>38</v>
      </c>
      <c r="FW98" s="7">
        <f t="shared" si="46"/>
        <v>300</v>
      </c>
      <c r="FX98" s="7">
        <v>0</v>
      </c>
      <c r="FY98" s="7">
        <f t="shared" si="41"/>
        <v>0</v>
      </c>
      <c r="FZ98" s="7"/>
      <c r="GA98" s="7"/>
      <c r="GB98" s="7"/>
      <c r="GC98" s="7"/>
      <c r="GD98" s="7">
        <v>0</v>
      </c>
      <c r="GE98" s="7">
        <f t="shared" si="42"/>
        <v>0</v>
      </c>
      <c r="GF98" s="7"/>
      <c r="GG98" s="7"/>
      <c r="GH98" s="7"/>
      <c r="GI98" s="7"/>
      <c r="GJ98" s="7"/>
      <c r="GK98" s="7"/>
    </row>
    <row r="99" spans="1:193" ht="14.25" customHeight="1" x14ac:dyDescent="0.2">
      <c r="A99" s="85">
        <v>44062</v>
      </c>
      <c r="B99" s="7">
        <v>0</v>
      </c>
      <c r="C99" s="7">
        <f>SUM(C98,B99)</f>
        <v>0</v>
      </c>
      <c r="D99" s="7">
        <v>0</v>
      </c>
      <c r="E99" s="7">
        <f t="shared" si="43"/>
        <v>76</v>
      </c>
      <c r="F99" s="7"/>
      <c r="G99" s="7"/>
      <c r="H99" s="7"/>
      <c r="I99" s="7"/>
      <c r="J99" s="7"/>
      <c r="K99" s="7"/>
      <c r="L99" s="7"/>
      <c r="M99" s="7"/>
      <c r="N99" s="7">
        <v>0</v>
      </c>
      <c r="O99" s="7">
        <f t="shared" si="24"/>
        <v>162</v>
      </c>
      <c r="P99" s="7"/>
      <c r="Q99" s="7"/>
      <c r="R99" s="7">
        <v>0</v>
      </c>
      <c r="S99" s="7">
        <f>SUM(R99+S98)</f>
        <v>2</v>
      </c>
      <c r="T99" s="7"/>
      <c r="U99" s="7"/>
      <c r="V99" s="7"/>
      <c r="W99" s="7"/>
      <c r="X99" s="7"/>
      <c r="Y99" s="7"/>
      <c r="Z99" s="9">
        <v>2</v>
      </c>
      <c r="AA99" s="9">
        <f t="shared" si="29"/>
        <v>6</v>
      </c>
      <c r="AB99" s="7"/>
      <c r="AC99" s="7"/>
      <c r="AD99" s="7">
        <v>3</v>
      </c>
      <c r="AE99" s="7">
        <f t="shared" si="2"/>
        <v>137</v>
      </c>
      <c r="AF99" s="7"/>
      <c r="AG99" s="7"/>
      <c r="AH99" s="7">
        <v>0</v>
      </c>
      <c r="AI99" s="84">
        <f t="shared" si="30"/>
        <v>7</v>
      </c>
      <c r="AJ99" s="7">
        <v>0</v>
      </c>
      <c r="AK99" s="7">
        <f>SUM(AK98,AJ99)</f>
        <v>0</v>
      </c>
      <c r="AL99" s="7"/>
      <c r="AM99" s="7"/>
      <c r="AN99" s="7">
        <v>0</v>
      </c>
      <c r="AO99" s="7">
        <f t="shared" si="31"/>
        <v>1</v>
      </c>
      <c r="AP99" s="7">
        <v>0</v>
      </c>
      <c r="AQ99" s="7">
        <f t="shared" si="26"/>
        <v>1</v>
      </c>
      <c r="AR99" s="7">
        <v>0</v>
      </c>
      <c r="AS99" s="7">
        <f>SUM(AS98,AR99)</f>
        <v>0</v>
      </c>
      <c r="AT99" s="7">
        <v>0</v>
      </c>
      <c r="AU99" s="7">
        <f t="shared" si="44"/>
        <v>1</v>
      </c>
      <c r="AV99" s="7">
        <v>0</v>
      </c>
      <c r="AW99" s="7">
        <f t="shared" si="13"/>
        <v>1</v>
      </c>
      <c r="AX99" s="7"/>
      <c r="AY99" s="7"/>
      <c r="AZ99" s="7">
        <v>0</v>
      </c>
      <c r="BA99" s="7">
        <f>SUM(BA98,AZ99)</f>
        <v>0</v>
      </c>
      <c r="BB99" s="7">
        <v>0</v>
      </c>
      <c r="BC99" s="7">
        <f>SUM(BC98,BB99)</f>
        <v>0</v>
      </c>
      <c r="BD99" s="7">
        <v>0</v>
      </c>
      <c r="BE99" s="7">
        <f t="shared" si="14"/>
        <v>2</v>
      </c>
      <c r="BF99" s="7">
        <v>0</v>
      </c>
      <c r="BG99" s="7">
        <f t="shared" si="27"/>
        <v>5</v>
      </c>
      <c r="BH99" s="7">
        <v>11</v>
      </c>
      <c r="BI99" s="7">
        <f t="shared" si="15"/>
        <v>1108</v>
      </c>
      <c r="BJ99" s="7"/>
      <c r="BK99" s="7"/>
      <c r="BL99" s="7">
        <v>0</v>
      </c>
      <c r="BM99" s="7">
        <v>0</v>
      </c>
      <c r="BN99" s="7">
        <v>0</v>
      </c>
      <c r="BO99" s="7">
        <f t="shared" si="28"/>
        <v>10</v>
      </c>
      <c r="BP99" s="7">
        <v>0</v>
      </c>
      <c r="BQ99" s="7">
        <f t="shared" si="23"/>
        <v>9</v>
      </c>
      <c r="BR99" s="7"/>
      <c r="BS99" s="7"/>
      <c r="BT99" s="7">
        <v>0</v>
      </c>
      <c r="BU99" s="7">
        <f t="shared" si="4"/>
        <v>44</v>
      </c>
      <c r="BV99" s="7">
        <v>0</v>
      </c>
      <c r="BW99" s="7">
        <f t="shared" si="49"/>
        <v>6</v>
      </c>
      <c r="BX99" s="9">
        <v>0</v>
      </c>
      <c r="BY99" s="9">
        <f t="shared" si="33"/>
        <v>0</v>
      </c>
      <c r="BZ99" s="9">
        <v>0</v>
      </c>
      <c r="CA99" s="9">
        <f t="shared" si="47"/>
        <v>0</v>
      </c>
      <c r="CB99" s="9">
        <v>0</v>
      </c>
      <c r="CC99" s="9">
        <f>CC98+CB99</f>
        <v>0</v>
      </c>
      <c r="CD99" s="7"/>
      <c r="CE99" s="7"/>
      <c r="CF99" s="7"/>
      <c r="CG99" s="7"/>
      <c r="CH99" s="7"/>
      <c r="CI99" s="7"/>
      <c r="CJ99" s="9">
        <v>0</v>
      </c>
      <c r="CK99" s="9">
        <f t="shared" si="16"/>
        <v>1</v>
      </c>
      <c r="CL99" s="7"/>
      <c r="CM99" s="7"/>
      <c r="CN99" s="7">
        <v>0</v>
      </c>
      <c r="CO99" s="7">
        <f t="shared" si="35"/>
        <v>2</v>
      </c>
      <c r="CP99" s="7">
        <v>0</v>
      </c>
      <c r="CQ99" s="7">
        <f>CQ98+CP99</f>
        <v>0</v>
      </c>
      <c r="CR99" s="7">
        <v>0</v>
      </c>
      <c r="CS99" s="7">
        <f t="shared" si="8"/>
        <v>2</v>
      </c>
      <c r="CT99" s="7"/>
      <c r="CU99" s="7"/>
      <c r="CV99" s="7"/>
      <c r="CW99" s="7"/>
      <c r="CX99" s="7">
        <v>0</v>
      </c>
      <c r="CY99" s="7">
        <f t="shared" si="17"/>
        <v>8</v>
      </c>
      <c r="CZ99" s="7"/>
      <c r="DA99" s="7"/>
      <c r="DB99" s="7"/>
      <c r="DC99" s="7"/>
      <c r="DD99" s="7"/>
      <c r="DE99" s="7"/>
      <c r="DF99" s="7"/>
      <c r="DG99" s="7"/>
      <c r="DH99" s="8">
        <v>0</v>
      </c>
      <c r="DI99" s="9">
        <f t="shared" si="36"/>
        <v>0</v>
      </c>
      <c r="DJ99" s="7">
        <v>1</v>
      </c>
      <c r="DK99" s="7">
        <f t="shared" si="18"/>
        <v>13</v>
      </c>
      <c r="DL99" s="9">
        <v>0</v>
      </c>
      <c r="DM99" s="9">
        <f t="shared" si="19"/>
        <v>4</v>
      </c>
      <c r="DN99" s="7">
        <v>1</v>
      </c>
      <c r="DO99" s="7">
        <v>6</v>
      </c>
      <c r="DP99" s="7">
        <v>5</v>
      </c>
      <c r="DQ99" s="7">
        <f t="shared" ref="DQ99:DQ130" si="50">SUM(DQ98,DP99)</f>
        <v>1992</v>
      </c>
      <c r="DR99" s="7"/>
      <c r="DS99" s="7"/>
      <c r="DT99" s="7">
        <v>0</v>
      </c>
      <c r="DU99" s="7">
        <f t="shared" si="48"/>
        <v>0</v>
      </c>
      <c r="DV99" s="7"/>
      <c r="DW99" s="7"/>
      <c r="DX99" s="7"/>
      <c r="DY99" s="7"/>
      <c r="DZ99" s="7">
        <v>0</v>
      </c>
      <c r="EA99" s="7">
        <f t="shared" si="10"/>
        <v>16</v>
      </c>
      <c r="EB99" s="7">
        <v>0</v>
      </c>
      <c r="EC99" s="7">
        <f t="shared" si="20"/>
        <v>6</v>
      </c>
      <c r="ED99" s="7">
        <v>0</v>
      </c>
      <c r="EE99" s="7">
        <f>SUM(EE98,ED99)</f>
        <v>0</v>
      </c>
      <c r="EF99" s="7"/>
      <c r="EG99" s="7"/>
      <c r="EH99" s="9">
        <v>0</v>
      </c>
      <c r="EI99" s="9">
        <f t="shared" si="21"/>
        <v>32</v>
      </c>
      <c r="EJ99" s="7">
        <v>0</v>
      </c>
      <c r="EK99" s="7">
        <f t="shared" si="11"/>
        <v>11</v>
      </c>
      <c r="EL99" s="7">
        <v>0</v>
      </c>
      <c r="EM99" s="7">
        <f t="shared" ref="EM99:EM164" si="51">EM98+EL99</f>
        <v>0</v>
      </c>
      <c r="EN99" s="7">
        <v>0</v>
      </c>
      <c r="EO99" s="7">
        <f>SUM(EO98+EN99)</f>
        <v>0</v>
      </c>
      <c r="EP99" s="7"/>
      <c r="EQ99" s="7"/>
      <c r="ER99" s="7">
        <v>9</v>
      </c>
      <c r="ES99" s="7">
        <f t="shared" si="5"/>
        <v>687</v>
      </c>
      <c r="ET99" s="7"/>
      <c r="EU99" s="7"/>
      <c r="EV99" s="7"/>
      <c r="EW99" s="7"/>
      <c r="EX99" s="7"/>
      <c r="EY99" s="7"/>
      <c r="EZ99" s="7">
        <v>0</v>
      </c>
      <c r="FA99" s="7">
        <f t="shared" si="39"/>
        <v>0</v>
      </c>
      <c r="FB99" s="7"/>
      <c r="FC99" s="7"/>
      <c r="FD99" s="7"/>
      <c r="FE99" s="7"/>
      <c r="FF99" s="7">
        <v>8</v>
      </c>
      <c r="FG99" s="7">
        <f t="shared" si="45"/>
        <v>53</v>
      </c>
      <c r="FH99" s="7"/>
      <c r="FI99" s="7"/>
      <c r="FJ99" s="7"/>
      <c r="FK99" s="7"/>
      <c r="FL99" s="7"/>
      <c r="FM99" s="7"/>
      <c r="FN99" s="9">
        <v>7</v>
      </c>
      <c r="FO99" s="10">
        <f t="shared" si="6"/>
        <v>963</v>
      </c>
      <c r="FP99" s="10"/>
      <c r="FQ99" s="10"/>
      <c r="FR99" s="7"/>
      <c r="FS99" s="7"/>
      <c r="FT99" s="7"/>
      <c r="FU99" s="7"/>
      <c r="FV99" s="7">
        <v>30</v>
      </c>
      <c r="FW99" s="7">
        <f t="shared" si="46"/>
        <v>330</v>
      </c>
      <c r="FX99" s="7">
        <v>0</v>
      </c>
      <c r="FY99" s="7">
        <f t="shared" si="41"/>
        <v>0</v>
      </c>
      <c r="FZ99" s="7"/>
      <c r="GA99" s="7"/>
      <c r="GB99" s="7"/>
      <c r="GC99" s="7"/>
      <c r="GD99" s="7">
        <v>0</v>
      </c>
      <c r="GE99" s="7">
        <f t="shared" si="42"/>
        <v>0</v>
      </c>
      <c r="GF99" s="7"/>
      <c r="GG99" s="7"/>
      <c r="GH99" s="7"/>
      <c r="GI99" s="7"/>
      <c r="GJ99" s="7"/>
      <c r="GK99" s="7"/>
    </row>
    <row r="100" spans="1:193" ht="14.25" customHeight="1" x14ac:dyDescent="0.2">
      <c r="A100" s="85">
        <v>44063</v>
      </c>
      <c r="B100" s="7">
        <v>0</v>
      </c>
      <c r="C100" s="7">
        <f>SUM(C99,B100)</f>
        <v>0</v>
      </c>
      <c r="D100" s="7">
        <v>0</v>
      </c>
      <c r="E100" s="7">
        <f t="shared" si="43"/>
        <v>76</v>
      </c>
      <c r="F100" s="7"/>
      <c r="G100" s="7"/>
      <c r="H100" s="7"/>
      <c r="I100" s="7"/>
      <c r="J100" s="7"/>
      <c r="K100" s="7"/>
      <c r="L100" s="7"/>
      <c r="M100" s="7"/>
      <c r="N100" s="7">
        <v>0</v>
      </c>
      <c r="O100" s="7">
        <f t="shared" si="24"/>
        <v>162</v>
      </c>
      <c r="P100" s="7"/>
      <c r="Q100" s="7"/>
      <c r="R100" s="7">
        <v>0</v>
      </c>
      <c r="S100" s="7">
        <f>SUM(R100+S99)</f>
        <v>2</v>
      </c>
      <c r="T100" s="7"/>
      <c r="U100" s="7"/>
      <c r="V100" s="7"/>
      <c r="W100" s="7"/>
      <c r="X100" s="7"/>
      <c r="Y100" s="7"/>
      <c r="Z100" s="9">
        <v>0</v>
      </c>
      <c r="AA100" s="9">
        <f t="shared" si="29"/>
        <v>6</v>
      </c>
      <c r="AB100" s="7"/>
      <c r="AC100" s="7"/>
      <c r="AD100" s="7">
        <v>1</v>
      </c>
      <c r="AE100" s="7">
        <f t="shared" si="2"/>
        <v>138</v>
      </c>
      <c r="AF100" s="7"/>
      <c r="AG100" s="7"/>
      <c r="AH100" s="7">
        <v>0</v>
      </c>
      <c r="AI100" s="84">
        <f t="shared" si="30"/>
        <v>7</v>
      </c>
      <c r="AJ100" s="7">
        <v>3</v>
      </c>
      <c r="AK100" s="7">
        <f>SUM(AK99,AJ100)</f>
        <v>3</v>
      </c>
      <c r="AL100" s="7"/>
      <c r="AM100" s="7"/>
      <c r="AN100" s="7">
        <v>0</v>
      </c>
      <c r="AO100" s="7">
        <f t="shared" si="31"/>
        <v>1</v>
      </c>
      <c r="AP100" s="7">
        <v>0</v>
      </c>
      <c r="AQ100" s="7">
        <f t="shared" si="26"/>
        <v>1</v>
      </c>
      <c r="AR100" s="7">
        <v>0</v>
      </c>
      <c r="AS100" s="7">
        <f>SUM(AS99,AR100)</f>
        <v>0</v>
      </c>
      <c r="AT100" s="7">
        <v>0</v>
      </c>
      <c r="AU100" s="7">
        <f>SUM(AU99,AT100)</f>
        <v>1</v>
      </c>
      <c r="AV100" s="7">
        <v>0</v>
      </c>
      <c r="AW100" s="7">
        <f t="shared" si="13"/>
        <v>1</v>
      </c>
      <c r="AX100" s="7"/>
      <c r="AY100" s="7"/>
      <c r="AZ100" s="7">
        <v>0</v>
      </c>
      <c r="BA100" s="7">
        <f t="shared" ref="BA100:BA164" si="52">SUM(BA99,AZ100)</f>
        <v>0</v>
      </c>
      <c r="BB100" s="7">
        <v>0</v>
      </c>
      <c r="BC100" s="7">
        <f>SUM(BC99,BB100)</f>
        <v>0</v>
      </c>
      <c r="BD100" s="7">
        <v>0</v>
      </c>
      <c r="BE100" s="7">
        <f t="shared" si="14"/>
        <v>2</v>
      </c>
      <c r="BF100" s="7">
        <v>0</v>
      </c>
      <c r="BG100" s="7">
        <f t="shared" si="27"/>
        <v>5</v>
      </c>
      <c r="BH100" s="7">
        <v>7</v>
      </c>
      <c r="BI100" s="7">
        <f t="shared" si="15"/>
        <v>1115</v>
      </c>
      <c r="BJ100" s="7"/>
      <c r="BK100" s="7"/>
      <c r="BL100" s="7">
        <v>0</v>
      </c>
      <c r="BM100" s="7">
        <v>0</v>
      </c>
      <c r="BN100" s="7">
        <v>0</v>
      </c>
      <c r="BO100" s="7">
        <f t="shared" si="28"/>
        <v>10</v>
      </c>
      <c r="BP100" s="7">
        <v>0</v>
      </c>
      <c r="BQ100" s="7">
        <f t="shared" si="23"/>
        <v>9</v>
      </c>
      <c r="BR100" s="7"/>
      <c r="BS100" s="7"/>
      <c r="BT100" s="7">
        <v>2</v>
      </c>
      <c r="BU100" s="7">
        <f t="shared" si="4"/>
        <v>46</v>
      </c>
      <c r="BV100" s="7">
        <v>0</v>
      </c>
      <c r="BW100" s="7">
        <f t="shared" si="49"/>
        <v>6</v>
      </c>
      <c r="BX100" s="9">
        <v>0</v>
      </c>
      <c r="BY100" s="9">
        <f t="shared" si="33"/>
        <v>0</v>
      </c>
      <c r="BZ100" s="9">
        <v>0</v>
      </c>
      <c r="CA100" s="9">
        <f t="shared" si="47"/>
        <v>0</v>
      </c>
      <c r="CB100" s="9">
        <v>0</v>
      </c>
      <c r="CC100" s="9">
        <f>CC99+CB100</f>
        <v>0</v>
      </c>
      <c r="CD100" s="7"/>
      <c r="CE100" s="7"/>
      <c r="CF100" s="7"/>
      <c r="CG100" s="7"/>
      <c r="CH100" s="7"/>
      <c r="CI100" s="7"/>
      <c r="CJ100" s="9">
        <v>0</v>
      </c>
      <c r="CK100" s="9">
        <f t="shared" si="16"/>
        <v>1</v>
      </c>
      <c r="CL100" s="7"/>
      <c r="CM100" s="7"/>
      <c r="CN100" s="7">
        <v>0</v>
      </c>
      <c r="CO100" s="7">
        <f t="shared" si="35"/>
        <v>2</v>
      </c>
      <c r="CP100" s="7">
        <v>0</v>
      </c>
      <c r="CQ100" s="7">
        <f>CQ99+CP100</f>
        <v>0</v>
      </c>
      <c r="CR100" s="7">
        <v>0</v>
      </c>
      <c r="CS100" s="7">
        <f t="shared" si="8"/>
        <v>2</v>
      </c>
      <c r="CT100" s="7"/>
      <c r="CU100" s="7"/>
      <c r="CV100" s="7"/>
      <c r="CW100" s="7"/>
      <c r="CX100" s="7">
        <v>0</v>
      </c>
      <c r="CY100" s="7">
        <f t="shared" si="17"/>
        <v>8</v>
      </c>
      <c r="CZ100" s="7"/>
      <c r="DA100" s="7"/>
      <c r="DB100" s="7"/>
      <c r="DC100" s="7"/>
      <c r="DD100" s="7"/>
      <c r="DE100" s="7"/>
      <c r="DF100" s="7"/>
      <c r="DG100" s="7"/>
      <c r="DH100" s="8">
        <v>0</v>
      </c>
      <c r="DI100" s="9">
        <f t="shared" si="36"/>
        <v>0</v>
      </c>
      <c r="DJ100" s="7">
        <v>0</v>
      </c>
      <c r="DK100" s="7">
        <f t="shared" si="18"/>
        <v>13</v>
      </c>
      <c r="DL100" s="9">
        <v>0</v>
      </c>
      <c r="DM100" s="9">
        <f t="shared" si="19"/>
        <v>4</v>
      </c>
      <c r="DN100" s="7">
        <v>0</v>
      </c>
      <c r="DO100" s="7">
        <v>6</v>
      </c>
      <c r="DP100" s="7">
        <v>15</v>
      </c>
      <c r="DQ100" s="7">
        <f t="shared" si="50"/>
        <v>2007</v>
      </c>
      <c r="DR100" s="7"/>
      <c r="DS100" s="7"/>
      <c r="DT100" s="7">
        <v>0</v>
      </c>
      <c r="DU100" s="7">
        <f t="shared" si="48"/>
        <v>0</v>
      </c>
      <c r="DV100" s="7"/>
      <c r="DW100" s="7"/>
      <c r="DX100" s="7"/>
      <c r="DY100" s="7"/>
      <c r="DZ100" s="7">
        <v>0</v>
      </c>
      <c r="EA100" s="7">
        <f t="shared" si="10"/>
        <v>16</v>
      </c>
      <c r="EB100" s="7">
        <v>0</v>
      </c>
      <c r="EC100" s="7">
        <f t="shared" si="20"/>
        <v>6</v>
      </c>
      <c r="ED100" s="7">
        <v>1</v>
      </c>
      <c r="EE100" s="7">
        <f>SUM(EE99,ED100)</f>
        <v>1</v>
      </c>
      <c r="EF100" s="7"/>
      <c r="EG100" s="7"/>
      <c r="EH100" s="9">
        <v>0</v>
      </c>
      <c r="EI100" s="9">
        <f t="shared" si="21"/>
        <v>32</v>
      </c>
      <c r="EJ100" s="7">
        <v>0</v>
      </c>
      <c r="EK100" s="7">
        <f t="shared" si="11"/>
        <v>11</v>
      </c>
      <c r="EL100" s="7">
        <v>0</v>
      </c>
      <c r="EM100" s="7">
        <f t="shared" si="51"/>
        <v>0</v>
      </c>
      <c r="EN100" s="7">
        <v>0</v>
      </c>
      <c r="EO100" s="7">
        <f>SUM(EO99+EN100)</f>
        <v>0</v>
      </c>
      <c r="EP100" s="7"/>
      <c r="EQ100" s="7"/>
      <c r="ER100" s="7">
        <v>7</v>
      </c>
      <c r="ES100" s="7">
        <f t="shared" si="5"/>
        <v>694</v>
      </c>
      <c r="ET100" s="7"/>
      <c r="EU100" s="7"/>
      <c r="EV100" s="7"/>
      <c r="EW100" s="7"/>
      <c r="EX100" s="7"/>
      <c r="EY100" s="7"/>
      <c r="EZ100" s="7">
        <v>0</v>
      </c>
      <c r="FA100" s="7">
        <f t="shared" si="39"/>
        <v>0</v>
      </c>
      <c r="FB100" s="7"/>
      <c r="FC100" s="7"/>
      <c r="FD100" s="7"/>
      <c r="FE100" s="7"/>
      <c r="FF100" s="7">
        <v>1</v>
      </c>
      <c r="FG100" s="7">
        <f t="shared" si="45"/>
        <v>54</v>
      </c>
      <c r="FH100" s="7"/>
      <c r="FI100" s="7"/>
      <c r="FJ100" s="7"/>
      <c r="FK100" s="7"/>
      <c r="FL100" s="7"/>
      <c r="FM100" s="7"/>
      <c r="FN100" s="9">
        <v>1</v>
      </c>
      <c r="FO100" s="10">
        <f t="shared" si="6"/>
        <v>964</v>
      </c>
      <c r="FP100" s="10"/>
      <c r="FQ100" s="10"/>
      <c r="FR100" s="7"/>
      <c r="FS100" s="7"/>
      <c r="FT100" s="7"/>
      <c r="FU100" s="7"/>
      <c r="FV100" s="7">
        <v>12</v>
      </c>
      <c r="FW100" s="7">
        <f t="shared" si="46"/>
        <v>342</v>
      </c>
      <c r="FX100" s="7">
        <v>0</v>
      </c>
      <c r="FY100" s="7">
        <f t="shared" si="41"/>
        <v>0</v>
      </c>
      <c r="FZ100" s="7"/>
      <c r="GA100" s="7"/>
      <c r="GB100" s="7"/>
      <c r="GC100" s="7"/>
      <c r="GD100" s="7">
        <v>0</v>
      </c>
      <c r="GE100" s="7">
        <f t="shared" si="42"/>
        <v>0</v>
      </c>
      <c r="GF100" s="7"/>
      <c r="GG100" s="7"/>
      <c r="GH100" s="7"/>
      <c r="GI100" s="7"/>
      <c r="GJ100" s="7"/>
      <c r="GK100" s="7"/>
    </row>
    <row r="101" spans="1:193" ht="14.25" customHeight="1" x14ac:dyDescent="0.2">
      <c r="A101" s="85">
        <v>44064</v>
      </c>
      <c r="B101" s="7">
        <v>0</v>
      </c>
      <c r="C101" s="7">
        <f>SUM(C100,B101)</f>
        <v>0</v>
      </c>
      <c r="D101" s="7">
        <v>1</v>
      </c>
      <c r="E101" s="7">
        <f t="shared" si="43"/>
        <v>77</v>
      </c>
      <c r="F101" s="7"/>
      <c r="G101" s="7"/>
      <c r="H101" s="7"/>
      <c r="I101" s="7"/>
      <c r="J101" s="7"/>
      <c r="K101" s="7"/>
      <c r="L101" s="7"/>
      <c r="M101" s="7"/>
      <c r="N101" s="7">
        <v>0</v>
      </c>
      <c r="O101" s="7">
        <f t="shared" si="24"/>
        <v>162</v>
      </c>
      <c r="P101" s="7"/>
      <c r="Q101" s="7"/>
      <c r="R101" s="7">
        <v>0</v>
      </c>
      <c r="S101" s="7">
        <f>SUM(R101+S100)</f>
        <v>2</v>
      </c>
      <c r="T101" s="7"/>
      <c r="U101" s="7"/>
      <c r="V101" s="7"/>
      <c r="W101" s="7"/>
      <c r="X101" s="7"/>
      <c r="Y101" s="7"/>
      <c r="Z101" s="9">
        <v>0</v>
      </c>
      <c r="AA101" s="9">
        <f t="shared" si="29"/>
        <v>6</v>
      </c>
      <c r="AB101" s="7"/>
      <c r="AC101" s="7"/>
      <c r="AD101" s="7">
        <v>3</v>
      </c>
      <c r="AE101" s="7">
        <f t="shared" si="2"/>
        <v>141</v>
      </c>
      <c r="AF101" s="7"/>
      <c r="AG101" s="7"/>
      <c r="AH101" s="7">
        <v>0</v>
      </c>
      <c r="AI101" s="84">
        <f t="shared" si="30"/>
        <v>7</v>
      </c>
      <c r="AJ101" s="7">
        <v>12</v>
      </c>
      <c r="AK101" s="7">
        <f>SUM(AK100,AJ101)</f>
        <v>15</v>
      </c>
      <c r="AL101" s="7"/>
      <c r="AM101" s="7"/>
      <c r="AN101" s="7">
        <v>1</v>
      </c>
      <c r="AO101" s="7">
        <f t="shared" si="31"/>
        <v>2</v>
      </c>
      <c r="AP101" s="7">
        <v>0</v>
      </c>
      <c r="AQ101" s="7">
        <f t="shared" si="26"/>
        <v>1</v>
      </c>
      <c r="AR101" s="7">
        <v>0</v>
      </c>
      <c r="AS101" s="7">
        <f>SUM(AS100,AR101)</f>
        <v>0</v>
      </c>
      <c r="AT101" s="7">
        <v>0</v>
      </c>
      <c r="AU101" s="7">
        <f>SUM(AU100,AT101)</f>
        <v>1</v>
      </c>
      <c r="AV101" s="7">
        <v>0</v>
      </c>
      <c r="AW101" s="7">
        <f t="shared" si="13"/>
        <v>1</v>
      </c>
      <c r="AX101" s="7"/>
      <c r="AY101" s="7"/>
      <c r="AZ101" s="7">
        <v>0</v>
      </c>
      <c r="BA101" s="7">
        <f t="shared" si="52"/>
        <v>0</v>
      </c>
      <c r="BB101" s="7">
        <v>0</v>
      </c>
      <c r="BC101" s="7">
        <f>SUM(BC100,BB101)</f>
        <v>0</v>
      </c>
      <c r="BD101" s="7">
        <v>0</v>
      </c>
      <c r="BE101" s="7">
        <f t="shared" si="14"/>
        <v>2</v>
      </c>
      <c r="BF101" s="7">
        <v>0</v>
      </c>
      <c r="BG101" s="7">
        <f t="shared" si="27"/>
        <v>5</v>
      </c>
      <c r="BH101" s="7">
        <v>11</v>
      </c>
      <c r="BI101" s="7">
        <f t="shared" si="15"/>
        <v>1126</v>
      </c>
      <c r="BJ101" s="7"/>
      <c r="BK101" s="7"/>
      <c r="BL101" s="7">
        <v>0</v>
      </c>
      <c r="BM101" s="7">
        <v>0</v>
      </c>
      <c r="BN101" s="7">
        <v>0</v>
      </c>
      <c r="BO101" s="7">
        <f t="shared" si="28"/>
        <v>10</v>
      </c>
      <c r="BP101" s="7">
        <v>0</v>
      </c>
      <c r="BQ101" s="7">
        <f t="shared" si="23"/>
        <v>9</v>
      </c>
      <c r="BR101" s="7"/>
      <c r="BS101" s="7"/>
      <c r="BT101" s="7">
        <v>0</v>
      </c>
      <c r="BU101" s="7">
        <f t="shared" si="4"/>
        <v>46</v>
      </c>
      <c r="BV101" s="7">
        <v>0</v>
      </c>
      <c r="BW101" s="7">
        <f t="shared" si="49"/>
        <v>6</v>
      </c>
      <c r="BX101" s="9">
        <v>0</v>
      </c>
      <c r="BY101" s="9">
        <f t="shared" si="33"/>
        <v>0</v>
      </c>
      <c r="BZ101" s="9">
        <v>0</v>
      </c>
      <c r="CA101" s="9">
        <f t="shared" si="47"/>
        <v>0</v>
      </c>
      <c r="CB101" s="9">
        <v>0</v>
      </c>
      <c r="CC101" s="9">
        <f>CC100+CB101</f>
        <v>0</v>
      </c>
      <c r="CD101" s="7"/>
      <c r="CE101" s="7"/>
      <c r="CF101" s="7"/>
      <c r="CG101" s="7"/>
      <c r="CH101" s="7"/>
      <c r="CI101" s="7"/>
      <c r="CJ101" s="9">
        <v>0</v>
      </c>
      <c r="CK101" s="9">
        <f t="shared" si="16"/>
        <v>1</v>
      </c>
      <c r="CL101" s="7"/>
      <c r="CM101" s="7"/>
      <c r="CN101" s="7">
        <v>0</v>
      </c>
      <c r="CO101" s="7">
        <f t="shared" si="35"/>
        <v>2</v>
      </c>
      <c r="CP101" s="7">
        <v>1</v>
      </c>
      <c r="CQ101" s="7">
        <f>CQ100+CP101</f>
        <v>1</v>
      </c>
      <c r="CR101" s="7">
        <v>0</v>
      </c>
      <c r="CS101" s="7">
        <f t="shared" si="8"/>
        <v>2</v>
      </c>
      <c r="CT101" s="7"/>
      <c r="CU101" s="7"/>
      <c r="CV101" s="7"/>
      <c r="CW101" s="7"/>
      <c r="CX101" s="7">
        <v>0</v>
      </c>
      <c r="CY101" s="7">
        <f t="shared" si="17"/>
        <v>8</v>
      </c>
      <c r="CZ101" s="7"/>
      <c r="DA101" s="7"/>
      <c r="DB101" s="7"/>
      <c r="DC101" s="7"/>
      <c r="DD101" s="7"/>
      <c r="DE101" s="7"/>
      <c r="DF101" s="7"/>
      <c r="DG101" s="7"/>
      <c r="DH101" s="8">
        <v>0</v>
      </c>
      <c r="DI101" s="9">
        <f t="shared" si="36"/>
        <v>0</v>
      </c>
      <c r="DJ101" s="7">
        <v>0</v>
      </c>
      <c r="DK101" s="7">
        <f t="shared" si="18"/>
        <v>13</v>
      </c>
      <c r="DL101" s="9">
        <v>0</v>
      </c>
      <c r="DM101" s="9">
        <f t="shared" si="19"/>
        <v>4</v>
      </c>
      <c r="DN101" s="7">
        <v>1</v>
      </c>
      <c r="DO101" s="7">
        <v>7</v>
      </c>
      <c r="DP101" s="7">
        <v>19</v>
      </c>
      <c r="DQ101" s="7">
        <f t="shared" si="50"/>
        <v>2026</v>
      </c>
      <c r="DR101" s="7"/>
      <c r="DS101" s="7"/>
      <c r="DT101" s="7">
        <v>0</v>
      </c>
      <c r="DU101" s="7">
        <f t="shared" si="48"/>
        <v>0</v>
      </c>
      <c r="DV101" s="7"/>
      <c r="DW101" s="7"/>
      <c r="DX101" s="7"/>
      <c r="DY101" s="7"/>
      <c r="DZ101" s="7">
        <v>0</v>
      </c>
      <c r="EA101" s="7">
        <f t="shared" si="10"/>
        <v>16</v>
      </c>
      <c r="EB101" s="7">
        <v>0</v>
      </c>
      <c r="EC101" s="7">
        <f t="shared" si="20"/>
        <v>6</v>
      </c>
      <c r="ED101" s="7">
        <v>1</v>
      </c>
      <c r="EE101" s="7">
        <f>SUM(EE100,ED101)</f>
        <v>2</v>
      </c>
      <c r="EF101" s="7"/>
      <c r="EG101" s="7"/>
      <c r="EH101" s="9">
        <v>0</v>
      </c>
      <c r="EI101" s="9">
        <f t="shared" si="21"/>
        <v>32</v>
      </c>
      <c r="EJ101" s="7">
        <v>0</v>
      </c>
      <c r="EK101" s="7">
        <f t="shared" si="11"/>
        <v>11</v>
      </c>
      <c r="EL101" s="7">
        <v>0</v>
      </c>
      <c r="EM101" s="7">
        <f t="shared" si="51"/>
        <v>0</v>
      </c>
      <c r="EN101" s="7">
        <v>0</v>
      </c>
      <c r="EO101" s="7">
        <f>SUM(EO100+EN101)</f>
        <v>0</v>
      </c>
      <c r="EP101" s="7"/>
      <c r="EQ101" s="7"/>
      <c r="ER101" s="7">
        <v>29</v>
      </c>
      <c r="ES101" s="7">
        <f t="shared" si="5"/>
        <v>723</v>
      </c>
      <c r="ET101" s="7"/>
      <c r="EU101" s="7"/>
      <c r="EV101" s="7"/>
      <c r="EW101" s="7"/>
      <c r="EX101" s="7"/>
      <c r="EY101" s="7"/>
      <c r="EZ101" s="7">
        <v>1</v>
      </c>
      <c r="FA101" s="7">
        <f t="shared" si="39"/>
        <v>1</v>
      </c>
      <c r="FB101" s="7"/>
      <c r="FC101" s="7"/>
      <c r="FD101" s="7"/>
      <c r="FE101" s="7"/>
      <c r="FF101" s="7">
        <v>1</v>
      </c>
      <c r="FG101" s="7">
        <f t="shared" si="45"/>
        <v>55</v>
      </c>
      <c r="FH101" s="7"/>
      <c r="FI101" s="7"/>
      <c r="FJ101" s="7"/>
      <c r="FK101" s="7"/>
      <c r="FL101" s="7"/>
      <c r="FM101" s="7"/>
      <c r="FN101" s="9"/>
      <c r="FO101" s="10">
        <f t="shared" si="6"/>
        <v>964</v>
      </c>
      <c r="FP101" s="10"/>
      <c r="FQ101" s="10"/>
      <c r="FR101" s="7"/>
      <c r="FS101" s="7"/>
      <c r="FT101" s="7"/>
      <c r="FU101" s="7"/>
      <c r="FV101" s="7">
        <v>10</v>
      </c>
      <c r="FW101" s="7">
        <f t="shared" si="46"/>
        <v>352</v>
      </c>
      <c r="FX101" s="7">
        <v>0</v>
      </c>
      <c r="FY101" s="7">
        <f t="shared" si="41"/>
        <v>0</v>
      </c>
      <c r="FZ101" s="7"/>
      <c r="GA101" s="7"/>
      <c r="GB101" s="7"/>
      <c r="GC101" s="7"/>
      <c r="GD101" s="7">
        <v>0</v>
      </c>
      <c r="GE101" s="7">
        <f t="shared" si="42"/>
        <v>0</v>
      </c>
      <c r="GF101" s="7"/>
      <c r="GG101" s="7"/>
      <c r="GH101" s="7"/>
      <c r="GI101" s="7"/>
      <c r="GJ101" s="7"/>
      <c r="GK101" s="7"/>
    </row>
    <row r="102" spans="1:193" ht="14.25" customHeight="1" x14ac:dyDescent="0.2">
      <c r="A102" s="85">
        <v>44065</v>
      </c>
      <c r="B102" s="7"/>
      <c r="C102" s="7">
        <f t="shared" ref="C102:C165" si="53">SUM(C101,B102)</f>
        <v>0</v>
      </c>
      <c r="D102" s="7"/>
      <c r="E102" s="7">
        <f t="shared" si="43"/>
        <v>77</v>
      </c>
      <c r="F102" s="7"/>
      <c r="G102" s="7"/>
      <c r="H102" s="7"/>
      <c r="I102" s="7"/>
      <c r="J102" s="7"/>
      <c r="K102" s="7"/>
      <c r="L102" s="7"/>
      <c r="M102" s="7"/>
      <c r="N102" s="7"/>
      <c r="O102" s="7">
        <f t="shared" si="24"/>
        <v>162</v>
      </c>
      <c r="P102" s="7"/>
      <c r="Q102" s="7"/>
      <c r="R102" s="7"/>
      <c r="S102" s="7">
        <f t="shared" ref="S102:S165" si="54">SUM(R102+S101)</f>
        <v>2</v>
      </c>
      <c r="T102" s="7"/>
      <c r="U102" s="7"/>
      <c r="V102" s="7"/>
      <c r="W102" s="7"/>
      <c r="X102" s="7"/>
      <c r="Y102" s="7"/>
      <c r="Z102" s="9"/>
      <c r="AA102" s="9">
        <f t="shared" si="29"/>
        <v>6</v>
      </c>
      <c r="AB102" s="7"/>
      <c r="AC102" s="7"/>
      <c r="AD102" s="7"/>
      <c r="AE102" s="7">
        <f t="shared" si="2"/>
        <v>141</v>
      </c>
      <c r="AF102" s="7"/>
      <c r="AG102" s="7"/>
      <c r="AH102" s="7"/>
      <c r="AI102" s="84">
        <f t="shared" si="30"/>
        <v>7</v>
      </c>
      <c r="AJ102" s="7"/>
      <c r="AK102" s="7">
        <f t="shared" ref="AK102:AK165" si="55">SUM(AK101,AJ102)</f>
        <v>15</v>
      </c>
      <c r="AL102" s="7"/>
      <c r="AM102" s="7"/>
      <c r="AN102" s="7"/>
      <c r="AO102" s="7">
        <f t="shared" si="31"/>
        <v>2</v>
      </c>
      <c r="AP102" s="7"/>
      <c r="AQ102" s="7">
        <f t="shared" si="26"/>
        <v>1</v>
      </c>
      <c r="AR102" s="7"/>
      <c r="AS102" s="7">
        <f t="shared" ref="AS102:AS165" si="56">SUM(AS101,AR102)</f>
        <v>0</v>
      </c>
      <c r="AT102" s="7"/>
      <c r="AU102" s="7">
        <f t="shared" ref="AU102:AU139" si="57">SUM(AU101,AT102)</f>
        <v>1</v>
      </c>
      <c r="AV102" s="7"/>
      <c r="AW102" s="7">
        <f t="shared" si="13"/>
        <v>1</v>
      </c>
      <c r="AX102" s="7"/>
      <c r="AY102" s="7"/>
      <c r="AZ102" s="7"/>
      <c r="BA102" s="7">
        <f t="shared" si="52"/>
        <v>0</v>
      </c>
      <c r="BB102" s="7"/>
      <c r="BC102" s="7">
        <f t="shared" ref="BC102:BC165" si="58">SUM(BC101,BB102)</f>
        <v>0</v>
      </c>
      <c r="BD102" s="7"/>
      <c r="BE102" s="7">
        <f t="shared" si="14"/>
        <v>2</v>
      </c>
      <c r="BF102" s="7"/>
      <c r="BG102" s="7">
        <f t="shared" si="27"/>
        <v>5</v>
      </c>
      <c r="BH102" s="7"/>
      <c r="BI102" s="7">
        <f t="shared" si="15"/>
        <v>1126</v>
      </c>
      <c r="BJ102" s="7"/>
      <c r="BK102" s="7"/>
      <c r="BL102" s="7"/>
      <c r="BM102" s="7">
        <v>0</v>
      </c>
      <c r="BN102" s="7"/>
      <c r="BO102" s="7">
        <f t="shared" si="28"/>
        <v>10</v>
      </c>
      <c r="BP102" s="7"/>
      <c r="BQ102" s="7">
        <f t="shared" si="23"/>
        <v>9</v>
      </c>
      <c r="BR102" s="7"/>
      <c r="BS102" s="7"/>
      <c r="BT102" s="7"/>
      <c r="BU102" s="7">
        <f t="shared" si="4"/>
        <v>46</v>
      </c>
      <c r="BV102" s="7"/>
      <c r="BW102" s="7">
        <f t="shared" si="49"/>
        <v>6</v>
      </c>
      <c r="BX102" s="9"/>
      <c r="BY102" s="9">
        <f t="shared" si="33"/>
        <v>0</v>
      </c>
      <c r="BZ102" s="9"/>
      <c r="CA102" s="9">
        <f t="shared" si="47"/>
        <v>0</v>
      </c>
      <c r="CB102" s="9"/>
      <c r="CC102" s="9">
        <f t="shared" ref="CC102:CC122" si="59">CC101+CB102</f>
        <v>0</v>
      </c>
      <c r="CD102" s="7"/>
      <c r="CE102" s="7"/>
      <c r="CF102" s="7"/>
      <c r="CG102" s="7"/>
      <c r="CH102" s="7"/>
      <c r="CI102" s="7"/>
      <c r="CJ102" s="9"/>
      <c r="CK102" s="9">
        <f t="shared" si="16"/>
        <v>1</v>
      </c>
      <c r="CL102" s="7"/>
      <c r="CM102" s="7"/>
      <c r="CN102" s="7"/>
      <c r="CO102" s="7">
        <f t="shared" si="35"/>
        <v>2</v>
      </c>
      <c r="CP102" s="7"/>
      <c r="CQ102" s="7">
        <f t="shared" ref="CQ102:CQ165" si="60">CQ101+CP102</f>
        <v>1</v>
      </c>
      <c r="CR102" s="7"/>
      <c r="CS102" s="7">
        <f t="shared" si="8"/>
        <v>2</v>
      </c>
      <c r="CT102" s="7"/>
      <c r="CU102" s="7"/>
      <c r="CV102" s="7"/>
      <c r="CW102" s="7"/>
      <c r="CX102" s="7"/>
      <c r="CY102" s="7">
        <f t="shared" si="17"/>
        <v>8</v>
      </c>
      <c r="CZ102" s="7"/>
      <c r="DA102" s="7"/>
      <c r="DB102" s="7"/>
      <c r="DC102" s="7"/>
      <c r="DD102" s="7"/>
      <c r="DE102" s="7"/>
      <c r="DF102" s="7"/>
      <c r="DG102" s="7"/>
      <c r="DH102" s="8"/>
      <c r="DI102" s="9">
        <f t="shared" si="36"/>
        <v>0</v>
      </c>
      <c r="DJ102" s="7"/>
      <c r="DK102" s="7">
        <f t="shared" si="18"/>
        <v>13</v>
      </c>
      <c r="DL102" s="9"/>
      <c r="DM102" s="9">
        <f t="shared" si="19"/>
        <v>4</v>
      </c>
      <c r="DN102" s="7"/>
      <c r="DO102" s="7">
        <v>7</v>
      </c>
      <c r="DP102" s="7"/>
      <c r="DQ102" s="7">
        <f t="shared" si="50"/>
        <v>2026</v>
      </c>
      <c r="DR102" s="7"/>
      <c r="DS102" s="7"/>
      <c r="DT102" s="7"/>
      <c r="DU102" s="7">
        <f t="shared" si="48"/>
        <v>0</v>
      </c>
      <c r="DV102" s="7"/>
      <c r="DW102" s="7"/>
      <c r="DX102" s="7"/>
      <c r="DY102" s="7"/>
      <c r="DZ102" s="7"/>
      <c r="EA102" s="7">
        <f t="shared" si="10"/>
        <v>16</v>
      </c>
      <c r="EB102" s="7"/>
      <c r="EC102" s="7">
        <f t="shared" si="20"/>
        <v>6</v>
      </c>
      <c r="ED102" s="7"/>
      <c r="EE102" s="7">
        <f t="shared" ref="EE102:EE165" si="61">SUM(EE101,ED102)</f>
        <v>2</v>
      </c>
      <c r="EF102" s="7"/>
      <c r="EG102" s="7"/>
      <c r="EH102" s="9"/>
      <c r="EI102" s="9">
        <f t="shared" si="21"/>
        <v>32</v>
      </c>
      <c r="EJ102" s="7"/>
      <c r="EK102" s="7">
        <f t="shared" si="11"/>
        <v>11</v>
      </c>
      <c r="EL102" s="7"/>
      <c r="EM102" s="7">
        <f t="shared" si="51"/>
        <v>0</v>
      </c>
      <c r="EN102" s="7"/>
      <c r="EO102" s="7">
        <f t="shared" ref="EO102:EO154" si="62">SUM(EO101+EN102)</f>
        <v>0</v>
      </c>
      <c r="EP102" s="7"/>
      <c r="EQ102" s="7"/>
      <c r="ER102" s="7"/>
      <c r="ES102" s="7">
        <f t="shared" si="5"/>
        <v>723</v>
      </c>
      <c r="ET102" s="7"/>
      <c r="EU102" s="7"/>
      <c r="EV102" s="7"/>
      <c r="EW102" s="7"/>
      <c r="EX102" s="7"/>
      <c r="EY102" s="7"/>
      <c r="EZ102" s="7"/>
      <c r="FA102" s="7">
        <f t="shared" si="39"/>
        <v>1</v>
      </c>
      <c r="FB102" s="7"/>
      <c r="FC102" s="7"/>
      <c r="FD102" s="7"/>
      <c r="FE102" s="7"/>
      <c r="FF102" s="7"/>
      <c r="FG102" s="7">
        <f t="shared" si="45"/>
        <v>55</v>
      </c>
      <c r="FH102" s="7"/>
      <c r="FI102" s="7"/>
      <c r="FJ102" s="7"/>
      <c r="FK102" s="7"/>
      <c r="FL102" s="7"/>
      <c r="FM102" s="7"/>
      <c r="FN102" s="9">
        <v>0</v>
      </c>
      <c r="FO102" s="10">
        <f t="shared" si="6"/>
        <v>964</v>
      </c>
      <c r="FP102" s="10"/>
      <c r="FQ102" s="10"/>
      <c r="FR102" s="7"/>
      <c r="FS102" s="7"/>
      <c r="FT102" s="7"/>
      <c r="FU102" s="7"/>
      <c r="FV102" s="7"/>
      <c r="FW102" s="7">
        <f t="shared" si="46"/>
        <v>352</v>
      </c>
      <c r="FX102" s="7"/>
      <c r="FY102" s="7">
        <f t="shared" si="41"/>
        <v>0</v>
      </c>
      <c r="FZ102" s="7"/>
      <c r="GA102" s="7"/>
      <c r="GB102" s="7"/>
      <c r="GC102" s="7"/>
      <c r="GD102" s="7"/>
      <c r="GE102" s="7">
        <f t="shared" si="42"/>
        <v>0</v>
      </c>
      <c r="GF102" s="7"/>
      <c r="GG102" s="7"/>
      <c r="GH102" s="7"/>
      <c r="GI102" s="7"/>
      <c r="GJ102" s="7"/>
      <c r="GK102" s="7"/>
    </row>
    <row r="103" spans="1:193" ht="14.25" customHeight="1" x14ac:dyDescent="0.2">
      <c r="A103" s="85">
        <v>44066</v>
      </c>
      <c r="B103" s="7"/>
      <c r="C103" s="7">
        <f t="shared" si="53"/>
        <v>0</v>
      </c>
      <c r="D103" s="7"/>
      <c r="E103" s="7">
        <f t="shared" si="43"/>
        <v>77</v>
      </c>
      <c r="F103" s="7"/>
      <c r="G103" s="7"/>
      <c r="H103" s="7"/>
      <c r="I103" s="7"/>
      <c r="J103" s="7"/>
      <c r="K103" s="7"/>
      <c r="L103" s="7"/>
      <c r="M103" s="7"/>
      <c r="N103" s="7"/>
      <c r="O103" s="7">
        <f t="shared" si="24"/>
        <v>162</v>
      </c>
      <c r="P103" s="7"/>
      <c r="Q103" s="7"/>
      <c r="R103" s="7"/>
      <c r="S103" s="7">
        <f t="shared" si="54"/>
        <v>2</v>
      </c>
      <c r="T103" s="7"/>
      <c r="U103" s="7"/>
      <c r="V103" s="7"/>
      <c r="W103" s="7"/>
      <c r="X103" s="7"/>
      <c r="Y103" s="7"/>
      <c r="Z103" s="9"/>
      <c r="AA103" s="9">
        <f t="shared" si="29"/>
        <v>6</v>
      </c>
      <c r="AB103" s="7"/>
      <c r="AC103" s="7"/>
      <c r="AD103" s="7"/>
      <c r="AE103" s="7">
        <f t="shared" si="2"/>
        <v>141</v>
      </c>
      <c r="AF103" s="7"/>
      <c r="AG103" s="7"/>
      <c r="AH103" s="7"/>
      <c r="AI103" s="84">
        <f t="shared" si="30"/>
        <v>7</v>
      </c>
      <c r="AJ103" s="7"/>
      <c r="AK103" s="7">
        <f t="shared" si="55"/>
        <v>15</v>
      </c>
      <c r="AL103" s="7"/>
      <c r="AM103" s="7"/>
      <c r="AN103" s="7"/>
      <c r="AO103" s="7">
        <f t="shared" si="31"/>
        <v>2</v>
      </c>
      <c r="AP103" s="7"/>
      <c r="AQ103" s="7">
        <f t="shared" si="26"/>
        <v>1</v>
      </c>
      <c r="AR103" s="7"/>
      <c r="AS103" s="7">
        <f t="shared" si="56"/>
        <v>0</v>
      </c>
      <c r="AT103" s="7"/>
      <c r="AU103" s="7">
        <f t="shared" si="57"/>
        <v>1</v>
      </c>
      <c r="AV103" s="7"/>
      <c r="AW103" s="7">
        <f t="shared" si="13"/>
        <v>1</v>
      </c>
      <c r="AX103" s="7"/>
      <c r="AY103" s="7"/>
      <c r="AZ103" s="7"/>
      <c r="BA103" s="7">
        <f t="shared" si="52"/>
        <v>0</v>
      </c>
      <c r="BB103" s="7"/>
      <c r="BC103" s="7">
        <f t="shared" si="58"/>
        <v>0</v>
      </c>
      <c r="BD103" s="7"/>
      <c r="BE103" s="7">
        <f t="shared" si="14"/>
        <v>2</v>
      </c>
      <c r="BF103" s="7"/>
      <c r="BG103" s="7">
        <f t="shared" si="27"/>
        <v>5</v>
      </c>
      <c r="BH103" s="7"/>
      <c r="BI103" s="7">
        <f t="shared" si="15"/>
        <v>1126</v>
      </c>
      <c r="BJ103" s="7"/>
      <c r="BK103" s="7"/>
      <c r="BL103" s="7"/>
      <c r="BM103" s="7">
        <v>0</v>
      </c>
      <c r="BN103" s="7"/>
      <c r="BO103" s="7">
        <f t="shared" si="28"/>
        <v>10</v>
      </c>
      <c r="BP103" s="7"/>
      <c r="BQ103" s="7">
        <f t="shared" si="23"/>
        <v>9</v>
      </c>
      <c r="BR103" s="7"/>
      <c r="BS103" s="7"/>
      <c r="BT103" s="7"/>
      <c r="BU103" s="7">
        <f t="shared" si="4"/>
        <v>46</v>
      </c>
      <c r="BV103" s="7"/>
      <c r="BW103" s="7">
        <f t="shared" si="49"/>
        <v>6</v>
      </c>
      <c r="BX103" s="9"/>
      <c r="BY103" s="9">
        <f t="shared" si="33"/>
        <v>0</v>
      </c>
      <c r="BZ103" s="9"/>
      <c r="CA103" s="9">
        <f t="shared" si="47"/>
        <v>0</v>
      </c>
      <c r="CB103" s="9"/>
      <c r="CC103" s="9">
        <f t="shared" si="59"/>
        <v>0</v>
      </c>
      <c r="CD103" s="7"/>
      <c r="CE103" s="7"/>
      <c r="CF103" s="7"/>
      <c r="CG103" s="7"/>
      <c r="CH103" s="7"/>
      <c r="CI103" s="7"/>
      <c r="CJ103" s="9"/>
      <c r="CK103" s="9">
        <f t="shared" si="16"/>
        <v>1</v>
      </c>
      <c r="CL103" s="7"/>
      <c r="CM103" s="7"/>
      <c r="CN103" s="7"/>
      <c r="CO103" s="7">
        <f t="shared" si="35"/>
        <v>2</v>
      </c>
      <c r="CP103" s="7"/>
      <c r="CQ103" s="7">
        <f t="shared" si="60"/>
        <v>1</v>
      </c>
      <c r="CR103" s="7"/>
      <c r="CS103" s="7">
        <f t="shared" si="8"/>
        <v>2</v>
      </c>
      <c r="CT103" s="7"/>
      <c r="CU103" s="7"/>
      <c r="CV103" s="7"/>
      <c r="CW103" s="7"/>
      <c r="CX103" s="7"/>
      <c r="CY103" s="7">
        <f t="shared" si="17"/>
        <v>8</v>
      </c>
      <c r="CZ103" s="7"/>
      <c r="DA103" s="7"/>
      <c r="DB103" s="7"/>
      <c r="DC103" s="7"/>
      <c r="DD103" s="7"/>
      <c r="DE103" s="7"/>
      <c r="DF103" s="7"/>
      <c r="DG103" s="7"/>
      <c r="DH103" s="8"/>
      <c r="DI103" s="9">
        <f t="shared" si="36"/>
        <v>0</v>
      </c>
      <c r="DJ103" s="7"/>
      <c r="DK103" s="7">
        <f t="shared" si="18"/>
        <v>13</v>
      </c>
      <c r="DL103" s="9"/>
      <c r="DM103" s="9">
        <f t="shared" si="19"/>
        <v>4</v>
      </c>
      <c r="DN103" s="7"/>
      <c r="DO103" s="7">
        <v>7</v>
      </c>
      <c r="DP103" s="7"/>
      <c r="DQ103" s="7">
        <f t="shared" si="50"/>
        <v>2026</v>
      </c>
      <c r="DR103" s="7"/>
      <c r="DS103" s="7"/>
      <c r="DT103" s="7"/>
      <c r="DU103" s="7">
        <f t="shared" si="48"/>
        <v>0</v>
      </c>
      <c r="DV103" s="7"/>
      <c r="DW103" s="7"/>
      <c r="DX103" s="7"/>
      <c r="DY103" s="7"/>
      <c r="DZ103" s="7"/>
      <c r="EA103" s="7">
        <f t="shared" si="10"/>
        <v>16</v>
      </c>
      <c r="EB103" s="7"/>
      <c r="EC103" s="7">
        <f t="shared" si="20"/>
        <v>6</v>
      </c>
      <c r="ED103" s="7"/>
      <c r="EE103" s="7">
        <f t="shared" si="61"/>
        <v>2</v>
      </c>
      <c r="EF103" s="7"/>
      <c r="EG103" s="7"/>
      <c r="EH103" s="9"/>
      <c r="EI103" s="9">
        <f t="shared" si="21"/>
        <v>32</v>
      </c>
      <c r="EJ103" s="7"/>
      <c r="EK103" s="7">
        <f t="shared" si="11"/>
        <v>11</v>
      </c>
      <c r="EL103" s="7"/>
      <c r="EM103" s="7">
        <f t="shared" si="51"/>
        <v>0</v>
      </c>
      <c r="EN103" s="7"/>
      <c r="EO103" s="7">
        <f t="shared" si="62"/>
        <v>0</v>
      </c>
      <c r="EP103" s="7"/>
      <c r="EQ103" s="7"/>
      <c r="ER103" s="7"/>
      <c r="ES103" s="7">
        <f t="shared" si="5"/>
        <v>723</v>
      </c>
      <c r="ET103" s="7"/>
      <c r="EU103" s="7"/>
      <c r="EV103" s="7"/>
      <c r="EW103" s="7"/>
      <c r="EX103" s="7"/>
      <c r="EY103" s="7"/>
      <c r="EZ103" s="7"/>
      <c r="FA103" s="7">
        <f t="shared" si="39"/>
        <v>1</v>
      </c>
      <c r="FB103" s="7"/>
      <c r="FC103" s="7"/>
      <c r="FD103" s="7"/>
      <c r="FE103" s="7"/>
      <c r="FF103" s="7"/>
      <c r="FG103" s="7">
        <f t="shared" si="45"/>
        <v>55</v>
      </c>
      <c r="FH103" s="7"/>
      <c r="FI103" s="7"/>
      <c r="FJ103" s="7"/>
      <c r="FK103" s="7"/>
      <c r="FL103" s="7"/>
      <c r="FM103" s="7"/>
      <c r="FN103" s="9"/>
      <c r="FO103" s="10">
        <f t="shared" si="6"/>
        <v>964</v>
      </c>
      <c r="FP103" s="10"/>
      <c r="FQ103" s="10"/>
      <c r="FR103" s="7"/>
      <c r="FS103" s="7"/>
      <c r="FT103" s="7"/>
      <c r="FU103" s="7"/>
      <c r="FV103" s="7"/>
      <c r="FW103" s="7">
        <f t="shared" si="46"/>
        <v>352</v>
      </c>
      <c r="FX103" s="7"/>
      <c r="FY103" s="7">
        <f t="shared" si="41"/>
        <v>0</v>
      </c>
      <c r="FZ103" s="7"/>
      <c r="GA103" s="7"/>
      <c r="GB103" s="7"/>
      <c r="GC103" s="7"/>
      <c r="GD103" s="7"/>
      <c r="GE103" s="7">
        <f t="shared" si="42"/>
        <v>0</v>
      </c>
      <c r="GF103" s="7"/>
      <c r="GG103" s="7"/>
      <c r="GH103" s="7"/>
      <c r="GI103" s="7"/>
      <c r="GJ103" s="7"/>
      <c r="GK103" s="7"/>
    </row>
    <row r="104" spans="1:193" ht="14.25" customHeight="1" x14ac:dyDescent="0.2">
      <c r="A104" s="85">
        <v>44067</v>
      </c>
      <c r="B104" s="7">
        <v>0</v>
      </c>
      <c r="C104" s="7">
        <f t="shared" si="53"/>
        <v>0</v>
      </c>
      <c r="D104" s="7">
        <v>3</v>
      </c>
      <c r="E104" s="7">
        <f t="shared" si="43"/>
        <v>80</v>
      </c>
      <c r="F104" s="7"/>
      <c r="G104" s="7"/>
      <c r="H104" s="7"/>
      <c r="I104" s="7"/>
      <c r="J104" s="7"/>
      <c r="K104" s="7"/>
      <c r="L104" s="7"/>
      <c r="M104" s="7"/>
      <c r="N104" s="7">
        <v>1</v>
      </c>
      <c r="O104" s="7">
        <f t="shared" si="24"/>
        <v>163</v>
      </c>
      <c r="P104" s="7"/>
      <c r="Q104" s="7"/>
      <c r="R104" s="7">
        <v>1</v>
      </c>
      <c r="S104" s="7">
        <f t="shared" si="54"/>
        <v>3</v>
      </c>
      <c r="T104" s="7"/>
      <c r="U104" s="7"/>
      <c r="V104" s="7"/>
      <c r="W104" s="7"/>
      <c r="X104" s="7"/>
      <c r="Y104" s="7"/>
      <c r="Z104" s="9">
        <v>0</v>
      </c>
      <c r="AA104" s="9">
        <f t="shared" si="29"/>
        <v>6</v>
      </c>
      <c r="AB104" s="7"/>
      <c r="AC104" s="7"/>
      <c r="AD104" s="7">
        <v>6</v>
      </c>
      <c r="AE104" s="7">
        <f t="shared" si="2"/>
        <v>147</v>
      </c>
      <c r="AF104" s="7"/>
      <c r="AG104" s="7"/>
      <c r="AH104" s="7">
        <v>0</v>
      </c>
      <c r="AI104" s="84">
        <f t="shared" si="30"/>
        <v>7</v>
      </c>
      <c r="AJ104" s="7">
        <v>16</v>
      </c>
      <c r="AK104" s="7">
        <f t="shared" si="55"/>
        <v>31</v>
      </c>
      <c r="AL104" s="7"/>
      <c r="AM104" s="7"/>
      <c r="AN104" s="7">
        <v>0</v>
      </c>
      <c r="AO104" s="7">
        <f t="shared" si="31"/>
        <v>2</v>
      </c>
      <c r="AP104" s="7">
        <v>0</v>
      </c>
      <c r="AQ104" s="7">
        <f t="shared" si="26"/>
        <v>1</v>
      </c>
      <c r="AR104" s="7">
        <v>0</v>
      </c>
      <c r="AS104" s="7">
        <f t="shared" si="56"/>
        <v>0</v>
      </c>
      <c r="AT104" s="7">
        <v>0</v>
      </c>
      <c r="AU104" s="7">
        <f t="shared" si="57"/>
        <v>1</v>
      </c>
      <c r="AV104" s="7">
        <v>0</v>
      </c>
      <c r="AW104" s="7">
        <f t="shared" si="13"/>
        <v>1</v>
      </c>
      <c r="AX104" s="7"/>
      <c r="AY104" s="7"/>
      <c r="AZ104" s="7">
        <v>3</v>
      </c>
      <c r="BA104" s="7">
        <f t="shared" si="52"/>
        <v>3</v>
      </c>
      <c r="BB104" s="7">
        <v>0</v>
      </c>
      <c r="BC104" s="7">
        <f t="shared" si="58"/>
        <v>0</v>
      </c>
      <c r="BD104" s="7">
        <v>0</v>
      </c>
      <c r="BE104" s="7">
        <f t="shared" si="14"/>
        <v>2</v>
      </c>
      <c r="BF104" s="7">
        <v>0</v>
      </c>
      <c r="BG104" s="7">
        <f t="shared" si="27"/>
        <v>5</v>
      </c>
      <c r="BH104" s="7">
        <v>36</v>
      </c>
      <c r="BI104" s="7">
        <f t="shared" si="15"/>
        <v>1162</v>
      </c>
      <c r="BJ104" s="7"/>
      <c r="BK104" s="7"/>
      <c r="BL104" s="7">
        <v>0</v>
      </c>
      <c r="BM104" s="7">
        <v>0</v>
      </c>
      <c r="BN104" s="7">
        <v>0</v>
      </c>
      <c r="BO104" s="7">
        <f t="shared" si="28"/>
        <v>10</v>
      </c>
      <c r="BP104" s="7">
        <v>2</v>
      </c>
      <c r="BQ104" s="7">
        <f t="shared" si="23"/>
        <v>11</v>
      </c>
      <c r="BR104" s="7"/>
      <c r="BS104" s="7"/>
      <c r="BT104" s="7">
        <v>1</v>
      </c>
      <c r="BU104" s="7">
        <f t="shared" si="4"/>
        <v>47</v>
      </c>
      <c r="BV104" s="7">
        <v>1</v>
      </c>
      <c r="BW104" s="7">
        <f t="shared" si="49"/>
        <v>7</v>
      </c>
      <c r="BX104" s="9">
        <v>0</v>
      </c>
      <c r="BY104" s="9">
        <f t="shared" si="33"/>
        <v>0</v>
      </c>
      <c r="BZ104" s="9">
        <v>0</v>
      </c>
      <c r="CA104" s="9">
        <f t="shared" si="47"/>
        <v>0</v>
      </c>
      <c r="CB104" s="9">
        <v>0</v>
      </c>
      <c r="CC104" s="9">
        <f t="shared" si="59"/>
        <v>0</v>
      </c>
      <c r="CD104" s="7"/>
      <c r="CE104" s="7"/>
      <c r="CF104" s="7"/>
      <c r="CG104" s="7"/>
      <c r="CH104" s="7"/>
      <c r="CI104" s="7"/>
      <c r="CJ104" s="9">
        <v>0</v>
      </c>
      <c r="CK104" s="9">
        <f t="shared" si="16"/>
        <v>1</v>
      </c>
      <c r="CL104" s="7"/>
      <c r="CM104" s="7"/>
      <c r="CN104" s="7">
        <v>0</v>
      </c>
      <c r="CO104" s="7">
        <f t="shared" si="35"/>
        <v>2</v>
      </c>
      <c r="CP104" s="7">
        <v>1</v>
      </c>
      <c r="CQ104" s="7">
        <f t="shared" si="60"/>
        <v>2</v>
      </c>
      <c r="CR104" s="7">
        <v>0</v>
      </c>
      <c r="CS104" s="7">
        <f t="shared" si="8"/>
        <v>2</v>
      </c>
      <c r="CT104" s="7"/>
      <c r="CU104" s="7"/>
      <c r="CV104" s="7"/>
      <c r="CW104" s="7"/>
      <c r="CX104" s="7">
        <v>0</v>
      </c>
      <c r="CY104" s="7">
        <f t="shared" si="17"/>
        <v>8</v>
      </c>
      <c r="CZ104" s="7"/>
      <c r="DA104" s="7"/>
      <c r="DB104" s="7"/>
      <c r="DC104" s="7"/>
      <c r="DD104" s="7"/>
      <c r="DE104" s="7"/>
      <c r="DF104" s="7"/>
      <c r="DG104" s="7"/>
      <c r="DH104" s="8">
        <v>0</v>
      </c>
      <c r="DI104" s="9">
        <f t="shared" si="36"/>
        <v>0</v>
      </c>
      <c r="DJ104" s="7">
        <v>0</v>
      </c>
      <c r="DK104" s="7">
        <f t="shared" si="18"/>
        <v>13</v>
      </c>
      <c r="DL104" s="9">
        <v>0</v>
      </c>
      <c r="DM104" s="9">
        <f t="shared" si="19"/>
        <v>4</v>
      </c>
      <c r="DN104" s="7">
        <v>0</v>
      </c>
      <c r="DO104" s="7">
        <v>7</v>
      </c>
      <c r="DP104" s="7">
        <v>41</v>
      </c>
      <c r="DQ104" s="7">
        <f t="shared" si="50"/>
        <v>2067</v>
      </c>
      <c r="DR104" s="7"/>
      <c r="DS104" s="7"/>
      <c r="DT104" s="7">
        <v>0</v>
      </c>
      <c r="DU104" s="7">
        <f t="shared" si="48"/>
        <v>0</v>
      </c>
      <c r="DV104" s="7"/>
      <c r="DW104" s="7"/>
      <c r="DX104" s="7"/>
      <c r="DY104" s="7"/>
      <c r="DZ104" s="7">
        <v>0</v>
      </c>
      <c r="EA104" s="7">
        <f t="shared" si="10"/>
        <v>16</v>
      </c>
      <c r="EB104" s="7">
        <v>0</v>
      </c>
      <c r="EC104" s="7">
        <f t="shared" si="20"/>
        <v>6</v>
      </c>
      <c r="ED104" s="7">
        <v>15</v>
      </c>
      <c r="EE104" s="7">
        <f t="shared" si="61"/>
        <v>17</v>
      </c>
      <c r="EF104" s="7"/>
      <c r="EG104" s="7"/>
      <c r="EH104" s="9">
        <v>0</v>
      </c>
      <c r="EI104" s="9">
        <f t="shared" si="21"/>
        <v>32</v>
      </c>
      <c r="EJ104" s="7">
        <v>0</v>
      </c>
      <c r="EK104" s="7">
        <f t="shared" si="11"/>
        <v>11</v>
      </c>
      <c r="EL104" s="7">
        <v>0</v>
      </c>
      <c r="EM104" s="7">
        <f t="shared" si="51"/>
        <v>0</v>
      </c>
      <c r="EN104" s="7">
        <v>0</v>
      </c>
      <c r="EO104" s="7">
        <f t="shared" si="62"/>
        <v>0</v>
      </c>
      <c r="EP104" s="7"/>
      <c r="EQ104" s="7"/>
      <c r="ER104" s="7">
        <v>41</v>
      </c>
      <c r="ES104" s="7">
        <f t="shared" si="5"/>
        <v>764</v>
      </c>
      <c r="ET104" s="7"/>
      <c r="EU104" s="7"/>
      <c r="EV104" s="7"/>
      <c r="EW104" s="7"/>
      <c r="EX104" s="7"/>
      <c r="EY104" s="7"/>
      <c r="EZ104" s="7">
        <v>1</v>
      </c>
      <c r="FA104" s="7">
        <f t="shared" si="39"/>
        <v>2</v>
      </c>
      <c r="FB104" s="7"/>
      <c r="FC104" s="7"/>
      <c r="FD104" s="7"/>
      <c r="FE104" s="7"/>
      <c r="FF104" s="7">
        <v>34</v>
      </c>
      <c r="FG104" s="7">
        <f t="shared" si="45"/>
        <v>89</v>
      </c>
      <c r="FH104" s="7"/>
      <c r="FI104" s="7"/>
      <c r="FJ104" s="7"/>
      <c r="FK104" s="7"/>
      <c r="FL104" s="7"/>
      <c r="FM104" s="7"/>
      <c r="FN104" s="9">
        <v>2</v>
      </c>
      <c r="FO104" s="10">
        <f t="shared" si="6"/>
        <v>966</v>
      </c>
      <c r="FP104" s="10"/>
      <c r="FQ104" s="10"/>
      <c r="FR104" s="7"/>
      <c r="FS104" s="7"/>
      <c r="FT104" s="7"/>
      <c r="FU104" s="7"/>
      <c r="FV104" s="7">
        <v>104</v>
      </c>
      <c r="FW104" s="7">
        <f t="shared" si="46"/>
        <v>456</v>
      </c>
      <c r="FX104" s="7">
        <v>0</v>
      </c>
      <c r="FY104" s="7">
        <f t="shared" si="41"/>
        <v>0</v>
      </c>
      <c r="FZ104" s="7"/>
      <c r="GA104" s="7"/>
      <c r="GB104" s="7"/>
      <c r="GC104" s="7"/>
      <c r="GD104" s="7">
        <v>0</v>
      </c>
      <c r="GE104" s="7">
        <f t="shared" si="42"/>
        <v>0</v>
      </c>
      <c r="GF104" s="7"/>
      <c r="GG104" s="7"/>
      <c r="GH104" s="7"/>
      <c r="GI104" s="7"/>
      <c r="GJ104" s="7"/>
      <c r="GK104" s="7"/>
    </row>
    <row r="105" spans="1:193" ht="14.25" customHeight="1" x14ac:dyDescent="0.2">
      <c r="A105" s="85">
        <v>44068</v>
      </c>
      <c r="B105" s="7">
        <v>0</v>
      </c>
      <c r="C105" s="7">
        <f t="shared" si="53"/>
        <v>0</v>
      </c>
      <c r="D105" s="7">
        <v>3</v>
      </c>
      <c r="E105" s="7">
        <f t="shared" si="43"/>
        <v>83</v>
      </c>
      <c r="F105" s="7"/>
      <c r="G105" s="7"/>
      <c r="H105" s="7"/>
      <c r="I105" s="7"/>
      <c r="J105" s="7"/>
      <c r="K105" s="7"/>
      <c r="L105" s="7"/>
      <c r="M105" s="7"/>
      <c r="N105" s="7">
        <v>0</v>
      </c>
      <c r="O105" s="7">
        <f t="shared" si="24"/>
        <v>163</v>
      </c>
      <c r="P105" s="7"/>
      <c r="Q105" s="7"/>
      <c r="R105" s="7">
        <v>0</v>
      </c>
      <c r="S105" s="7">
        <f t="shared" si="54"/>
        <v>3</v>
      </c>
      <c r="T105" s="7"/>
      <c r="U105" s="7"/>
      <c r="V105" s="7"/>
      <c r="W105" s="7"/>
      <c r="X105" s="7"/>
      <c r="Y105" s="7"/>
      <c r="Z105" s="9">
        <v>0</v>
      </c>
      <c r="AA105" s="9">
        <f t="shared" si="29"/>
        <v>6</v>
      </c>
      <c r="AB105" s="7"/>
      <c r="AC105" s="7"/>
      <c r="AD105" s="7">
        <v>0</v>
      </c>
      <c r="AE105" s="7">
        <f t="shared" si="2"/>
        <v>147</v>
      </c>
      <c r="AF105" s="7"/>
      <c r="AG105" s="7"/>
      <c r="AH105" s="7">
        <v>0</v>
      </c>
      <c r="AI105" s="84">
        <f t="shared" si="30"/>
        <v>7</v>
      </c>
      <c r="AJ105" s="7">
        <v>2</v>
      </c>
      <c r="AK105" s="7">
        <f t="shared" si="55"/>
        <v>33</v>
      </c>
      <c r="AL105" s="7"/>
      <c r="AM105" s="7"/>
      <c r="AN105" s="7">
        <v>0</v>
      </c>
      <c r="AO105" s="7">
        <f t="shared" si="31"/>
        <v>2</v>
      </c>
      <c r="AP105" s="7">
        <v>0</v>
      </c>
      <c r="AQ105" s="7">
        <f t="shared" si="26"/>
        <v>1</v>
      </c>
      <c r="AR105" s="7">
        <v>0</v>
      </c>
      <c r="AS105" s="7">
        <f t="shared" si="56"/>
        <v>0</v>
      </c>
      <c r="AT105" s="7">
        <v>0</v>
      </c>
      <c r="AU105" s="7">
        <f t="shared" si="57"/>
        <v>1</v>
      </c>
      <c r="AV105" s="7">
        <v>0</v>
      </c>
      <c r="AW105" s="7">
        <f t="shared" si="13"/>
        <v>1</v>
      </c>
      <c r="AX105" s="7"/>
      <c r="AY105" s="7"/>
      <c r="AZ105" s="7">
        <v>0</v>
      </c>
      <c r="BA105" s="7">
        <f t="shared" si="52"/>
        <v>3</v>
      </c>
      <c r="BB105" s="7">
        <v>0</v>
      </c>
      <c r="BC105" s="7">
        <f t="shared" si="58"/>
        <v>0</v>
      </c>
      <c r="BD105" s="7">
        <v>0</v>
      </c>
      <c r="BE105" s="7">
        <f t="shared" si="14"/>
        <v>2</v>
      </c>
      <c r="BF105" s="7">
        <v>0</v>
      </c>
      <c r="BG105" s="7">
        <f t="shared" si="27"/>
        <v>5</v>
      </c>
      <c r="BH105" s="7">
        <v>8</v>
      </c>
      <c r="BI105" s="7">
        <f t="shared" si="15"/>
        <v>1170</v>
      </c>
      <c r="BJ105" s="7"/>
      <c r="BK105" s="7"/>
      <c r="BL105" s="7">
        <v>0</v>
      </c>
      <c r="BM105" s="7">
        <v>0</v>
      </c>
      <c r="BN105" s="7">
        <v>0</v>
      </c>
      <c r="BO105" s="7">
        <f t="shared" si="28"/>
        <v>10</v>
      </c>
      <c r="BP105" s="7">
        <v>0</v>
      </c>
      <c r="BQ105" s="7">
        <f t="shared" si="23"/>
        <v>11</v>
      </c>
      <c r="BR105" s="7"/>
      <c r="BS105" s="7"/>
      <c r="BT105" s="7">
        <v>3</v>
      </c>
      <c r="BU105" s="7">
        <f t="shared" si="4"/>
        <v>50</v>
      </c>
      <c r="BV105" s="7">
        <v>0</v>
      </c>
      <c r="BW105" s="7">
        <f t="shared" si="49"/>
        <v>7</v>
      </c>
      <c r="BX105" s="9">
        <v>0</v>
      </c>
      <c r="BY105" s="9">
        <f t="shared" si="33"/>
        <v>0</v>
      </c>
      <c r="BZ105" s="9">
        <v>0</v>
      </c>
      <c r="CA105" s="9">
        <f t="shared" si="47"/>
        <v>0</v>
      </c>
      <c r="CB105" s="9">
        <v>0</v>
      </c>
      <c r="CC105" s="9">
        <f t="shared" si="59"/>
        <v>0</v>
      </c>
      <c r="CD105" s="7"/>
      <c r="CE105" s="7"/>
      <c r="CF105" s="7"/>
      <c r="CG105" s="7"/>
      <c r="CH105" s="7"/>
      <c r="CI105" s="7"/>
      <c r="CJ105" s="9">
        <v>0</v>
      </c>
      <c r="CK105" s="9">
        <f t="shared" si="16"/>
        <v>1</v>
      </c>
      <c r="CL105" s="7"/>
      <c r="CM105" s="7"/>
      <c r="CN105" s="7">
        <v>0</v>
      </c>
      <c r="CO105" s="7">
        <f t="shared" si="35"/>
        <v>2</v>
      </c>
      <c r="CP105" s="7">
        <v>0</v>
      </c>
      <c r="CQ105" s="7">
        <f t="shared" si="60"/>
        <v>2</v>
      </c>
      <c r="CR105" s="7">
        <v>0</v>
      </c>
      <c r="CS105" s="7">
        <f t="shared" si="8"/>
        <v>2</v>
      </c>
      <c r="CT105" s="7"/>
      <c r="CU105" s="7"/>
      <c r="CV105" s="7"/>
      <c r="CW105" s="7"/>
      <c r="CX105" s="7">
        <v>0</v>
      </c>
      <c r="CY105" s="7">
        <f t="shared" si="17"/>
        <v>8</v>
      </c>
      <c r="CZ105" s="7"/>
      <c r="DA105" s="7"/>
      <c r="DB105" s="7"/>
      <c r="DC105" s="7"/>
      <c r="DD105" s="7"/>
      <c r="DE105" s="7"/>
      <c r="DF105" s="7"/>
      <c r="DG105" s="7"/>
      <c r="DH105" s="8">
        <v>0</v>
      </c>
      <c r="DI105" s="9">
        <f t="shared" si="36"/>
        <v>0</v>
      </c>
      <c r="DJ105" s="7">
        <v>0</v>
      </c>
      <c r="DK105" s="7">
        <f t="shared" si="18"/>
        <v>13</v>
      </c>
      <c r="DL105" s="9">
        <v>0</v>
      </c>
      <c r="DM105" s="9">
        <f t="shared" si="19"/>
        <v>4</v>
      </c>
      <c r="DN105" s="7">
        <v>0</v>
      </c>
      <c r="DO105" s="7">
        <v>7</v>
      </c>
      <c r="DP105" s="7">
        <v>20</v>
      </c>
      <c r="DQ105" s="7">
        <f t="shared" si="50"/>
        <v>2087</v>
      </c>
      <c r="DR105" s="7"/>
      <c r="DS105" s="7"/>
      <c r="DT105" s="7">
        <v>0</v>
      </c>
      <c r="DU105" s="7">
        <f t="shared" si="48"/>
        <v>0</v>
      </c>
      <c r="DV105" s="7"/>
      <c r="DW105" s="7"/>
      <c r="DX105" s="7"/>
      <c r="DY105" s="7"/>
      <c r="DZ105" s="7">
        <v>0</v>
      </c>
      <c r="EA105" s="7">
        <f t="shared" si="10"/>
        <v>16</v>
      </c>
      <c r="EB105" s="7">
        <v>0</v>
      </c>
      <c r="EC105" s="7">
        <f t="shared" si="20"/>
        <v>6</v>
      </c>
      <c r="ED105" s="7">
        <v>0</v>
      </c>
      <c r="EE105" s="7">
        <f t="shared" si="61"/>
        <v>17</v>
      </c>
      <c r="EF105" s="7"/>
      <c r="EG105" s="7"/>
      <c r="EH105" s="9">
        <v>2</v>
      </c>
      <c r="EI105" s="9">
        <f t="shared" si="21"/>
        <v>34</v>
      </c>
      <c r="EJ105" s="7">
        <v>0</v>
      </c>
      <c r="EK105" s="7">
        <f t="shared" si="11"/>
        <v>11</v>
      </c>
      <c r="EL105" s="7">
        <v>1</v>
      </c>
      <c r="EM105" s="7">
        <f t="shared" si="51"/>
        <v>1</v>
      </c>
      <c r="EN105" s="7">
        <v>0</v>
      </c>
      <c r="EO105" s="7">
        <f t="shared" si="62"/>
        <v>0</v>
      </c>
      <c r="EP105" s="7"/>
      <c r="EQ105" s="7"/>
      <c r="ER105" s="7">
        <v>4</v>
      </c>
      <c r="ES105" s="7">
        <f>SUM(ES104,ER105)</f>
        <v>768</v>
      </c>
      <c r="ET105" s="7"/>
      <c r="EU105" s="7"/>
      <c r="EV105" s="7"/>
      <c r="EW105" s="7"/>
      <c r="EX105" s="7"/>
      <c r="EY105" s="7"/>
      <c r="EZ105" s="7">
        <v>0</v>
      </c>
      <c r="FA105" s="7">
        <f t="shared" si="39"/>
        <v>2</v>
      </c>
      <c r="FB105" s="7"/>
      <c r="FC105" s="7"/>
      <c r="FD105" s="7"/>
      <c r="FE105" s="7"/>
      <c r="FF105" s="7">
        <v>3</v>
      </c>
      <c r="FG105" s="7">
        <f t="shared" si="45"/>
        <v>92</v>
      </c>
      <c r="FH105" s="7"/>
      <c r="FI105" s="7"/>
      <c r="FJ105" s="7"/>
      <c r="FK105" s="7"/>
      <c r="FL105" s="7"/>
      <c r="FM105" s="7"/>
      <c r="FN105" s="9">
        <v>4</v>
      </c>
      <c r="FO105" s="10">
        <f t="shared" si="6"/>
        <v>970</v>
      </c>
      <c r="FP105" s="10"/>
      <c r="FQ105" s="10"/>
      <c r="FR105" s="7"/>
      <c r="FS105" s="7"/>
      <c r="FT105" s="7"/>
      <c r="FU105" s="7"/>
      <c r="FV105" s="7">
        <v>20</v>
      </c>
      <c r="FW105" s="7">
        <f t="shared" si="46"/>
        <v>476</v>
      </c>
      <c r="FX105" s="7">
        <v>0</v>
      </c>
      <c r="FY105" s="7">
        <f t="shared" si="41"/>
        <v>0</v>
      </c>
      <c r="FZ105" s="7"/>
      <c r="GA105" s="7"/>
      <c r="GB105" s="7"/>
      <c r="GC105" s="7"/>
      <c r="GD105" s="7">
        <v>0</v>
      </c>
      <c r="GE105" s="7">
        <f t="shared" si="42"/>
        <v>0</v>
      </c>
      <c r="GF105" s="7"/>
      <c r="GG105" s="7"/>
      <c r="GH105" s="7"/>
      <c r="GI105" s="7"/>
      <c r="GJ105" s="7"/>
      <c r="GK105" s="7"/>
    </row>
    <row r="106" spans="1:193" ht="14.25" customHeight="1" x14ac:dyDescent="0.2">
      <c r="A106" s="85">
        <v>44069</v>
      </c>
      <c r="B106" s="7">
        <v>0</v>
      </c>
      <c r="C106" s="7">
        <f t="shared" si="53"/>
        <v>0</v>
      </c>
      <c r="D106" s="7">
        <v>3</v>
      </c>
      <c r="E106" s="7">
        <f t="shared" si="43"/>
        <v>86</v>
      </c>
      <c r="F106" s="7"/>
      <c r="G106" s="7"/>
      <c r="H106" s="7"/>
      <c r="I106" s="7"/>
      <c r="J106" s="7"/>
      <c r="K106" s="7"/>
      <c r="L106" s="7"/>
      <c r="M106" s="7"/>
      <c r="N106" s="7">
        <v>0</v>
      </c>
      <c r="O106" s="7">
        <f t="shared" si="24"/>
        <v>163</v>
      </c>
      <c r="P106" s="7"/>
      <c r="Q106" s="7"/>
      <c r="R106" s="7">
        <v>0</v>
      </c>
      <c r="S106" s="7">
        <f t="shared" si="54"/>
        <v>3</v>
      </c>
      <c r="T106" s="7"/>
      <c r="U106" s="7"/>
      <c r="V106" s="7"/>
      <c r="W106" s="7"/>
      <c r="X106" s="7"/>
      <c r="Y106" s="7"/>
      <c r="Z106" s="9">
        <v>1</v>
      </c>
      <c r="AA106" s="9">
        <f t="shared" si="29"/>
        <v>7</v>
      </c>
      <c r="AB106" s="7"/>
      <c r="AC106" s="7"/>
      <c r="AD106" s="7">
        <v>2</v>
      </c>
      <c r="AE106" s="7">
        <f t="shared" si="2"/>
        <v>149</v>
      </c>
      <c r="AF106" s="7"/>
      <c r="AG106" s="7"/>
      <c r="AH106" s="7">
        <v>0</v>
      </c>
      <c r="AI106" s="84">
        <f t="shared" si="30"/>
        <v>7</v>
      </c>
      <c r="AJ106" s="7">
        <v>4</v>
      </c>
      <c r="AK106" s="7">
        <f t="shared" si="55"/>
        <v>37</v>
      </c>
      <c r="AL106" s="7"/>
      <c r="AM106" s="7"/>
      <c r="AN106" s="7">
        <v>0</v>
      </c>
      <c r="AO106" s="7">
        <f t="shared" si="31"/>
        <v>2</v>
      </c>
      <c r="AP106" s="7">
        <v>0</v>
      </c>
      <c r="AQ106" s="7">
        <f t="shared" si="26"/>
        <v>1</v>
      </c>
      <c r="AR106" s="7">
        <v>1</v>
      </c>
      <c r="AS106" s="7">
        <f t="shared" si="56"/>
        <v>1</v>
      </c>
      <c r="AT106" s="7">
        <v>0</v>
      </c>
      <c r="AU106" s="7">
        <f t="shared" si="57"/>
        <v>1</v>
      </c>
      <c r="AV106" s="7">
        <v>0</v>
      </c>
      <c r="AW106" s="7">
        <f t="shared" si="13"/>
        <v>1</v>
      </c>
      <c r="AX106" s="7"/>
      <c r="AY106" s="7"/>
      <c r="AZ106" s="7">
        <v>0</v>
      </c>
      <c r="BA106" s="7">
        <f t="shared" si="52"/>
        <v>3</v>
      </c>
      <c r="BB106" s="7">
        <v>0</v>
      </c>
      <c r="BC106" s="7">
        <f t="shared" si="58"/>
        <v>0</v>
      </c>
      <c r="BD106" s="7">
        <v>0</v>
      </c>
      <c r="BE106" s="7">
        <f t="shared" si="14"/>
        <v>2</v>
      </c>
      <c r="BF106" s="7">
        <v>0</v>
      </c>
      <c r="BG106" s="7">
        <f t="shared" si="27"/>
        <v>5</v>
      </c>
      <c r="BH106" s="7">
        <v>6</v>
      </c>
      <c r="BI106" s="7">
        <f t="shared" si="15"/>
        <v>1176</v>
      </c>
      <c r="BJ106" s="7"/>
      <c r="BK106" s="7"/>
      <c r="BL106" s="7">
        <v>0</v>
      </c>
      <c r="BM106" s="7">
        <v>0</v>
      </c>
      <c r="BN106" s="7">
        <v>0</v>
      </c>
      <c r="BO106" s="7">
        <f t="shared" si="28"/>
        <v>10</v>
      </c>
      <c r="BP106" s="7">
        <v>0</v>
      </c>
      <c r="BQ106" s="7">
        <f t="shared" si="23"/>
        <v>11</v>
      </c>
      <c r="BR106" s="7"/>
      <c r="BS106" s="7"/>
      <c r="BT106" s="7">
        <v>0</v>
      </c>
      <c r="BU106" s="7">
        <f t="shared" si="4"/>
        <v>50</v>
      </c>
      <c r="BV106" s="7">
        <v>1</v>
      </c>
      <c r="BW106" s="7">
        <f t="shared" si="49"/>
        <v>8</v>
      </c>
      <c r="BX106" s="9">
        <v>0</v>
      </c>
      <c r="BY106" s="9">
        <f t="shared" si="33"/>
        <v>0</v>
      </c>
      <c r="BZ106" s="9">
        <v>0</v>
      </c>
      <c r="CA106" s="9">
        <f t="shared" si="47"/>
        <v>0</v>
      </c>
      <c r="CB106" s="9">
        <v>0</v>
      </c>
      <c r="CC106" s="9">
        <f t="shared" si="59"/>
        <v>0</v>
      </c>
      <c r="CD106" s="7"/>
      <c r="CE106" s="7"/>
      <c r="CF106" s="7"/>
      <c r="CG106" s="7"/>
      <c r="CH106" s="7"/>
      <c r="CI106" s="7"/>
      <c r="CJ106" s="9">
        <v>0</v>
      </c>
      <c r="CK106" s="9">
        <f t="shared" si="16"/>
        <v>1</v>
      </c>
      <c r="CL106" s="7"/>
      <c r="CM106" s="7"/>
      <c r="CN106" s="7">
        <v>0</v>
      </c>
      <c r="CO106" s="7">
        <f t="shared" si="35"/>
        <v>2</v>
      </c>
      <c r="CP106" s="7">
        <v>0</v>
      </c>
      <c r="CQ106" s="7">
        <f t="shared" si="60"/>
        <v>2</v>
      </c>
      <c r="CR106" s="7">
        <v>0</v>
      </c>
      <c r="CS106" s="7">
        <f t="shared" si="8"/>
        <v>2</v>
      </c>
      <c r="CT106" s="7"/>
      <c r="CU106" s="7"/>
      <c r="CV106" s="7"/>
      <c r="CW106" s="7"/>
      <c r="CX106" s="7">
        <v>0</v>
      </c>
      <c r="CY106" s="7">
        <f t="shared" si="17"/>
        <v>8</v>
      </c>
      <c r="CZ106" s="7"/>
      <c r="DA106" s="7"/>
      <c r="DB106" s="7"/>
      <c r="DC106" s="7"/>
      <c r="DD106" s="7"/>
      <c r="DE106" s="7"/>
      <c r="DF106" s="7"/>
      <c r="DG106" s="7"/>
      <c r="DH106" s="8">
        <v>0</v>
      </c>
      <c r="DI106" s="9">
        <f t="shared" si="36"/>
        <v>0</v>
      </c>
      <c r="DJ106" s="7">
        <v>0</v>
      </c>
      <c r="DK106" s="7">
        <f t="shared" si="18"/>
        <v>13</v>
      </c>
      <c r="DL106" s="9">
        <v>0</v>
      </c>
      <c r="DM106" s="9">
        <f t="shared" si="19"/>
        <v>4</v>
      </c>
      <c r="DN106" s="7">
        <v>0</v>
      </c>
      <c r="DO106" s="7">
        <v>7</v>
      </c>
      <c r="DP106" s="7">
        <v>10</v>
      </c>
      <c r="DQ106" s="7">
        <f t="shared" si="50"/>
        <v>2097</v>
      </c>
      <c r="DR106" s="7"/>
      <c r="DS106" s="7"/>
      <c r="DT106" s="7">
        <v>0</v>
      </c>
      <c r="DU106" s="7">
        <f t="shared" si="48"/>
        <v>0</v>
      </c>
      <c r="DV106" s="7"/>
      <c r="DW106" s="7"/>
      <c r="DX106" s="7"/>
      <c r="DY106" s="7"/>
      <c r="DZ106" s="7">
        <v>0</v>
      </c>
      <c r="EA106" s="7">
        <f t="shared" si="10"/>
        <v>16</v>
      </c>
      <c r="EB106" s="7">
        <v>0</v>
      </c>
      <c r="EC106" s="7">
        <f t="shared" si="20"/>
        <v>6</v>
      </c>
      <c r="ED106" s="7">
        <v>0</v>
      </c>
      <c r="EE106" s="7">
        <f t="shared" si="61"/>
        <v>17</v>
      </c>
      <c r="EF106" s="7"/>
      <c r="EG106" s="7"/>
      <c r="EH106" s="9">
        <v>1</v>
      </c>
      <c r="EI106" s="9">
        <f t="shared" si="21"/>
        <v>35</v>
      </c>
      <c r="EJ106" s="7">
        <v>0</v>
      </c>
      <c r="EK106" s="7">
        <f t="shared" si="11"/>
        <v>11</v>
      </c>
      <c r="EL106" s="7">
        <v>0</v>
      </c>
      <c r="EM106" s="7">
        <f t="shared" si="51"/>
        <v>1</v>
      </c>
      <c r="EN106" s="7">
        <v>0</v>
      </c>
      <c r="EO106" s="7">
        <f t="shared" si="62"/>
        <v>0</v>
      </c>
      <c r="EP106" s="7"/>
      <c r="EQ106" s="7"/>
      <c r="ER106" s="7">
        <v>2</v>
      </c>
      <c r="ES106" s="7">
        <f>SUM(ES105,ER106)</f>
        <v>770</v>
      </c>
      <c r="ET106" s="7"/>
      <c r="EU106" s="7"/>
      <c r="EV106" s="7"/>
      <c r="EW106" s="7"/>
      <c r="EX106" s="7"/>
      <c r="EY106" s="7"/>
      <c r="EZ106" s="7">
        <v>0</v>
      </c>
      <c r="FA106" s="7">
        <f t="shared" si="39"/>
        <v>2</v>
      </c>
      <c r="FB106" s="7"/>
      <c r="FC106" s="7"/>
      <c r="FD106" s="7"/>
      <c r="FE106" s="7"/>
      <c r="FF106" s="7">
        <v>3</v>
      </c>
      <c r="FG106" s="7">
        <f t="shared" si="45"/>
        <v>95</v>
      </c>
      <c r="FH106" s="7"/>
      <c r="FI106" s="7"/>
      <c r="FJ106" s="7"/>
      <c r="FK106" s="7"/>
      <c r="FL106" s="7"/>
      <c r="FM106" s="7"/>
      <c r="FN106" s="7"/>
      <c r="FO106" s="7"/>
      <c r="FP106" s="7"/>
      <c r="FQ106" s="7"/>
      <c r="FR106" s="7"/>
      <c r="FS106" s="7"/>
      <c r="FT106" s="7"/>
      <c r="FU106" s="7"/>
      <c r="FV106" s="7">
        <v>18</v>
      </c>
      <c r="FW106" s="7">
        <f t="shared" si="46"/>
        <v>494</v>
      </c>
      <c r="FX106" s="7">
        <v>0</v>
      </c>
      <c r="FY106" s="7">
        <f t="shared" si="41"/>
        <v>0</v>
      </c>
      <c r="FZ106" s="7"/>
      <c r="GA106" s="7"/>
      <c r="GB106" s="7"/>
      <c r="GC106" s="7"/>
      <c r="GD106" s="7">
        <v>0</v>
      </c>
      <c r="GE106" s="7">
        <f t="shared" si="42"/>
        <v>0</v>
      </c>
      <c r="GF106" s="7"/>
      <c r="GG106" s="7"/>
      <c r="GH106" s="7"/>
      <c r="GI106" s="7"/>
      <c r="GJ106" s="7"/>
      <c r="GK106" s="7"/>
    </row>
    <row r="107" spans="1:193" ht="14.25" customHeight="1" x14ac:dyDescent="0.2">
      <c r="A107" s="85">
        <v>44070</v>
      </c>
      <c r="B107" s="7">
        <v>0</v>
      </c>
      <c r="C107" s="7">
        <f t="shared" si="53"/>
        <v>0</v>
      </c>
      <c r="D107" s="7">
        <v>0</v>
      </c>
      <c r="E107" s="7">
        <f t="shared" si="43"/>
        <v>86</v>
      </c>
      <c r="F107" s="7"/>
      <c r="G107" s="7"/>
      <c r="H107" s="7"/>
      <c r="I107" s="7"/>
      <c r="J107" s="7"/>
      <c r="K107" s="7"/>
      <c r="L107" s="7"/>
      <c r="M107" s="7"/>
      <c r="N107" s="7">
        <v>3</v>
      </c>
      <c r="O107" s="7">
        <f t="shared" si="24"/>
        <v>166</v>
      </c>
      <c r="P107" s="7"/>
      <c r="Q107" s="7"/>
      <c r="R107" s="7">
        <v>0</v>
      </c>
      <c r="S107" s="7">
        <f t="shared" si="54"/>
        <v>3</v>
      </c>
      <c r="T107" s="7"/>
      <c r="U107" s="7"/>
      <c r="V107" s="7"/>
      <c r="W107" s="7"/>
      <c r="X107" s="7"/>
      <c r="Y107" s="7"/>
      <c r="Z107" s="9">
        <v>0</v>
      </c>
      <c r="AA107" s="9">
        <f t="shared" si="29"/>
        <v>7</v>
      </c>
      <c r="AB107" s="7"/>
      <c r="AC107" s="7"/>
      <c r="AD107" s="7">
        <v>2</v>
      </c>
      <c r="AE107" s="7">
        <f t="shared" si="2"/>
        <v>151</v>
      </c>
      <c r="AF107" s="7"/>
      <c r="AG107" s="7"/>
      <c r="AH107" s="7">
        <v>0</v>
      </c>
      <c r="AI107" s="84">
        <f t="shared" si="30"/>
        <v>7</v>
      </c>
      <c r="AJ107" s="7">
        <v>1</v>
      </c>
      <c r="AK107" s="7">
        <f t="shared" si="55"/>
        <v>38</v>
      </c>
      <c r="AL107" s="7"/>
      <c r="AM107" s="7"/>
      <c r="AN107" s="7">
        <v>0</v>
      </c>
      <c r="AO107" s="7">
        <f t="shared" si="31"/>
        <v>2</v>
      </c>
      <c r="AP107" s="7">
        <v>0</v>
      </c>
      <c r="AQ107" s="7">
        <f t="shared" si="26"/>
        <v>1</v>
      </c>
      <c r="AR107" s="7">
        <v>0</v>
      </c>
      <c r="AS107" s="7">
        <f t="shared" si="56"/>
        <v>1</v>
      </c>
      <c r="AT107" s="7">
        <v>0</v>
      </c>
      <c r="AU107" s="7">
        <f t="shared" si="57"/>
        <v>1</v>
      </c>
      <c r="AV107" s="7">
        <v>0</v>
      </c>
      <c r="AW107" s="7">
        <f t="shared" si="13"/>
        <v>1</v>
      </c>
      <c r="AX107" s="7"/>
      <c r="AY107" s="7"/>
      <c r="AZ107" s="7">
        <v>2</v>
      </c>
      <c r="BA107" s="7">
        <f t="shared" si="52"/>
        <v>5</v>
      </c>
      <c r="BB107" s="7">
        <v>0</v>
      </c>
      <c r="BC107" s="7">
        <f t="shared" si="58"/>
        <v>0</v>
      </c>
      <c r="BD107" s="7">
        <v>0</v>
      </c>
      <c r="BE107" s="7">
        <f t="shared" si="14"/>
        <v>2</v>
      </c>
      <c r="BF107" s="7">
        <v>0</v>
      </c>
      <c r="BG107" s="7">
        <f t="shared" si="27"/>
        <v>5</v>
      </c>
      <c r="BH107" s="7">
        <v>7</v>
      </c>
      <c r="BI107" s="7">
        <f t="shared" si="15"/>
        <v>1183</v>
      </c>
      <c r="BJ107" s="7"/>
      <c r="BK107" s="7"/>
      <c r="BL107" s="7">
        <v>0</v>
      </c>
      <c r="BM107" s="7">
        <v>0</v>
      </c>
      <c r="BN107" s="7">
        <v>0</v>
      </c>
      <c r="BO107" s="7">
        <f t="shared" si="28"/>
        <v>10</v>
      </c>
      <c r="BP107" s="7">
        <v>0</v>
      </c>
      <c r="BQ107" s="7">
        <f t="shared" si="23"/>
        <v>11</v>
      </c>
      <c r="BR107" s="7"/>
      <c r="BS107" s="7"/>
      <c r="BT107" s="7">
        <v>1</v>
      </c>
      <c r="BU107" s="7">
        <f t="shared" si="4"/>
        <v>51</v>
      </c>
      <c r="BV107" s="7">
        <v>0</v>
      </c>
      <c r="BW107" s="7">
        <f t="shared" si="49"/>
        <v>8</v>
      </c>
      <c r="BX107" s="9">
        <v>0</v>
      </c>
      <c r="BY107" s="9">
        <f t="shared" si="33"/>
        <v>0</v>
      </c>
      <c r="BZ107" s="9">
        <v>0</v>
      </c>
      <c r="CA107" s="9">
        <f t="shared" si="47"/>
        <v>0</v>
      </c>
      <c r="CB107" s="9">
        <v>0</v>
      </c>
      <c r="CC107" s="9">
        <f t="shared" si="59"/>
        <v>0</v>
      </c>
      <c r="CD107" s="7"/>
      <c r="CE107" s="7"/>
      <c r="CF107" s="7"/>
      <c r="CG107" s="7"/>
      <c r="CH107" s="7"/>
      <c r="CI107" s="7"/>
      <c r="CJ107" s="9">
        <v>0</v>
      </c>
      <c r="CK107" s="9">
        <f t="shared" si="16"/>
        <v>1</v>
      </c>
      <c r="CL107" s="7"/>
      <c r="CM107" s="7"/>
      <c r="CN107" s="7">
        <v>0</v>
      </c>
      <c r="CO107" s="7">
        <f t="shared" si="35"/>
        <v>2</v>
      </c>
      <c r="CP107" s="7">
        <v>0</v>
      </c>
      <c r="CQ107" s="7">
        <f t="shared" si="60"/>
        <v>2</v>
      </c>
      <c r="CR107" s="7">
        <v>0</v>
      </c>
      <c r="CS107" s="7">
        <f t="shared" si="8"/>
        <v>2</v>
      </c>
      <c r="CT107" s="7"/>
      <c r="CU107" s="7"/>
      <c r="CV107" s="7"/>
      <c r="CW107" s="7"/>
      <c r="CX107" s="7">
        <v>0</v>
      </c>
      <c r="CY107" s="7">
        <f t="shared" si="17"/>
        <v>8</v>
      </c>
      <c r="CZ107" s="7"/>
      <c r="DA107" s="7"/>
      <c r="DB107" s="7"/>
      <c r="DC107" s="7"/>
      <c r="DD107" s="7"/>
      <c r="DE107" s="7"/>
      <c r="DF107" s="7"/>
      <c r="DG107" s="7"/>
      <c r="DH107" s="8">
        <v>0</v>
      </c>
      <c r="DI107" s="9">
        <f t="shared" si="36"/>
        <v>0</v>
      </c>
      <c r="DJ107" s="7">
        <v>0</v>
      </c>
      <c r="DK107" s="7">
        <f t="shared" si="18"/>
        <v>13</v>
      </c>
      <c r="DL107" s="9">
        <v>0</v>
      </c>
      <c r="DM107" s="9">
        <f t="shared" si="19"/>
        <v>4</v>
      </c>
      <c r="DN107" s="7">
        <v>0</v>
      </c>
      <c r="DO107" s="7">
        <v>7</v>
      </c>
      <c r="DP107" s="7">
        <v>15</v>
      </c>
      <c r="DQ107" s="7">
        <f t="shared" si="50"/>
        <v>2112</v>
      </c>
      <c r="DR107" s="7"/>
      <c r="DS107" s="7"/>
      <c r="DT107" s="7">
        <v>0</v>
      </c>
      <c r="DU107" s="7">
        <f t="shared" si="48"/>
        <v>0</v>
      </c>
      <c r="DV107" s="7"/>
      <c r="DW107" s="7"/>
      <c r="DX107" s="7"/>
      <c r="DY107" s="7"/>
      <c r="DZ107" s="7">
        <v>0</v>
      </c>
      <c r="EA107" s="7">
        <f t="shared" si="10"/>
        <v>16</v>
      </c>
      <c r="EB107" s="7">
        <v>0</v>
      </c>
      <c r="EC107" s="7">
        <f t="shared" si="20"/>
        <v>6</v>
      </c>
      <c r="ED107" s="7">
        <v>0</v>
      </c>
      <c r="EE107" s="7">
        <f t="shared" si="61"/>
        <v>17</v>
      </c>
      <c r="EF107" s="7"/>
      <c r="EG107" s="7"/>
      <c r="EH107" s="9">
        <v>3</v>
      </c>
      <c r="EI107" s="9">
        <f t="shared" si="21"/>
        <v>38</v>
      </c>
      <c r="EJ107" s="7">
        <v>0</v>
      </c>
      <c r="EK107" s="7">
        <f t="shared" si="11"/>
        <v>11</v>
      </c>
      <c r="EL107" s="7">
        <v>0</v>
      </c>
      <c r="EM107" s="7">
        <f t="shared" si="51"/>
        <v>1</v>
      </c>
      <c r="EN107" s="7">
        <v>0</v>
      </c>
      <c r="EO107" s="7">
        <f t="shared" si="62"/>
        <v>0</v>
      </c>
      <c r="EP107" s="7"/>
      <c r="EQ107" s="7"/>
      <c r="ER107" s="7">
        <v>0</v>
      </c>
      <c r="ES107" s="7">
        <f>SUM(ES106,ER107)</f>
        <v>770</v>
      </c>
      <c r="ET107" s="7"/>
      <c r="EU107" s="7"/>
      <c r="EV107" s="7"/>
      <c r="EW107" s="7"/>
      <c r="EX107" s="7"/>
      <c r="EY107" s="7"/>
      <c r="EZ107" s="7">
        <v>0</v>
      </c>
      <c r="FA107" s="7">
        <f t="shared" si="39"/>
        <v>2</v>
      </c>
      <c r="FB107" s="7"/>
      <c r="FC107" s="7"/>
      <c r="FD107" s="7"/>
      <c r="FE107" s="7"/>
      <c r="FF107" s="7">
        <v>2</v>
      </c>
      <c r="FG107" s="7">
        <f t="shared" si="45"/>
        <v>97</v>
      </c>
      <c r="FH107" s="7"/>
      <c r="FI107" s="7"/>
      <c r="FJ107" s="7"/>
      <c r="FK107" s="7"/>
      <c r="FL107" s="7"/>
      <c r="FM107" s="7"/>
      <c r="FN107" s="7"/>
      <c r="FO107" s="7"/>
      <c r="FP107" s="7"/>
      <c r="FQ107" s="7"/>
      <c r="FR107" s="7"/>
      <c r="FS107" s="7"/>
      <c r="FT107" s="7"/>
      <c r="FU107" s="7"/>
      <c r="FV107" s="7">
        <v>14</v>
      </c>
      <c r="FW107" s="7">
        <f t="shared" si="46"/>
        <v>508</v>
      </c>
      <c r="FX107" s="7">
        <v>0</v>
      </c>
      <c r="FY107" s="7">
        <f t="shared" si="41"/>
        <v>0</v>
      </c>
      <c r="FZ107" s="7"/>
      <c r="GA107" s="7"/>
      <c r="GB107" s="7"/>
      <c r="GC107" s="7"/>
      <c r="GD107" s="7">
        <v>0</v>
      </c>
      <c r="GE107" s="7">
        <f t="shared" si="42"/>
        <v>0</v>
      </c>
      <c r="GF107" s="7"/>
      <c r="GG107" s="7"/>
      <c r="GH107" s="7"/>
      <c r="GI107" s="7"/>
      <c r="GJ107" s="7"/>
      <c r="GK107" s="7"/>
    </row>
    <row r="108" spans="1:193" ht="14.25" customHeight="1" x14ac:dyDescent="0.2">
      <c r="A108" s="85">
        <v>44071</v>
      </c>
      <c r="B108" s="7">
        <v>0</v>
      </c>
      <c r="C108" s="7">
        <f t="shared" si="53"/>
        <v>0</v>
      </c>
      <c r="D108" s="7">
        <v>2</v>
      </c>
      <c r="E108" s="7">
        <f t="shared" si="43"/>
        <v>88</v>
      </c>
      <c r="F108" s="7"/>
      <c r="G108" s="7"/>
      <c r="H108" s="7"/>
      <c r="I108" s="7"/>
      <c r="J108" s="7"/>
      <c r="K108" s="7"/>
      <c r="L108" s="7"/>
      <c r="M108" s="7"/>
      <c r="N108" s="7">
        <v>0</v>
      </c>
      <c r="O108" s="7">
        <f t="shared" si="24"/>
        <v>166</v>
      </c>
      <c r="P108" s="7"/>
      <c r="Q108" s="7"/>
      <c r="R108" s="7">
        <v>0</v>
      </c>
      <c r="S108" s="7">
        <f t="shared" si="54"/>
        <v>3</v>
      </c>
      <c r="T108" s="7"/>
      <c r="U108" s="7"/>
      <c r="V108" s="7"/>
      <c r="W108" s="7"/>
      <c r="X108" s="7"/>
      <c r="Y108" s="7"/>
      <c r="Z108" s="9">
        <v>0</v>
      </c>
      <c r="AA108" s="9">
        <f t="shared" si="29"/>
        <v>7</v>
      </c>
      <c r="AB108" s="7"/>
      <c r="AC108" s="7"/>
      <c r="AD108" s="7">
        <v>4</v>
      </c>
      <c r="AE108" s="7">
        <f t="shared" si="2"/>
        <v>155</v>
      </c>
      <c r="AF108" s="7"/>
      <c r="AG108" s="7"/>
      <c r="AH108" s="7">
        <v>0</v>
      </c>
      <c r="AI108" s="84">
        <f t="shared" si="30"/>
        <v>7</v>
      </c>
      <c r="AJ108" s="7">
        <v>2</v>
      </c>
      <c r="AK108" s="7">
        <f t="shared" si="55"/>
        <v>40</v>
      </c>
      <c r="AL108" s="7"/>
      <c r="AM108" s="7"/>
      <c r="AN108" s="7">
        <v>0</v>
      </c>
      <c r="AO108" s="7">
        <f t="shared" si="31"/>
        <v>2</v>
      </c>
      <c r="AP108" s="7">
        <v>0</v>
      </c>
      <c r="AQ108" s="7">
        <f t="shared" si="26"/>
        <v>1</v>
      </c>
      <c r="AR108" s="7">
        <v>0</v>
      </c>
      <c r="AS108" s="7">
        <f t="shared" si="56"/>
        <v>1</v>
      </c>
      <c r="AT108" s="7">
        <v>0</v>
      </c>
      <c r="AU108" s="7">
        <f t="shared" si="57"/>
        <v>1</v>
      </c>
      <c r="AV108" s="7">
        <v>0</v>
      </c>
      <c r="AW108" s="7">
        <f t="shared" si="13"/>
        <v>1</v>
      </c>
      <c r="AX108" s="7"/>
      <c r="AY108" s="7"/>
      <c r="AZ108" s="7">
        <v>1</v>
      </c>
      <c r="BA108" s="7">
        <f t="shared" si="52"/>
        <v>6</v>
      </c>
      <c r="BB108" s="7">
        <v>0</v>
      </c>
      <c r="BC108" s="7">
        <f t="shared" si="58"/>
        <v>0</v>
      </c>
      <c r="BD108" s="7">
        <v>0</v>
      </c>
      <c r="BE108" s="7">
        <f t="shared" si="14"/>
        <v>2</v>
      </c>
      <c r="BF108" s="7">
        <v>0</v>
      </c>
      <c r="BG108" s="7">
        <f t="shared" si="27"/>
        <v>5</v>
      </c>
      <c r="BH108" s="7">
        <v>8</v>
      </c>
      <c r="BI108" s="7">
        <f t="shared" si="15"/>
        <v>1191</v>
      </c>
      <c r="BJ108" s="7"/>
      <c r="BK108" s="7"/>
      <c r="BL108" s="7">
        <v>0</v>
      </c>
      <c r="BM108" s="7">
        <v>0</v>
      </c>
      <c r="BN108" s="7">
        <v>0</v>
      </c>
      <c r="BO108" s="7">
        <f t="shared" si="28"/>
        <v>10</v>
      </c>
      <c r="BP108" s="7">
        <v>0</v>
      </c>
      <c r="BQ108" s="7">
        <f t="shared" si="23"/>
        <v>11</v>
      </c>
      <c r="BR108" s="7"/>
      <c r="BS108" s="7"/>
      <c r="BT108" s="7">
        <v>0</v>
      </c>
      <c r="BU108" s="7">
        <f t="shared" si="4"/>
        <v>51</v>
      </c>
      <c r="BV108" s="7">
        <v>0</v>
      </c>
      <c r="BW108" s="7">
        <f t="shared" si="49"/>
        <v>8</v>
      </c>
      <c r="BX108" s="9">
        <v>0</v>
      </c>
      <c r="BY108" s="9">
        <f t="shared" si="33"/>
        <v>0</v>
      </c>
      <c r="BZ108" s="9">
        <v>0</v>
      </c>
      <c r="CA108" s="9">
        <f t="shared" si="47"/>
        <v>0</v>
      </c>
      <c r="CB108" s="9">
        <v>0</v>
      </c>
      <c r="CC108" s="9">
        <f t="shared" si="59"/>
        <v>0</v>
      </c>
      <c r="CD108" s="7"/>
      <c r="CE108" s="7"/>
      <c r="CF108" s="7"/>
      <c r="CG108" s="7"/>
      <c r="CH108" s="7"/>
      <c r="CI108" s="7"/>
      <c r="CJ108" s="9">
        <v>0</v>
      </c>
      <c r="CK108" s="9">
        <f t="shared" si="16"/>
        <v>1</v>
      </c>
      <c r="CL108" s="7"/>
      <c r="CM108" s="7"/>
      <c r="CN108" s="7">
        <v>0</v>
      </c>
      <c r="CO108" s="7">
        <f t="shared" si="35"/>
        <v>2</v>
      </c>
      <c r="CP108" s="7">
        <v>0</v>
      </c>
      <c r="CQ108" s="7">
        <f t="shared" si="60"/>
        <v>2</v>
      </c>
      <c r="CR108" s="7">
        <v>0</v>
      </c>
      <c r="CS108" s="7">
        <f t="shared" si="8"/>
        <v>2</v>
      </c>
      <c r="CT108" s="7"/>
      <c r="CU108" s="7"/>
      <c r="CV108" s="7"/>
      <c r="CW108" s="7"/>
      <c r="CX108" s="7">
        <v>0</v>
      </c>
      <c r="CY108" s="7">
        <f t="shared" si="17"/>
        <v>8</v>
      </c>
      <c r="CZ108" s="7"/>
      <c r="DA108" s="7"/>
      <c r="DB108" s="7"/>
      <c r="DC108" s="7"/>
      <c r="DD108" s="7"/>
      <c r="DE108" s="7"/>
      <c r="DF108" s="7"/>
      <c r="DG108" s="7"/>
      <c r="DH108" s="8">
        <v>0</v>
      </c>
      <c r="DI108" s="9">
        <f t="shared" si="36"/>
        <v>0</v>
      </c>
      <c r="DJ108" s="7">
        <v>0</v>
      </c>
      <c r="DK108" s="7">
        <f t="shared" si="18"/>
        <v>13</v>
      </c>
      <c r="DL108" s="9">
        <v>0</v>
      </c>
      <c r="DM108" s="9">
        <f t="shared" si="19"/>
        <v>4</v>
      </c>
      <c r="DN108" s="7">
        <v>0</v>
      </c>
      <c r="DO108" s="7">
        <v>7</v>
      </c>
      <c r="DP108" s="7">
        <v>15</v>
      </c>
      <c r="DQ108" s="7">
        <f t="shared" si="50"/>
        <v>2127</v>
      </c>
      <c r="DR108" s="7"/>
      <c r="DS108" s="7"/>
      <c r="DT108" s="7">
        <v>0</v>
      </c>
      <c r="DU108" s="7">
        <f t="shared" si="48"/>
        <v>0</v>
      </c>
      <c r="DV108" s="7"/>
      <c r="DW108" s="7"/>
      <c r="DX108" s="7"/>
      <c r="DY108" s="7"/>
      <c r="DZ108" s="7">
        <v>0</v>
      </c>
      <c r="EA108" s="7">
        <f t="shared" si="10"/>
        <v>16</v>
      </c>
      <c r="EB108" s="7">
        <v>0</v>
      </c>
      <c r="EC108" s="7">
        <f t="shared" si="20"/>
        <v>6</v>
      </c>
      <c r="ED108" s="7">
        <v>1</v>
      </c>
      <c r="EE108" s="7">
        <f t="shared" si="61"/>
        <v>18</v>
      </c>
      <c r="EF108" s="7"/>
      <c r="EG108" s="7"/>
      <c r="EH108" s="9">
        <v>2</v>
      </c>
      <c r="EI108" s="9">
        <f t="shared" si="21"/>
        <v>40</v>
      </c>
      <c r="EJ108" s="7">
        <v>0</v>
      </c>
      <c r="EK108" s="7">
        <f t="shared" si="11"/>
        <v>11</v>
      </c>
      <c r="EL108" s="7">
        <v>0</v>
      </c>
      <c r="EM108" s="7">
        <f t="shared" si="51"/>
        <v>1</v>
      </c>
      <c r="EN108" s="7">
        <v>0</v>
      </c>
      <c r="EO108" s="7">
        <f t="shared" si="62"/>
        <v>0</v>
      </c>
      <c r="EP108" s="7"/>
      <c r="EQ108" s="7"/>
      <c r="ER108" s="7">
        <v>25</v>
      </c>
      <c r="ES108" s="7">
        <f>SUM(ES107,ER108)</f>
        <v>795</v>
      </c>
      <c r="ET108" s="7"/>
      <c r="EU108" s="7"/>
      <c r="EV108" s="7"/>
      <c r="EW108" s="7"/>
      <c r="EX108" s="7"/>
      <c r="EY108" s="7"/>
      <c r="EZ108" s="7">
        <v>0</v>
      </c>
      <c r="FA108" s="7">
        <f t="shared" si="39"/>
        <v>2</v>
      </c>
      <c r="FB108" s="7"/>
      <c r="FC108" s="7"/>
      <c r="FD108" s="7"/>
      <c r="FE108" s="7"/>
      <c r="FF108" s="7">
        <v>4</v>
      </c>
      <c r="FG108" s="7">
        <f t="shared" si="45"/>
        <v>101</v>
      </c>
      <c r="FH108" s="7"/>
      <c r="FI108" s="7"/>
      <c r="FJ108" s="7"/>
      <c r="FK108" s="7"/>
      <c r="FL108" s="7"/>
      <c r="FM108" s="7"/>
      <c r="FN108" s="7"/>
      <c r="FO108" s="7"/>
      <c r="FP108" s="7"/>
      <c r="FQ108" s="7"/>
      <c r="FR108" s="7"/>
      <c r="FS108" s="7"/>
      <c r="FT108" s="7"/>
      <c r="FU108" s="7"/>
      <c r="FV108" s="7">
        <v>14</v>
      </c>
      <c r="FW108" s="7">
        <f t="shared" si="46"/>
        <v>522</v>
      </c>
      <c r="FX108" s="7">
        <v>0</v>
      </c>
      <c r="FY108" s="7">
        <f t="shared" si="41"/>
        <v>0</v>
      </c>
      <c r="FZ108" s="7"/>
      <c r="GA108" s="7"/>
      <c r="GB108" s="7"/>
      <c r="GC108" s="7"/>
      <c r="GD108" s="7">
        <v>0</v>
      </c>
      <c r="GE108" s="7">
        <f t="shared" si="42"/>
        <v>0</v>
      </c>
      <c r="GF108" s="7"/>
      <c r="GG108" s="7"/>
      <c r="GH108" s="7"/>
      <c r="GI108" s="7"/>
      <c r="GJ108" s="7"/>
      <c r="GK108" s="7"/>
    </row>
    <row r="109" spans="1:193" ht="14.25" customHeight="1" x14ac:dyDescent="0.2">
      <c r="A109" s="85">
        <v>44072</v>
      </c>
      <c r="B109" s="7"/>
      <c r="C109" s="7">
        <f t="shared" si="53"/>
        <v>0</v>
      </c>
      <c r="D109" s="7"/>
      <c r="E109" s="7">
        <f t="shared" si="43"/>
        <v>88</v>
      </c>
      <c r="F109" s="7"/>
      <c r="G109" s="7"/>
      <c r="H109" s="7"/>
      <c r="I109" s="7"/>
      <c r="J109" s="7"/>
      <c r="K109" s="7"/>
      <c r="L109" s="7"/>
      <c r="M109" s="7"/>
      <c r="N109" s="7"/>
      <c r="O109" s="7">
        <f t="shared" si="24"/>
        <v>166</v>
      </c>
      <c r="P109" s="7"/>
      <c r="Q109" s="7"/>
      <c r="R109" s="7"/>
      <c r="S109" s="7">
        <f t="shared" si="54"/>
        <v>3</v>
      </c>
      <c r="T109" s="7"/>
      <c r="U109" s="7"/>
      <c r="V109" s="7"/>
      <c r="W109" s="7"/>
      <c r="X109" s="7"/>
      <c r="Y109" s="7"/>
      <c r="Z109" s="9"/>
      <c r="AA109" s="9">
        <f t="shared" si="29"/>
        <v>7</v>
      </c>
      <c r="AB109" s="7"/>
      <c r="AC109" s="7"/>
      <c r="AD109" s="7"/>
      <c r="AE109" s="7">
        <f t="shared" si="2"/>
        <v>155</v>
      </c>
      <c r="AF109" s="7"/>
      <c r="AG109" s="7"/>
      <c r="AH109" s="7"/>
      <c r="AI109" s="84">
        <f t="shared" si="30"/>
        <v>7</v>
      </c>
      <c r="AJ109" s="7"/>
      <c r="AK109" s="7">
        <f t="shared" si="55"/>
        <v>40</v>
      </c>
      <c r="AL109" s="7"/>
      <c r="AM109" s="7"/>
      <c r="AN109" s="7"/>
      <c r="AO109" s="7">
        <f t="shared" si="31"/>
        <v>2</v>
      </c>
      <c r="AP109" s="7"/>
      <c r="AQ109" s="7">
        <f t="shared" si="26"/>
        <v>1</v>
      </c>
      <c r="AR109" s="7"/>
      <c r="AS109" s="7">
        <f t="shared" si="56"/>
        <v>1</v>
      </c>
      <c r="AT109" s="7"/>
      <c r="AU109" s="7">
        <f t="shared" si="57"/>
        <v>1</v>
      </c>
      <c r="AV109" s="7"/>
      <c r="AW109" s="7">
        <f t="shared" si="13"/>
        <v>1</v>
      </c>
      <c r="AX109" s="7"/>
      <c r="AY109" s="7"/>
      <c r="AZ109" s="7"/>
      <c r="BA109" s="7">
        <f t="shared" si="52"/>
        <v>6</v>
      </c>
      <c r="BB109" s="7"/>
      <c r="BC109" s="7">
        <f t="shared" si="58"/>
        <v>0</v>
      </c>
      <c r="BD109" s="7"/>
      <c r="BE109" s="7">
        <f t="shared" si="14"/>
        <v>2</v>
      </c>
      <c r="BF109" s="7"/>
      <c r="BG109" s="7">
        <f t="shared" si="27"/>
        <v>5</v>
      </c>
      <c r="BH109" s="7"/>
      <c r="BI109" s="7">
        <f t="shared" si="15"/>
        <v>1191</v>
      </c>
      <c r="BJ109" s="7"/>
      <c r="BK109" s="7"/>
      <c r="BL109" s="7"/>
      <c r="BM109" s="7">
        <v>0</v>
      </c>
      <c r="BN109" s="7"/>
      <c r="BO109" s="7">
        <f t="shared" si="28"/>
        <v>10</v>
      </c>
      <c r="BP109" s="7"/>
      <c r="BQ109" s="7">
        <f t="shared" si="23"/>
        <v>11</v>
      </c>
      <c r="BR109" s="7"/>
      <c r="BS109" s="7"/>
      <c r="BT109" s="7"/>
      <c r="BU109" s="7">
        <f t="shared" si="4"/>
        <v>51</v>
      </c>
      <c r="BV109" s="7"/>
      <c r="BW109" s="7">
        <f t="shared" si="49"/>
        <v>8</v>
      </c>
      <c r="BX109" s="9"/>
      <c r="BY109" s="9">
        <f t="shared" si="33"/>
        <v>0</v>
      </c>
      <c r="BZ109" s="9"/>
      <c r="CA109" s="9">
        <f t="shared" si="47"/>
        <v>0</v>
      </c>
      <c r="CB109" s="9"/>
      <c r="CC109" s="9">
        <f t="shared" si="59"/>
        <v>0</v>
      </c>
      <c r="CD109" s="7"/>
      <c r="CE109" s="7"/>
      <c r="CF109" s="7"/>
      <c r="CG109" s="7"/>
      <c r="CH109" s="7"/>
      <c r="CI109" s="7"/>
      <c r="CJ109" s="9"/>
      <c r="CK109" s="9">
        <f t="shared" si="16"/>
        <v>1</v>
      </c>
      <c r="CL109" s="7"/>
      <c r="CM109" s="7"/>
      <c r="CN109" s="7"/>
      <c r="CO109" s="7">
        <f t="shared" si="35"/>
        <v>2</v>
      </c>
      <c r="CP109" s="7"/>
      <c r="CQ109" s="7">
        <f t="shared" si="60"/>
        <v>2</v>
      </c>
      <c r="CR109" s="7"/>
      <c r="CS109" s="7">
        <f t="shared" si="8"/>
        <v>2</v>
      </c>
      <c r="CT109" s="7"/>
      <c r="CU109" s="7"/>
      <c r="CV109" s="7"/>
      <c r="CW109" s="7"/>
      <c r="CX109" s="7"/>
      <c r="CY109" s="7">
        <f t="shared" si="17"/>
        <v>8</v>
      </c>
      <c r="CZ109" s="7"/>
      <c r="DA109" s="7"/>
      <c r="DB109" s="7"/>
      <c r="DC109" s="7"/>
      <c r="DD109" s="7"/>
      <c r="DE109" s="7"/>
      <c r="DF109" s="7"/>
      <c r="DG109" s="7"/>
      <c r="DH109" s="8"/>
      <c r="DI109" s="9">
        <f t="shared" si="36"/>
        <v>0</v>
      </c>
      <c r="DJ109" s="7"/>
      <c r="DK109" s="7">
        <f t="shared" si="18"/>
        <v>13</v>
      </c>
      <c r="DL109" s="9"/>
      <c r="DM109" s="9">
        <f t="shared" si="19"/>
        <v>4</v>
      </c>
      <c r="DN109" s="7"/>
      <c r="DO109" s="7">
        <v>7</v>
      </c>
      <c r="DP109" s="7"/>
      <c r="DQ109" s="7">
        <f t="shared" si="50"/>
        <v>2127</v>
      </c>
      <c r="DR109" s="7"/>
      <c r="DS109" s="7"/>
      <c r="DT109" s="7"/>
      <c r="DU109" s="7">
        <f t="shared" si="48"/>
        <v>0</v>
      </c>
      <c r="DV109" s="7"/>
      <c r="DW109" s="7"/>
      <c r="DX109" s="7"/>
      <c r="DY109" s="7"/>
      <c r="DZ109" s="7"/>
      <c r="EA109" s="7">
        <f t="shared" si="10"/>
        <v>16</v>
      </c>
      <c r="EB109" s="7"/>
      <c r="EC109" s="7">
        <f t="shared" si="20"/>
        <v>6</v>
      </c>
      <c r="ED109" s="7"/>
      <c r="EE109" s="7">
        <f t="shared" si="61"/>
        <v>18</v>
      </c>
      <c r="EF109" s="7"/>
      <c r="EG109" s="7"/>
      <c r="EH109" s="9"/>
      <c r="EI109" s="9">
        <f t="shared" si="21"/>
        <v>40</v>
      </c>
      <c r="EJ109" s="7"/>
      <c r="EK109" s="7">
        <f t="shared" si="11"/>
        <v>11</v>
      </c>
      <c r="EL109" s="7"/>
      <c r="EM109" s="7">
        <f t="shared" si="51"/>
        <v>1</v>
      </c>
      <c r="EN109" s="7"/>
      <c r="EO109" s="7">
        <f t="shared" si="62"/>
        <v>0</v>
      </c>
      <c r="EP109" s="7"/>
      <c r="EQ109" s="7"/>
      <c r="ER109" s="7"/>
      <c r="ES109" s="7">
        <f t="shared" ref="ES109:ES171" si="63">SUM(ES108,ER109)</f>
        <v>795</v>
      </c>
      <c r="ET109" s="7"/>
      <c r="EU109" s="7"/>
      <c r="EV109" s="7"/>
      <c r="EW109" s="7"/>
      <c r="EX109" s="7"/>
      <c r="EY109" s="7"/>
      <c r="EZ109" s="7"/>
      <c r="FA109" s="7">
        <f t="shared" si="39"/>
        <v>2</v>
      </c>
      <c r="FB109" s="7"/>
      <c r="FC109" s="7"/>
      <c r="FD109" s="7"/>
      <c r="FE109" s="7"/>
      <c r="FF109" s="7"/>
      <c r="FG109" s="7">
        <f t="shared" si="45"/>
        <v>101</v>
      </c>
      <c r="FH109" s="7"/>
      <c r="FI109" s="7"/>
      <c r="FJ109" s="7"/>
      <c r="FK109" s="7"/>
      <c r="FL109" s="7"/>
      <c r="FM109" s="7"/>
      <c r="FN109" s="7"/>
      <c r="FO109" s="7"/>
      <c r="FP109" s="7"/>
      <c r="FQ109" s="7"/>
      <c r="FR109" s="7"/>
      <c r="FS109" s="7"/>
      <c r="FT109" s="7"/>
      <c r="FU109" s="7"/>
      <c r="FV109" s="7"/>
      <c r="FW109" s="7">
        <f t="shared" si="46"/>
        <v>522</v>
      </c>
      <c r="FX109" s="7"/>
      <c r="FY109" s="7">
        <f t="shared" si="41"/>
        <v>0</v>
      </c>
      <c r="FZ109" s="7"/>
      <c r="GA109" s="7"/>
      <c r="GB109" s="7"/>
      <c r="GC109" s="7"/>
      <c r="GD109" s="7"/>
      <c r="GE109" s="7">
        <f t="shared" si="42"/>
        <v>0</v>
      </c>
      <c r="GF109" s="7"/>
      <c r="GG109" s="7"/>
      <c r="GH109" s="7"/>
      <c r="GI109" s="7"/>
      <c r="GJ109" s="7"/>
      <c r="GK109" s="7"/>
    </row>
    <row r="110" spans="1:193" ht="14.25" customHeight="1" x14ac:dyDescent="0.2">
      <c r="A110" s="85">
        <v>44073</v>
      </c>
      <c r="B110" s="7"/>
      <c r="C110" s="7">
        <f t="shared" si="53"/>
        <v>0</v>
      </c>
      <c r="D110" s="7"/>
      <c r="E110" s="7">
        <f t="shared" si="43"/>
        <v>88</v>
      </c>
      <c r="F110" s="7"/>
      <c r="G110" s="7"/>
      <c r="H110" s="7"/>
      <c r="I110" s="7"/>
      <c r="J110" s="7"/>
      <c r="K110" s="7"/>
      <c r="L110" s="7"/>
      <c r="M110" s="7"/>
      <c r="N110" s="7"/>
      <c r="O110" s="7">
        <f t="shared" si="24"/>
        <v>166</v>
      </c>
      <c r="P110" s="7"/>
      <c r="Q110" s="7"/>
      <c r="R110" s="7"/>
      <c r="S110" s="7">
        <f t="shared" si="54"/>
        <v>3</v>
      </c>
      <c r="T110" s="7"/>
      <c r="U110" s="7"/>
      <c r="V110" s="7"/>
      <c r="W110" s="7"/>
      <c r="X110" s="7"/>
      <c r="Y110" s="7"/>
      <c r="Z110" s="9"/>
      <c r="AA110" s="9">
        <f t="shared" si="29"/>
        <v>7</v>
      </c>
      <c r="AB110" s="7"/>
      <c r="AC110" s="7"/>
      <c r="AD110" s="7"/>
      <c r="AE110" s="7">
        <f t="shared" si="2"/>
        <v>155</v>
      </c>
      <c r="AF110" s="7"/>
      <c r="AG110" s="7"/>
      <c r="AH110" s="7"/>
      <c r="AI110" s="84">
        <f t="shared" si="30"/>
        <v>7</v>
      </c>
      <c r="AJ110" s="7"/>
      <c r="AK110" s="7">
        <f t="shared" si="55"/>
        <v>40</v>
      </c>
      <c r="AL110" s="7"/>
      <c r="AM110" s="7"/>
      <c r="AN110" s="7"/>
      <c r="AO110" s="7">
        <f t="shared" si="31"/>
        <v>2</v>
      </c>
      <c r="AP110" s="7"/>
      <c r="AQ110" s="7">
        <f t="shared" si="26"/>
        <v>1</v>
      </c>
      <c r="AR110" s="7"/>
      <c r="AS110" s="7">
        <f t="shared" si="56"/>
        <v>1</v>
      </c>
      <c r="AT110" s="7"/>
      <c r="AU110" s="7">
        <f t="shared" si="57"/>
        <v>1</v>
      </c>
      <c r="AV110" s="7"/>
      <c r="AW110" s="7">
        <f t="shared" si="13"/>
        <v>1</v>
      </c>
      <c r="AX110" s="7"/>
      <c r="AY110" s="7"/>
      <c r="AZ110" s="7"/>
      <c r="BA110" s="7">
        <f t="shared" si="52"/>
        <v>6</v>
      </c>
      <c r="BB110" s="7"/>
      <c r="BC110" s="7">
        <f t="shared" si="58"/>
        <v>0</v>
      </c>
      <c r="BD110" s="7"/>
      <c r="BE110" s="7">
        <f t="shared" si="14"/>
        <v>2</v>
      </c>
      <c r="BF110" s="7"/>
      <c r="BG110" s="7">
        <f t="shared" si="27"/>
        <v>5</v>
      </c>
      <c r="BH110" s="7"/>
      <c r="BI110" s="7">
        <f t="shared" si="15"/>
        <v>1191</v>
      </c>
      <c r="BJ110" s="7"/>
      <c r="BK110" s="7"/>
      <c r="BL110" s="7"/>
      <c r="BM110" s="7">
        <f t="shared" ref="BM110:BM170" si="64">BM109+BL110</f>
        <v>0</v>
      </c>
      <c r="BN110" s="7"/>
      <c r="BO110" s="7">
        <f t="shared" si="28"/>
        <v>10</v>
      </c>
      <c r="BP110" s="7"/>
      <c r="BQ110" s="7">
        <f t="shared" si="23"/>
        <v>11</v>
      </c>
      <c r="BR110" s="7"/>
      <c r="BS110" s="7"/>
      <c r="BT110" s="7"/>
      <c r="BU110" s="7">
        <f t="shared" si="4"/>
        <v>51</v>
      </c>
      <c r="BV110" s="7"/>
      <c r="BW110" s="7">
        <f t="shared" si="49"/>
        <v>8</v>
      </c>
      <c r="BX110" s="9"/>
      <c r="BY110" s="9">
        <f t="shared" si="33"/>
        <v>0</v>
      </c>
      <c r="BZ110" s="9"/>
      <c r="CA110" s="9">
        <f t="shared" si="47"/>
        <v>0</v>
      </c>
      <c r="CB110" s="9"/>
      <c r="CC110" s="9">
        <f t="shared" si="59"/>
        <v>0</v>
      </c>
      <c r="CD110" s="7"/>
      <c r="CE110" s="7"/>
      <c r="CF110" s="7"/>
      <c r="CG110" s="7"/>
      <c r="CH110" s="7"/>
      <c r="CI110" s="7"/>
      <c r="CJ110" s="9"/>
      <c r="CK110" s="9">
        <f t="shared" si="16"/>
        <v>1</v>
      </c>
      <c r="CL110" s="7"/>
      <c r="CM110" s="7"/>
      <c r="CN110" s="7"/>
      <c r="CO110" s="7">
        <f t="shared" si="35"/>
        <v>2</v>
      </c>
      <c r="CP110" s="7"/>
      <c r="CQ110" s="7">
        <f t="shared" si="60"/>
        <v>2</v>
      </c>
      <c r="CR110" s="7"/>
      <c r="CS110" s="7">
        <f t="shared" si="8"/>
        <v>2</v>
      </c>
      <c r="CT110" s="7"/>
      <c r="CU110" s="7"/>
      <c r="CV110" s="7"/>
      <c r="CW110" s="7"/>
      <c r="CX110" s="7"/>
      <c r="CY110" s="7">
        <f t="shared" si="17"/>
        <v>8</v>
      </c>
      <c r="CZ110" s="7"/>
      <c r="DA110" s="7"/>
      <c r="DB110" s="7"/>
      <c r="DC110" s="7"/>
      <c r="DD110" s="7"/>
      <c r="DE110" s="7"/>
      <c r="DF110" s="7"/>
      <c r="DG110" s="7"/>
      <c r="DH110" s="8"/>
      <c r="DI110" s="9">
        <f t="shared" si="36"/>
        <v>0</v>
      </c>
      <c r="DJ110" s="7"/>
      <c r="DK110" s="7">
        <f t="shared" si="18"/>
        <v>13</v>
      </c>
      <c r="DL110" s="9"/>
      <c r="DM110" s="9">
        <f t="shared" si="19"/>
        <v>4</v>
      </c>
      <c r="DN110" s="7"/>
      <c r="DO110" s="7">
        <v>7</v>
      </c>
      <c r="DP110" s="7"/>
      <c r="DQ110" s="7">
        <f t="shared" si="50"/>
        <v>2127</v>
      </c>
      <c r="DR110" s="7"/>
      <c r="DS110" s="7"/>
      <c r="DT110" s="7"/>
      <c r="DU110" s="7">
        <f t="shared" si="48"/>
        <v>0</v>
      </c>
      <c r="DV110" s="7"/>
      <c r="DW110" s="7"/>
      <c r="DX110" s="7"/>
      <c r="DY110" s="7"/>
      <c r="DZ110" s="7"/>
      <c r="EA110" s="7">
        <f t="shared" si="10"/>
        <v>16</v>
      </c>
      <c r="EB110" s="7"/>
      <c r="EC110" s="7">
        <f t="shared" si="20"/>
        <v>6</v>
      </c>
      <c r="ED110" s="7"/>
      <c r="EE110" s="7">
        <f t="shared" si="61"/>
        <v>18</v>
      </c>
      <c r="EF110" s="7"/>
      <c r="EG110" s="7"/>
      <c r="EH110" s="9"/>
      <c r="EI110" s="9">
        <f t="shared" si="21"/>
        <v>40</v>
      </c>
      <c r="EJ110" s="7"/>
      <c r="EK110" s="7">
        <f t="shared" si="11"/>
        <v>11</v>
      </c>
      <c r="EL110" s="7"/>
      <c r="EM110" s="7">
        <f t="shared" si="51"/>
        <v>1</v>
      </c>
      <c r="EN110" s="7"/>
      <c r="EO110" s="7">
        <f t="shared" si="62"/>
        <v>0</v>
      </c>
      <c r="EP110" s="7"/>
      <c r="EQ110" s="7"/>
      <c r="ER110" s="7"/>
      <c r="ES110" s="7">
        <f t="shared" si="63"/>
        <v>795</v>
      </c>
      <c r="ET110" s="7"/>
      <c r="EU110" s="7"/>
      <c r="EV110" s="7"/>
      <c r="EW110" s="7"/>
      <c r="EX110" s="7"/>
      <c r="EY110" s="7"/>
      <c r="EZ110" s="7"/>
      <c r="FA110" s="7">
        <f t="shared" si="39"/>
        <v>2</v>
      </c>
      <c r="FB110" s="7"/>
      <c r="FC110" s="7"/>
      <c r="FD110" s="7"/>
      <c r="FE110" s="7"/>
      <c r="FF110" s="7"/>
      <c r="FG110" s="7">
        <f t="shared" si="45"/>
        <v>101</v>
      </c>
      <c r="FH110" s="7"/>
      <c r="FI110" s="7"/>
      <c r="FJ110" s="7"/>
      <c r="FK110" s="7"/>
      <c r="FL110" s="7"/>
      <c r="FM110" s="7"/>
      <c r="FN110" s="7"/>
      <c r="FO110" s="7"/>
      <c r="FP110" s="7"/>
      <c r="FQ110" s="7"/>
      <c r="FR110" s="7"/>
      <c r="FS110" s="7"/>
      <c r="FT110" s="7"/>
      <c r="FU110" s="7"/>
      <c r="FV110" s="7"/>
      <c r="FW110" s="7">
        <f t="shared" si="46"/>
        <v>522</v>
      </c>
      <c r="FX110" s="7"/>
      <c r="FY110" s="7">
        <f t="shared" si="41"/>
        <v>0</v>
      </c>
      <c r="FZ110" s="7"/>
      <c r="GA110" s="7"/>
      <c r="GB110" s="7"/>
      <c r="GC110" s="7"/>
      <c r="GD110" s="7"/>
      <c r="GE110" s="7">
        <f t="shared" si="42"/>
        <v>0</v>
      </c>
      <c r="GF110" s="7"/>
      <c r="GG110" s="7"/>
      <c r="GH110" s="7"/>
      <c r="GI110" s="7"/>
      <c r="GJ110" s="7"/>
      <c r="GK110" s="7"/>
    </row>
    <row r="111" spans="1:193" ht="14.25" customHeight="1" x14ac:dyDescent="0.2">
      <c r="A111" s="85">
        <v>44074</v>
      </c>
      <c r="B111" s="7">
        <v>0</v>
      </c>
      <c r="C111" s="7">
        <f t="shared" si="53"/>
        <v>0</v>
      </c>
      <c r="D111" s="7">
        <v>1</v>
      </c>
      <c r="E111" s="7">
        <f t="shared" si="43"/>
        <v>89</v>
      </c>
      <c r="F111" s="7"/>
      <c r="G111" s="7"/>
      <c r="H111" s="7"/>
      <c r="I111" s="7"/>
      <c r="J111" s="7"/>
      <c r="K111" s="7"/>
      <c r="L111" s="7"/>
      <c r="M111" s="7"/>
      <c r="N111" s="7">
        <v>6</v>
      </c>
      <c r="O111" s="7">
        <f t="shared" si="24"/>
        <v>172</v>
      </c>
      <c r="P111" s="7"/>
      <c r="Q111" s="7"/>
      <c r="R111" s="7">
        <v>0</v>
      </c>
      <c r="S111" s="7">
        <f t="shared" si="54"/>
        <v>3</v>
      </c>
      <c r="T111" s="7"/>
      <c r="U111" s="7"/>
      <c r="V111" s="7"/>
      <c r="W111" s="7"/>
      <c r="X111" s="7"/>
      <c r="Y111" s="7"/>
      <c r="Z111" s="9">
        <v>0</v>
      </c>
      <c r="AA111" s="9">
        <f t="shared" si="29"/>
        <v>7</v>
      </c>
      <c r="AB111" s="7"/>
      <c r="AC111" s="7"/>
      <c r="AD111" s="7">
        <v>1</v>
      </c>
      <c r="AE111" s="7">
        <f t="shared" si="2"/>
        <v>156</v>
      </c>
      <c r="AF111" s="7"/>
      <c r="AG111" s="7"/>
      <c r="AH111" s="7">
        <v>0</v>
      </c>
      <c r="AI111" s="84">
        <f t="shared" si="30"/>
        <v>7</v>
      </c>
      <c r="AJ111" s="7">
        <v>4</v>
      </c>
      <c r="AK111" s="7">
        <f t="shared" si="55"/>
        <v>44</v>
      </c>
      <c r="AL111" s="7"/>
      <c r="AM111" s="7"/>
      <c r="AN111" s="7">
        <v>0</v>
      </c>
      <c r="AO111" s="7">
        <f t="shared" si="31"/>
        <v>2</v>
      </c>
      <c r="AP111" s="7">
        <v>0</v>
      </c>
      <c r="AQ111" s="7">
        <f t="shared" si="26"/>
        <v>1</v>
      </c>
      <c r="AR111" s="7">
        <v>2</v>
      </c>
      <c r="AS111" s="7">
        <f t="shared" si="56"/>
        <v>3</v>
      </c>
      <c r="AT111" s="7">
        <v>0</v>
      </c>
      <c r="AU111" s="7">
        <f t="shared" si="57"/>
        <v>1</v>
      </c>
      <c r="AV111" s="7">
        <v>0</v>
      </c>
      <c r="AW111" s="7">
        <f t="shared" si="13"/>
        <v>1</v>
      </c>
      <c r="AX111" s="7"/>
      <c r="AY111" s="7"/>
      <c r="AZ111" s="7">
        <v>5</v>
      </c>
      <c r="BA111" s="7">
        <f t="shared" si="52"/>
        <v>11</v>
      </c>
      <c r="BB111" s="7">
        <v>0</v>
      </c>
      <c r="BC111" s="7">
        <f t="shared" si="58"/>
        <v>0</v>
      </c>
      <c r="BD111" s="7">
        <v>0</v>
      </c>
      <c r="BE111" s="7">
        <f t="shared" si="14"/>
        <v>2</v>
      </c>
      <c r="BF111" s="7">
        <v>0</v>
      </c>
      <c r="BG111" s="7">
        <f t="shared" si="27"/>
        <v>5</v>
      </c>
      <c r="BH111" s="7">
        <v>32</v>
      </c>
      <c r="BI111" s="7">
        <f t="shared" si="15"/>
        <v>1223</v>
      </c>
      <c r="BJ111" s="7"/>
      <c r="BK111" s="7"/>
      <c r="BL111" s="7">
        <v>1</v>
      </c>
      <c r="BM111" s="7">
        <f t="shared" si="64"/>
        <v>1</v>
      </c>
      <c r="BN111" s="7">
        <v>0</v>
      </c>
      <c r="BO111" s="7">
        <f t="shared" si="28"/>
        <v>10</v>
      </c>
      <c r="BP111" s="7">
        <v>0</v>
      </c>
      <c r="BQ111" s="7">
        <f t="shared" si="23"/>
        <v>11</v>
      </c>
      <c r="BR111" s="7"/>
      <c r="BS111" s="7"/>
      <c r="BT111" s="7">
        <v>1</v>
      </c>
      <c r="BU111" s="7">
        <f t="shared" si="4"/>
        <v>52</v>
      </c>
      <c r="BV111" s="7">
        <v>0</v>
      </c>
      <c r="BW111" s="7">
        <f t="shared" si="49"/>
        <v>8</v>
      </c>
      <c r="BX111" s="9">
        <v>1</v>
      </c>
      <c r="BY111" s="9">
        <f t="shared" si="33"/>
        <v>1</v>
      </c>
      <c r="BZ111" s="9">
        <v>0</v>
      </c>
      <c r="CA111" s="9">
        <f t="shared" si="47"/>
        <v>0</v>
      </c>
      <c r="CB111" s="9">
        <v>0</v>
      </c>
      <c r="CC111" s="9">
        <f t="shared" si="59"/>
        <v>0</v>
      </c>
      <c r="CD111" s="7"/>
      <c r="CE111" s="7"/>
      <c r="CF111" s="7"/>
      <c r="CG111" s="7"/>
      <c r="CH111" s="7"/>
      <c r="CI111" s="7"/>
      <c r="CJ111" s="9">
        <v>0</v>
      </c>
      <c r="CK111" s="9">
        <f t="shared" si="16"/>
        <v>1</v>
      </c>
      <c r="CL111" s="7"/>
      <c r="CM111" s="7"/>
      <c r="CN111" s="7">
        <v>0</v>
      </c>
      <c r="CO111" s="7">
        <f t="shared" si="35"/>
        <v>2</v>
      </c>
      <c r="CP111" s="7">
        <v>1</v>
      </c>
      <c r="CQ111" s="7">
        <f t="shared" si="60"/>
        <v>3</v>
      </c>
      <c r="CR111" s="7">
        <v>0</v>
      </c>
      <c r="CS111" s="7">
        <f t="shared" si="8"/>
        <v>2</v>
      </c>
      <c r="CT111" s="7"/>
      <c r="CU111" s="7"/>
      <c r="CV111" s="7"/>
      <c r="CW111" s="7"/>
      <c r="CX111" s="7">
        <v>1</v>
      </c>
      <c r="CY111" s="7">
        <f t="shared" si="17"/>
        <v>9</v>
      </c>
      <c r="CZ111" s="7"/>
      <c r="DA111" s="7"/>
      <c r="DB111" s="7"/>
      <c r="DC111" s="7"/>
      <c r="DD111" s="7"/>
      <c r="DE111" s="7"/>
      <c r="DF111" s="7"/>
      <c r="DG111" s="7"/>
      <c r="DH111" s="8">
        <v>0</v>
      </c>
      <c r="DI111" s="9">
        <f t="shared" si="36"/>
        <v>0</v>
      </c>
      <c r="DJ111" s="7">
        <v>0</v>
      </c>
      <c r="DK111" s="7">
        <f t="shared" si="18"/>
        <v>13</v>
      </c>
      <c r="DL111" s="9">
        <v>0</v>
      </c>
      <c r="DM111" s="9">
        <f t="shared" si="19"/>
        <v>4</v>
      </c>
      <c r="DN111" s="7">
        <v>0</v>
      </c>
      <c r="DO111" s="7">
        <v>7</v>
      </c>
      <c r="DP111" s="7">
        <v>51</v>
      </c>
      <c r="DQ111" s="7">
        <f t="shared" si="50"/>
        <v>2178</v>
      </c>
      <c r="DR111" s="7"/>
      <c r="DS111" s="7"/>
      <c r="DT111" s="7">
        <v>0</v>
      </c>
      <c r="DU111" s="7">
        <f t="shared" si="48"/>
        <v>0</v>
      </c>
      <c r="DV111" s="7"/>
      <c r="DW111" s="7"/>
      <c r="DX111" s="7"/>
      <c r="DY111" s="7"/>
      <c r="DZ111" s="7">
        <v>1</v>
      </c>
      <c r="EA111" s="7">
        <f t="shared" si="10"/>
        <v>17</v>
      </c>
      <c r="EB111" s="7">
        <v>0</v>
      </c>
      <c r="EC111" s="7">
        <f t="shared" si="20"/>
        <v>6</v>
      </c>
      <c r="ED111" s="7">
        <v>4</v>
      </c>
      <c r="EE111" s="7">
        <f t="shared" si="61"/>
        <v>22</v>
      </c>
      <c r="EF111" s="7"/>
      <c r="EG111" s="7"/>
      <c r="EH111" s="9">
        <v>3</v>
      </c>
      <c r="EI111" s="9">
        <f t="shared" si="21"/>
        <v>43</v>
      </c>
      <c r="EJ111" s="7">
        <v>1</v>
      </c>
      <c r="EK111" s="7">
        <f t="shared" si="11"/>
        <v>12</v>
      </c>
      <c r="EL111" s="7">
        <v>0</v>
      </c>
      <c r="EM111" s="7">
        <f t="shared" si="51"/>
        <v>1</v>
      </c>
      <c r="EN111" s="7">
        <v>0</v>
      </c>
      <c r="EO111" s="7">
        <f t="shared" si="62"/>
        <v>0</v>
      </c>
      <c r="EP111" s="7"/>
      <c r="EQ111" s="7"/>
      <c r="ER111" s="7">
        <v>33</v>
      </c>
      <c r="ES111" s="7">
        <f t="shared" si="63"/>
        <v>828</v>
      </c>
      <c r="ET111" s="7"/>
      <c r="EU111" s="7"/>
      <c r="EV111" s="7"/>
      <c r="EW111" s="7"/>
      <c r="EX111" s="7"/>
      <c r="EY111" s="7"/>
      <c r="EZ111" s="7">
        <v>0</v>
      </c>
      <c r="FA111" s="7">
        <f t="shared" si="39"/>
        <v>2</v>
      </c>
      <c r="FB111" s="7"/>
      <c r="FC111" s="7"/>
      <c r="FD111" s="7"/>
      <c r="FE111" s="7"/>
      <c r="FF111" s="7">
        <v>8</v>
      </c>
      <c r="FG111" s="7">
        <f t="shared" si="45"/>
        <v>109</v>
      </c>
      <c r="FH111" s="7"/>
      <c r="FI111" s="7"/>
      <c r="FJ111" s="7"/>
      <c r="FK111" s="7"/>
      <c r="FL111" s="7"/>
      <c r="FM111" s="7"/>
      <c r="FN111" s="7"/>
      <c r="FO111" s="7"/>
      <c r="FP111" s="7"/>
      <c r="FQ111" s="7"/>
      <c r="FR111" s="7"/>
      <c r="FS111" s="7"/>
      <c r="FT111" s="7"/>
      <c r="FU111" s="7"/>
      <c r="FV111" s="7">
        <v>71</v>
      </c>
      <c r="FW111" s="7">
        <f t="shared" si="46"/>
        <v>593</v>
      </c>
      <c r="FX111" s="7">
        <v>0</v>
      </c>
      <c r="FY111" s="7">
        <f t="shared" si="41"/>
        <v>0</v>
      </c>
      <c r="FZ111" s="7"/>
      <c r="GA111" s="7"/>
      <c r="GB111" s="7"/>
      <c r="GC111" s="7"/>
      <c r="GD111" s="7">
        <v>0</v>
      </c>
      <c r="GE111" s="7">
        <f t="shared" si="42"/>
        <v>0</v>
      </c>
      <c r="GF111" s="7"/>
      <c r="GG111" s="7"/>
      <c r="GH111" s="7"/>
      <c r="GI111" s="7"/>
      <c r="GJ111" s="7"/>
      <c r="GK111" s="7"/>
    </row>
    <row r="112" spans="1:193" ht="14.25" customHeight="1" x14ac:dyDescent="0.2">
      <c r="A112" s="85">
        <v>44075</v>
      </c>
      <c r="B112" s="7">
        <v>0</v>
      </c>
      <c r="C112" s="7">
        <f t="shared" si="53"/>
        <v>0</v>
      </c>
      <c r="D112" s="7">
        <v>0</v>
      </c>
      <c r="E112" s="7">
        <f t="shared" si="43"/>
        <v>89</v>
      </c>
      <c r="F112" s="7"/>
      <c r="G112" s="7"/>
      <c r="H112" s="7"/>
      <c r="I112" s="7"/>
      <c r="J112" s="7"/>
      <c r="K112" s="7"/>
      <c r="L112" s="7"/>
      <c r="M112" s="7"/>
      <c r="N112" s="7">
        <v>0</v>
      </c>
      <c r="O112" s="7">
        <f t="shared" si="24"/>
        <v>172</v>
      </c>
      <c r="P112" s="7"/>
      <c r="Q112" s="7"/>
      <c r="R112" s="7">
        <v>0</v>
      </c>
      <c r="S112" s="7">
        <f t="shared" si="54"/>
        <v>3</v>
      </c>
      <c r="T112" s="7"/>
      <c r="U112" s="7"/>
      <c r="V112" s="7"/>
      <c r="W112" s="7"/>
      <c r="X112" s="7"/>
      <c r="Y112" s="7"/>
      <c r="Z112" s="9">
        <v>0</v>
      </c>
      <c r="AA112" s="9">
        <f t="shared" si="29"/>
        <v>7</v>
      </c>
      <c r="AB112" s="7"/>
      <c r="AC112" s="7"/>
      <c r="AD112" s="7">
        <v>1</v>
      </c>
      <c r="AE112" s="7">
        <f t="shared" si="2"/>
        <v>157</v>
      </c>
      <c r="AF112" s="7"/>
      <c r="AG112" s="7"/>
      <c r="AH112" s="7">
        <v>0</v>
      </c>
      <c r="AI112" s="84">
        <f t="shared" si="30"/>
        <v>7</v>
      </c>
      <c r="AJ112" s="7">
        <v>1</v>
      </c>
      <c r="AK112" s="7">
        <f t="shared" si="55"/>
        <v>45</v>
      </c>
      <c r="AL112" s="7"/>
      <c r="AM112" s="7"/>
      <c r="AN112" s="7">
        <v>0</v>
      </c>
      <c r="AO112" s="7">
        <f t="shared" si="31"/>
        <v>2</v>
      </c>
      <c r="AP112" s="7">
        <v>0</v>
      </c>
      <c r="AQ112" s="7">
        <f t="shared" si="26"/>
        <v>1</v>
      </c>
      <c r="AR112" s="7">
        <v>0</v>
      </c>
      <c r="AS112" s="7">
        <f t="shared" si="56"/>
        <v>3</v>
      </c>
      <c r="AT112" s="7">
        <v>0</v>
      </c>
      <c r="AU112" s="7">
        <f t="shared" si="57"/>
        <v>1</v>
      </c>
      <c r="AV112" s="7">
        <v>0</v>
      </c>
      <c r="AW112" s="7">
        <f t="shared" si="13"/>
        <v>1</v>
      </c>
      <c r="AX112" s="7"/>
      <c r="AY112" s="7"/>
      <c r="AZ112" s="7">
        <v>2</v>
      </c>
      <c r="BA112" s="7">
        <f t="shared" si="52"/>
        <v>13</v>
      </c>
      <c r="BB112" s="7">
        <v>0</v>
      </c>
      <c r="BC112" s="7">
        <f t="shared" si="58"/>
        <v>0</v>
      </c>
      <c r="BD112" s="7">
        <v>1</v>
      </c>
      <c r="BE112" s="7">
        <f t="shared" si="14"/>
        <v>3</v>
      </c>
      <c r="BF112" s="7">
        <v>0</v>
      </c>
      <c r="BG112" s="7">
        <f t="shared" si="27"/>
        <v>5</v>
      </c>
      <c r="BH112" s="7">
        <v>4</v>
      </c>
      <c r="BI112" s="7">
        <f t="shared" si="15"/>
        <v>1227</v>
      </c>
      <c r="BJ112" s="7"/>
      <c r="BK112" s="7"/>
      <c r="BL112" s="7">
        <v>0</v>
      </c>
      <c r="BM112" s="7">
        <f t="shared" si="64"/>
        <v>1</v>
      </c>
      <c r="BN112" s="7">
        <v>0</v>
      </c>
      <c r="BO112" s="7">
        <f t="shared" si="28"/>
        <v>10</v>
      </c>
      <c r="BP112" s="7">
        <v>0</v>
      </c>
      <c r="BQ112" s="7">
        <f t="shared" si="23"/>
        <v>11</v>
      </c>
      <c r="BR112" s="7"/>
      <c r="BS112" s="7"/>
      <c r="BT112" s="7">
        <v>1</v>
      </c>
      <c r="BU112" s="7">
        <f t="shared" si="4"/>
        <v>53</v>
      </c>
      <c r="BV112" s="7">
        <v>0</v>
      </c>
      <c r="BW112" s="7">
        <f t="shared" si="49"/>
        <v>8</v>
      </c>
      <c r="BX112" s="9">
        <v>0</v>
      </c>
      <c r="BY112" s="9">
        <f t="shared" si="33"/>
        <v>1</v>
      </c>
      <c r="BZ112" s="9">
        <v>0</v>
      </c>
      <c r="CA112" s="9">
        <f t="shared" si="47"/>
        <v>0</v>
      </c>
      <c r="CB112" s="9">
        <v>0</v>
      </c>
      <c r="CC112" s="9">
        <f t="shared" si="59"/>
        <v>0</v>
      </c>
      <c r="CD112" s="7"/>
      <c r="CE112" s="7"/>
      <c r="CF112" s="7"/>
      <c r="CG112" s="7"/>
      <c r="CH112" s="7"/>
      <c r="CI112" s="7"/>
      <c r="CJ112" s="9">
        <v>0</v>
      </c>
      <c r="CK112" s="9">
        <f t="shared" si="16"/>
        <v>1</v>
      </c>
      <c r="CL112" s="7"/>
      <c r="CM112" s="7"/>
      <c r="CN112" s="7">
        <v>0</v>
      </c>
      <c r="CO112" s="7">
        <f t="shared" si="35"/>
        <v>2</v>
      </c>
      <c r="CP112" s="7">
        <v>4</v>
      </c>
      <c r="CQ112" s="7">
        <f t="shared" si="60"/>
        <v>7</v>
      </c>
      <c r="CR112" s="7">
        <v>0</v>
      </c>
      <c r="CS112" s="7">
        <f t="shared" si="8"/>
        <v>2</v>
      </c>
      <c r="CT112" s="7"/>
      <c r="CU112" s="7"/>
      <c r="CV112" s="7"/>
      <c r="CW112" s="7"/>
      <c r="CX112" s="7">
        <v>0</v>
      </c>
      <c r="CY112" s="7">
        <f t="shared" si="17"/>
        <v>9</v>
      </c>
      <c r="CZ112" s="7"/>
      <c r="DA112" s="7"/>
      <c r="DB112" s="7"/>
      <c r="DC112" s="7"/>
      <c r="DD112" s="7"/>
      <c r="DE112" s="7"/>
      <c r="DF112" s="7"/>
      <c r="DG112" s="7"/>
      <c r="DH112" s="8">
        <v>0</v>
      </c>
      <c r="DI112" s="9">
        <f t="shared" si="36"/>
        <v>0</v>
      </c>
      <c r="DJ112" s="7">
        <v>0</v>
      </c>
      <c r="DK112" s="7">
        <f t="shared" si="18"/>
        <v>13</v>
      </c>
      <c r="DL112" s="9">
        <v>0</v>
      </c>
      <c r="DM112" s="9">
        <f t="shared" si="19"/>
        <v>4</v>
      </c>
      <c r="DN112" s="7">
        <v>0</v>
      </c>
      <c r="DO112" s="7">
        <v>7</v>
      </c>
      <c r="DP112" s="7">
        <v>18</v>
      </c>
      <c r="DQ112" s="7">
        <f t="shared" si="50"/>
        <v>2196</v>
      </c>
      <c r="DR112" s="7"/>
      <c r="DS112" s="7"/>
      <c r="DT112" s="7">
        <v>0</v>
      </c>
      <c r="DU112" s="7">
        <f t="shared" si="48"/>
        <v>0</v>
      </c>
      <c r="DV112" s="7"/>
      <c r="DW112" s="7"/>
      <c r="DX112" s="7"/>
      <c r="DY112" s="7"/>
      <c r="DZ112" s="7">
        <v>2</v>
      </c>
      <c r="EA112" s="7">
        <f t="shared" si="10"/>
        <v>19</v>
      </c>
      <c r="EB112" s="7">
        <v>0</v>
      </c>
      <c r="EC112" s="7">
        <f t="shared" si="20"/>
        <v>6</v>
      </c>
      <c r="ED112" s="7">
        <v>0</v>
      </c>
      <c r="EE112" s="7">
        <f t="shared" si="61"/>
        <v>22</v>
      </c>
      <c r="EF112" s="7"/>
      <c r="EG112" s="7"/>
      <c r="EH112" s="9">
        <v>0</v>
      </c>
      <c r="EI112" s="9">
        <f t="shared" si="21"/>
        <v>43</v>
      </c>
      <c r="EJ112" s="7">
        <v>0</v>
      </c>
      <c r="EK112" s="7">
        <f t="shared" si="11"/>
        <v>12</v>
      </c>
      <c r="EL112" s="7">
        <v>0</v>
      </c>
      <c r="EM112" s="7">
        <f t="shared" si="51"/>
        <v>1</v>
      </c>
      <c r="EN112" s="7">
        <v>0</v>
      </c>
      <c r="EO112" s="7">
        <f t="shared" si="62"/>
        <v>0</v>
      </c>
      <c r="EP112" s="7"/>
      <c r="EQ112" s="7"/>
      <c r="ER112" s="7">
        <v>6</v>
      </c>
      <c r="ES112" s="7">
        <f t="shared" si="63"/>
        <v>834</v>
      </c>
      <c r="ET112" s="7"/>
      <c r="EU112" s="7"/>
      <c r="EV112" s="7"/>
      <c r="EW112" s="7"/>
      <c r="EX112" s="7"/>
      <c r="EY112" s="7"/>
      <c r="EZ112" s="7">
        <v>0</v>
      </c>
      <c r="FA112" s="7">
        <f t="shared" si="39"/>
        <v>2</v>
      </c>
      <c r="FB112" s="7"/>
      <c r="FC112" s="7"/>
      <c r="FD112" s="7"/>
      <c r="FE112" s="7"/>
      <c r="FF112" s="7">
        <v>4</v>
      </c>
      <c r="FG112" s="7">
        <f t="shared" si="45"/>
        <v>113</v>
      </c>
      <c r="FH112" s="7"/>
      <c r="FI112" s="7"/>
      <c r="FJ112" s="7"/>
      <c r="FK112" s="7"/>
      <c r="FL112" s="7"/>
      <c r="FM112" s="7"/>
      <c r="FN112" s="7"/>
      <c r="FO112" s="7"/>
      <c r="FP112" s="7"/>
      <c r="FQ112" s="7"/>
      <c r="FR112" s="7"/>
      <c r="FS112" s="7"/>
      <c r="FT112" s="7"/>
      <c r="FU112" s="7"/>
      <c r="FV112" s="7">
        <v>10</v>
      </c>
      <c r="FW112" s="7">
        <f t="shared" si="46"/>
        <v>603</v>
      </c>
      <c r="FX112" s="7">
        <v>0</v>
      </c>
      <c r="FY112" s="7">
        <f t="shared" si="41"/>
        <v>0</v>
      </c>
      <c r="FZ112" s="7"/>
      <c r="GA112" s="7"/>
      <c r="GB112" s="7"/>
      <c r="GC112" s="7"/>
      <c r="GD112" s="7">
        <v>0</v>
      </c>
      <c r="GE112" s="7">
        <f t="shared" si="42"/>
        <v>0</v>
      </c>
      <c r="GF112" s="7"/>
      <c r="GG112" s="7"/>
      <c r="GH112" s="7"/>
      <c r="GI112" s="7"/>
      <c r="GJ112" s="7"/>
      <c r="GK112" s="7"/>
    </row>
    <row r="113" spans="1:193" ht="14.25" customHeight="1" x14ac:dyDescent="0.2">
      <c r="A113" s="85">
        <v>44076</v>
      </c>
      <c r="B113" s="7">
        <v>0</v>
      </c>
      <c r="C113" s="7">
        <f t="shared" si="53"/>
        <v>0</v>
      </c>
      <c r="D113" s="7">
        <v>0</v>
      </c>
      <c r="E113" s="7">
        <f t="shared" si="43"/>
        <v>89</v>
      </c>
      <c r="F113" s="7"/>
      <c r="G113" s="7"/>
      <c r="H113" s="7"/>
      <c r="I113" s="7"/>
      <c r="J113" s="7"/>
      <c r="K113" s="7"/>
      <c r="L113" s="7"/>
      <c r="M113" s="7"/>
      <c r="N113" s="7">
        <v>0</v>
      </c>
      <c r="O113" s="7">
        <f t="shared" si="24"/>
        <v>172</v>
      </c>
      <c r="P113" s="7"/>
      <c r="Q113" s="7"/>
      <c r="R113" s="7">
        <v>0</v>
      </c>
      <c r="S113" s="7">
        <f t="shared" si="54"/>
        <v>3</v>
      </c>
      <c r="T113" s="7"/>
      <c r="U113" s="7"/>
      <c r="V113" s="7"/>
      <c r="W113" s="7"/>
      <c r="X113" s="7"/>
      <c r="Y113" s="7"/>
      <c r="Z113" s="9">
        <v>0</v>
      </c>
      <c r="AA113" s="9">
        <f t="shared" si="29"/>
        <v>7</v>
      </c>
      <c r="AB113" s="7"/>
      <c r="AC113" s="7"/>
      <c r="AD113" s="7">
        <v>2</v>
      </c>
      <c r="AE113" s="7">
        <f t="shared" si="2"/>
        <v>159</v>
      </c>
      <c r="AF113" s="7"/>
      <c r="AG113" s="7"/>
      <c r="AH113" s="7">
        <v>0</v>
      </c>
      <c r="AI113" s="84">
        <f t="shared" si="30"/>
        <v>7</v>
      </c>
      <c r="AJ113" s="7">
        <v>1</v>
      </c>
      <c r="AK113" s="7">
        <f t="shared" si="55"/>
        <v>46</v>
      </c>
      <c r="AL113" s="7"/>
      <c r="AM113" s="7"/>
      <c r="AN113" s="7">
        <v>0</v>
      </c>
      <c r="AO113" s="7">
        <f t="shared" si="31"/>
        <v>2</v>
      </c>
      <c r="AP113" s="7">
        <v>0</v>
      </c>
      <c r="AQ113" s="7">
        <f t="shared" si="26"/>
        <v>1</v>
      </c>
      <c r="AR113" s="7">
        <v>0</v>
      </c>
      <c r="AS113" s="7">
        <f t="shared" si="56"/>
        <v>3</v>
      </c>
      <c r="AT113" s="7">
        <v>1</v>
      </c>
      <c r="AU113" s="7">
        <f t="shared" si="57"/>
        <v>2</v>
      </c>
      <c r="AV113" s="7">
        <v>0</v>
      </c>
      <c r="AW113" s="7">
        <f t="shared" si="13"/>
        <v>1</v>
      </c>
      <c r="AX113" s="7"/>
      <c r="AY113" s="7"/>
      <c r="AZ113" s="7">
        <v>0</v>
      </c>
      <c r="BA113" s="7">
        <f t="shared" si="52"/>
        <v>13</v>
      </c>
      <c r="BB113" s="7">
        <v>0</v>
      </c>
      <c r="BC113" s="7">
        <f t="shared" si="58"/>
        <v>0</v>
      </c>
      <c r="BD113" s="7">
        <v>0</v>
      </c>
      <c r="BE113" s="7">
        <f t="shared" si="14"/>
        <v>3</v>
      </c>
      <c r="BF113" s="7">
        <v>0</v>
      </c>
      <c r="BG113" s="7">
        <f t="shared" si="27"/>
        <v>5</v>
      </c>
      <c r="BH113" s="7">
        <v>2</v>
      </c>
      <c r="BI113" s="7">
        <f t="shared" si="15"/>
        <v>1229</v>
      </c>
      <c r="BJ113" s="7"/>
      <c r="BK113" s="7"/>
      <c r="BL113" s="7">
        <v>0</v>
      </c>
      <c r="BM113" s="7">
        <f t="shared" si="64"/>
        <v>1</v>
      </c>
      <c r="BN113" s="7">
        <v>0</v>
      </c>
      <c r="BO113" s="7">
        <f t="shared" si="28"/>
        <v>10</v>
      </c>
      <c r="BP113" s="7">
        <v>0</v>
      </c>
      <c r="BQ113" s="7">
        <f t="shared" si="23"/>
        <v>11</v>
      </c>
      <c r="BR113" s="7"/>
      <c r="BS113" s="7"/>
      <c r="BT113" s="7">
        <v>3</v>
      </c>
      <c r="BU113" s="7">
        <f t="shared" si="4"/>
        <v>56</v>
      </c>
      <c r="BV113" s="7">
        <v>0</v>
      </c>
      <c r="BW113" s="7">
        <f t="shared" si="49"/>
        <v>8</v>
      </c>
      <c r="BX113" s="9">
        <v>0</v>
      </c>
      <c r="BY113" s="9">
        <f t="shared" si="33"/>
        <v>1</v>
      </c>
      <c r="BZ113" s="9">
        <v>0</v>
      </c>
      <c r="CA113" s="9">
        <f t="shared" si="47"/>
        <v>0</v>
      </c>
      <c r="CB113" s="9">
        <v>0</v>
      </c>
      <c r="CC113" s="9">
        <f t="shared" si="59"/>
        <v>0</v>
      </c>
      <c r="CD113" s="7"/>
      <c r="CE113" s="7"/>
      <c r="CF113" s="7"/>
      <c r="CG113" s="7"/>
      <c r="CH113" s="7"/>
      <c r="CI113" s="7"/>
      <c r="CJ113" s="9">
        <v>0</v>
      </c>
      <c r="CK113" s="9">
        <f t="shared" si="16"/>
        <v>1</v>
      </c>
      <c r="CL113" s="7"/>
      <c r="CM113" s="7"/>
      <c r="CN113" s="7">
        <v>0</v>
      </c>
      <c r="CO113" s="7">
        <f t="shared" si="35"/>
        <v>2</v>
      </c>
      <c r="CP113" s="7">
        <v>0</v>
      </c>
      <c r="CQ113" s="7">
        <f t="shared" si="60"/>
        <v>7</v>
      </c>
      <c r="CR113" s="7">
        <v>0</v>
      </c>
      <c r="CS113" s="7">
        <f t="shared" si="8"/>
        <v>2</v>
      </c>
      <c r="CT113" s="7"/>
      <c r="CU113" s="7"/>
      <c r="CV113" s="7"/>
      <c r="CW113" s="7"/>
      <c r="CX113" s="7">
        <v>3</v>
      </c>
      <c r="CY113" s="7">
        <f t="shared" si="17"/>
        <v>12</v>
      </c>
      <c r="CZ113" s="7"/>
      <c r="DA113" s="7"/>
      <c r="DB113" s="7"/>
      <c r="DC113" s="7"/>
      <c r="DD113" s="7"/>
      <c r="DE113" s="7"/>
      <c r="DF113" s="7"/>
      <c r="DG113" s="7"/>
      <c r="DH113" s="8">
        <v>0</v>
      </c>
      <c r="DI113" s="9">
        <f t="shared" si="36"/>
        <v>0</v>
      </c>
      <c r="DJ113" s="7">
        <v>0</v>
      </c>
      <c r="DK113" s="7">
        <f t="shared" si="18"/>
        <v>13</v>
      </c>
      <c r="DL113" s="9">
        <v>0</v>
      </c>
      <c r="DM113" s="9">
        <f t="shared" si="19"/>
        <v>4</v>
      </c>
      <c r="DN113" s="7">
        <v>0</v>
      </c>
      <c r="DO113" s="7">
        <v>7</v>
      </c>
      <c r="DP113" s="7">
        <v>17</v>
      </c>
      <c r="DQ113" s="7">
        <f t="shared" si="50"/>
        <v>2213</v>
      </c>
      <c r="DR113" s="7"/>
      <c r="DS113" s="7"/>
      <c r="DT113" s="7">
        <v>0</v>
      </c>
      <c r="DU113" s="7">
        <f t="shared" si="48"/>
        <v>0</v>
      </c>
      <c r="DV113" s="7"/>
      <c r="DW113" s="7"/>
      <c r="DX113" s="7"/>
      <c r="DY113" s="7"/>
      <c r="DZ113" s="7">
        <v>1</v>
      </c>
      <c r="EA113" s="7">
        <f t="shared" si="10"/>
        <v>20</v>
      </c>
      <c r="EB113" s="7">
        <v>0</v>
      </c>
      <c r="EC113" s="7">
        <f t="shared" si="20"/>
        <v>6</v>
      </c>
      <c r="ED113" s="7">
        <v>0</v>
      </c>
      <c r="EE113" s="7">
        <f t="shared" si="61"/>
        <v>22</v>
      </c>
      <c r="EF113" s="7"/>
      <c r="EG113" s="7"/>
      <c r="EH113" s="9">
        <v>0</v>
      </c>
      <c r="EI113" s="9">
        <f t="shared" si="21"/>
        <v>43</v>
      </c>
      <c r="EJ113" s="7">
        <v>0</v>
      </c>
      <c r="EK113" s="7">
        <f t="shared" si="11"/>
        <v>12</v>
      </c>
      <c r="EL113" s="7">
        <v>0</v>
      </c>
      <c r="EM113" s="7">
        <f t="shared" si="51"/>
        <v>1</v>
      </c>
      <c r="EN113" s="7">
        <v>1</v>
      </c>
      <c r="EO113" s="7">
        <f t="shared" si="62"/>
        <v>1</v>
      </c>
      <c r="EP113" s="7"/>
      <c r="EQ113" s="7"/>
      <c r="ER113" s="7">
        <v>0</v>
      </c>
      <c r="ES113" s="7">
        <f t="shared" si="63"/>
        <v>834</v>
      </c>
      <c r="ET113" s="7"/>
      <c r="EU113" s="7"/>
      <c r="EV113" s="7"/>
      <c r="EW113" s="7"/>
      <c r="EX113" s="7"/>
      <c r="EY113" s="7"/>
      <c r="EZ113" s="7">
        <v>0</v>
      </c>
      <c r="FA113" s="7">
        <f t="shared" si="39"/>
        <v>2</v>
      </c>
      <c r="FB113" s="7"/>
      <c r="FC113" s="7"/>
      <c r="FD113" s="7"/>
      <c r="FE113" s="7"/>
      <c r="FF113" s="7">
        <v>5</v>
      </c>
      <c r="FG113" s="7">
        <f t="shared" si="45"/>
        <v>118</v>
      </c>
      <c r="FH113" s="7"/>
      <c r="FI113" s="7"/>
      <c r="FJ113" s="7"/>
      <c r="FK113" s="7"/>
      <c r="FL113" s="7"/>
      <c r="FM113" s="7"/>
      <c r="FN113" s="7"/>
      <c r="FO113" s="7"/>
      <c r="FP113" s="7"/>
      <c r="FQ113" s="7"/>
      <c r="FR113" s="7"/>
      <c r="FS113" s="7"/>
      <c r="FT113" s="7"/>
      <c r="FU113" s="7"/>
      <c r="FV113" s="7">
        <v>14</v>
      </c>
      <c r="FW113" s="7">
        <f t="shared" si="46"/>
        <v>617</v>
      </c>
      <c r="FX113" s="7">
        <v>0</v>
      </c>
      <c r="FY113" s="7">
        <f t="shared" si="41"/>
        <v>0</v>
      </c>
      <c r="FZ113" s="7"/>
      <c r="GA113" s="7"/>
      <c r="GB113" s="7"/>
      <c r="GC113" s="7"/>
      <c r="GD113" s="7">
        <v>0</v>
      </c>
      <c r="GE113" s="7">
        <f t="shared" si="42"/>
        <v>0</v>
      </c>
      <c r="GF113" s="7"/>
      <c r="GG113" s="7"/>
      <c r="GH113" s="7"/>
      <c r="GI113" s="7"/>
      <c r="GJ113" s="7"/>
      <c r="GK113" s="7">
        <v>17</v>
      </c>
    </row>
    <row r="114" spans="1:193" ht="14.25" customHeight="1" x14ac:dyDescent="0.2">
      <c r="A114" s="85">
        <v>44077</v>
      </c>
      <c r="B114" s="7">
        <v>0</v>
      </c>
      <c r="C114" s="7">
        <f t="shared" si="53"/>
        <v>0</v>
      </c>
      <c r="D114" s="7">
        <v>1</v>
      </c>
      <c r="E114" s="7">
        <f t="shared" si="43"/>
        <v>90</v>
      </c>
      <c r="F114" s="7"/>
      <c r="G114" s="7"/>
      <c r="H114" s="7"/>
      <c r="I114" s="7"/>
      <c r="J114" s="7"/>
      <c r="K114" s="7"/>
      <c r="L114" s="7"/>
      <c r="M114" s="7"/>
      <c r="N114" s="7">
        <v>0</v>
      </c>
      <c r="O114" s="7">
        <f t="shared" si="24"/>
        <v>172</v>
      </c>
      <c r="P114" s="7"/>
      <c r="Q114" s="7"/>
      <c r="R114" s="7">
        <v>3</v>
      </c>
      <c r="S114" s="7">
        <f t="shared" si="54"/>
        <v>6</v>
      </c>
      <c r="T114" s="7">
        <v>0</v>
      </c>
      <c r="U114" s="7">
        <f>SUM(U113,T114)</f>
        <v>0</v>
      </c>
      <c r="V114" s="7"/>
      <c r="W114" s="7"/>
      <c r="X114" s="7"/>
      <c r="Y114" s="7"/>
      <c r="Z114" s="9">
        <v>0</v>
      </c>
      <c r="AA114" s="9">
        <f t="shared" si="29"/>
        <v>7</v>
      </c>
      <c r="AB114" s="7"/>
      <c r="AC114" s="7"/>
      <c r="AD114" s="7">
        <v>8</v>
      </c>
      <c r="AE114" s="7">
        <f t="shared" si="2"/>
        <v>167</v>
      </c>
      <c r="AF114" s="7"/>
      <c r="AG114" s="7"/>
      <c r="AH114" s="7">
        <v>0</v>
      </c>
      <c r="AI114" s="84">
        <f t="shared" si="30"/>
        <v>7</v>
      </c>
      <c r="AJ114" s="7">
        <v>0</v>
      </c>
      <c r="AK114" s="7">
        <f t="shared" si="55"/>
        <v>46</v>
      </c>
      <c r="AL114" s="7"/>
      <c r="AM114" s="7"/>
      <c r="AN114" s="7">
        <v>0</v>
      </c>
      <c r="AO114" s="7">
        <f t="shared" si="31"/>
        <v>2</v>
      </c>
      <c r="AP114" s="7">
        <v>0</v>
      </c>
      <c r="AQ114" s="7">
        <f t="shared" si="26"/>
        <v>1</v>
      </c>
      <c r="AR114" s="7">
        <v>0</v>
      </c>
      <c r="AS114" s="7">
        <f t="shared" si="56"/>
        <v>3</v>
      </c>
      <c r="AT114" s="7">
        <v>0</v>
      </c>
      <c r="AU114" s="7">
        <f t="shared" si="57"/>
        <v>2</v>
      </c>
      <c r="AV114" s="7">
        <v>0</v>
      </c>
      <c r="AW114" s="7">
        <f t="shared" si="13"/>
        <v>1</v>
      </c>
      <c r="AX114" s="7"/>
      <c r="AY114" s="7"/>
      <c r="AZ114" s="7">
        <v>0</v>
      </c>
      <c r="BA114" s="7">
        <f t="shared" si="52"/>
        <v>13</v>
      </c>
      <c r="BB114" s="7">
        <v>0</v>
      </c>
      <c r="BC114" s="7">
        <f t="shared" si="58"/>
        <v>0</v>
      </c>
      <c r="BD114" s="7">
        <v>0</v>
      </c>
      <c r="BE114" s="7">
        <f t="shared" si="14"/>
        <v>3</v>
      </c>
      <c r="BF114" s="7">
        <v>0</v>
      </c>
      <c r="BG114" s="7">
        <f t="shared" si="27"/>
        <v>5</v>
      </c>
      <c r="BH114" s="7">
        <v>2</v>
      </c>
      <c r="BI114" s="7">
        <f t="shared" si="15"/>
        <v>1231</v>
      </c>
      <c r="BJ114" s="7"/>
      <c r="BK114" s="7"/>
      <c r="BL114" s="7">
        <v>0</v>
      </c>
      <c r="BM114" s="7">
        <f t="shared" si="64"/>
        <v>1</v>
      </c>
      <c r="BN114" s="7">
        <v>0</v>
      </c>
      <c r="BO114" s="7">
        <f t="shared" si="28"/>
        <v>10</v>
      </c>
      <c r="BP114" s="7">
        <v>0</v>
      </c>
      <c r="BQ114" s="7">
        <f t="shared" si="23"/>
        <v>11</v>
      </c>
      <c r="BR114" s="7"/>
      <c r="BS114" s="7"/>
      <c r="BT114" s="7">
        <v>0</v>
      </c>
      <c r="BU114" s="7">
        <f t="shared" si="4"/>
        <v>56</v>
      </c>
      <c r="BV114" s="7">
        <v>0</v>
      </c>
      <c r="BW114" s="7">
        <f t="shared" si="49"/>
        <v>8</v>
      </c>
      <c r="BX114" s="9">
        <v>0</v>
      </c>
      <c r="BY114" s="9">
        <f t="shared" si="33"/>
        <v>1</v>
      </c>
      <c r="BZ114" s="9">
        <v>0</v>
      </c>
      <c r="CA114" s="9">
        <f t="shared" si="47"/>
        <v>0</v>
      </c>
      <c r="CB114" s="9">
        <v>0</v>
      </c>
      <c r="CC114" s="9">
        <f t="shared" si="59"/>
        <v>0</v>
      </c>
      <c r="CD114" s="7"/>
      <c r="CE114" s="7"/>
      <c r="CF114" s="7"/>
      <c r="CG114" s="7"/>
      <c r="CH114" s="7"/>
      <c r="CI114" s="7"/>
      <c r="CJ114" s="9">
        <v>0</v>
      </c>
      <c r="CK114" s="9">
        <f t="shared" si="16"/>
        <v>1</v>
      </c>
      <c r="CL114" s="7">
        <v>0</v>
      </c>
      <c r="CM114" s="7">
        <f>SUM(CM113,CL114)</f>
        <v>0</v>
      </c>
      <c r="CN114" s="7">
        <v>0</v>
      </c>
      <c r="CO114" s="7">
        <f t="shared" si="35"/>
        <v>2</v>
      </c>
      <c r="CP114" s="7">
        <v>0</v>
      </c>
      <c r="CQ114" s="7">
        <f t="shared" si="60"/>
        <v>7</v>
      </c>
      <c r="CR114" s="7">
        <v>0</v>
      </c>
      <c r="CS114" s="7">
        <f t="shared" si="8"/>
        <v>2</v>
      </c>
      <c r="CT114" s="7"/>
      <c r="CU114" s="7"/>
      <c r="CV114" s="7"/>
      <c r="CW114" s="7"/>
      <c r="CX114" s="7">
        <v>1</v>
      </c>
      <c r="CY114" s="7">
        <f t="shared" si="17"/>
        <v>13</v>
      </c>
      <c r="CZ114" s="7"/>
      <c r="DA114" s="7"/>
      <c r="DB114" s="7"/>
      <c r="DC114" s="7"/>
      <c r="DD114" s="7"/>
      <c r="DE114" s="7"/>
      <c r="DF114" s="7"/>
      <c r="DG114" s="7"/>
      <c r="DH114" s="8">
        <v>0</v>
      </c>
      <c r="DI114" s="9">
        <f t="shared" si="36"/>
        <v>0</v>
      </c>
      <c r="DJ114" s="7">
        <v>0</v>
      </c>
      <c r="DK114" s="7">
        <f t="shared" si="18"/>
        <v>13</v>
      </c>
      <c r="DL114" s="9">
        <v>0</v>
      </c>
      <c r="DM114" s="9">
        <f t="shared" si="19"/>
        <v>4</v>
      </c>
      <c r="DN114" s="7">
        <v>0</v>
      </c>
      <c r="DO114" s="7">
        <v>7</v>
      </c>
      <c r="DP114" s="7">
        <v>17</v>
      </c>
      <c r="DQ114" s="7">
        <f t="shared" si="50"/>
        <v>2230</v>
      </c>
      <c r="DR114" s="7">
        <v>0</v>
      </c>
      <c r="DS114" s="7">
        <f>SUM(DS113,DR114)</f>
        <v>0</v>
      </c>
      <c r="DT114" s="7">
        <v>0</v>
      </c>
      <c r="DU114" s="7">
        <f t="shared" si="48"/>
        <v>0</v>
      </c>
      <c r="DV114" s="7">
        <v>0</v>
      </c>
      <c r="DW114" s="7">
        <f>SUM(DW113,DV114)</f>
        <v>0</v>
      </c>
      <c r="DX114" s="7">
        <v>0</v>
      </c>
      <c r="DY114" s="7">
        <f t="shared" ref="DY114:DY170" si="65">SUM(DX114+DY113)</f>
        <v>0</v>
      </c>
      <c r="DZ114" s="7">
        <v>0</v>
      </c>
      <c r="EA114" s="7">
        <f t="shared" si="10"/>
        <v>20</v>
      </c>
      <c r="EB114" s="7">
        <v>0</v>
      </c>
      <c r="EC114" s="7">
        <f t="shared" si="20"/>
        <v>6</v>
      </c>
      <c r="ED114" s="7">
        <v>0</v>
      </c>
      <c r="EE114" s="7">
        <f t="shared" si="61"/>
        <v>22</v>
      </c>
      <c r="EF114" s="7"/>
      <c r="EG114" s="7"/>
      <c r="EH114" s="9">
        <v>1</v>
      </c>
      <c r="EI114" s="9">
        <f t="shared" si="21"/>
        <v>44</v>
      </c>
      <c r="EJ114" s="7">
        <v>0</v>
      </c>
      <c r="EK114" s="7">
        <f t="shared" si="11"/>
        <v>12</v>
      </c>
      <c r="EL114" s="7">
        <v>0</v>
      </c>
      <c r="EM114" s="7">
        <f t="shared" si="51"/>
        <v>1</v>
      </c>
      <c r="EN114" s="7">
        <v>0</v>
      </c>
      <c r="EO114" s="7">
        <f t="shared" si="62"/>
        <v>1</v>
      </c>
      <c r="EP114" s="7"/>
      <c r="EQ114" s="7"/>
      <c r="ER114" s="7">
        <v>0</v>
      </c>
      <c r="ES114" s="7">
        <f t="shared" si="63"/>
        <v>834</v>
      </c>
      <c r="ET114" s="7"/>
      <c r="EU114" s="7"/>
      <c r="EV114" s="7"/>
      <c r="EW114" s="7"/>
      <c r="EX114" s="7">
        <v>0</v>
      </c>
      <c r="EY114" s="7">
        <f>SUM(EY113,EX114)</f>
        <v>0</v>
      </c>
      <c r="EZ114" s="7">
        <v>0</v>
      </c>
      <c r="FA114" s="7">
        <f t="shared" si="39"/>
        <v>2</v>
      </c>
      <c r="FB114" s="7"/>
      <c r="FC114" s="7"/>
      <c r="FD114" s="7"/>
      <c r="FE114" s="7"/>
      <c r="FF114" s="7">
        <v>8</v>
      </c>
      <c r="FG114" s="7">
        <f t="shared" si="45"/>
        <v>126</v>
      </c>
      <c r="FH114" s="7"/>
      <c r="FI114" s="7"/>
      <c r="FJ114" s="7"/>
      <c r="FK114" s="7"/>
      <c r="FL114" s="7"/>
      <c r="FM114" s="7"/>
      <c r="FN114" s="7"/>
      <c r="FO114" s="7"/>
      <c r="FP114" s="7"/>
      <c r="FQ114" s="7"/>
      <c r="FR114" s="7"/>
      <c r="FS114" s="7"/>
      <c r="FT114" s="7"/>
      <c r="FU114" s="7"/>
      <c r="FV114" s="7">
        <v>11</v>
      </c>
      <c r="FW114" s="7">
        <f t="shared" si="46"/>
        <v>628</v>
      </c>
      <c r="FX114" s="7">
        <v>0</v>
      </c>
      <c r="FY114" s="7">
        <f t="shared" si="41"/>
        <v>0</v>
      </c>
      <c r="FZ114" s="7">
        <v>0</v>
      </c>
      <c r="GA114" s="7">
        <f>SUM(GA113,FZ114)</f>
        <v>0</v>
      </c>
      <c r="GB114" s="7"/>
      <c r="GC114" s="7"/>
      <c r="GD114" s="7">
        <v>0</v>
      </c>
      <c r="GE114" s="7">
        <f t="shared" si="42"/>
        <v>0</v>
      </c>
      <c r="GF114" s="7">
        <v>0</v>
      </c>
      <c r="GG114" s="7">
        <f>SUM(GG113,GF114)</f>
        <v>0</v>
      </c>
      <c r="GH114" s="7"/>
      <c r="GI114" s="7"/>
      <c r="GJ114" s="7">
        <v>0</v>
      </c>
      <c r="GK114" s="7">
        <f>SUM(GK113,GJ114)</f>
        <v>17</v>
      </c>
    </row>
    <row r="115" spans="1:193" ht="14.25" customHeight="1" x14ac:dyDescent="0.2">
      <c r="A115" s="85">
        <v>44078</v>
      </c>
      <c r="B115" s="7">
        <v>0</v>
      </c>
      <c r="C115" s="7">
        <f t="shared" si="53"/>
        <v>0</v>
      </c>
      <c r="D115" s="7">
        <v>0</v>
      </c>
      <c r="E115" s="7">
        <f t="shared" si="43"/>
        <v>90</v>
      </c>
      <c r="F115" s="7"/>
      <c r="G115" s="7"/>
      <c r="H115" s="7"/>
      <c r="I115" s="7"/>
      <c r="J115" s="7"/>
      <c r="K115" s="7"/>
      <c r="L115" s="7"/>
      <c r="M115" s="7"/>
      <c r="N115" s="7">
        <v>0</v>
      </c>
      <c r="O115" s="7">
        <f t="shared" si="24"/>
        <v>172</v>
      </c>
      <c r="P115" s="7"/>
      <c r="Q115" s="7"/>
      <c r="R115" s="7">
        <v>0</v>
      </c>
      <c r="S115" s="7">
        <f t="shared" si="54"/>
        <v>6</v>
      </c>
      <c r="T115" s="7">
        <v>0</v>
      </c>
      <c r="U115" s="7">
        <f>SUM(U114,T115)</f>
        <v>0</v>
      </c>
      <c r="V115" s="7"/>
      <c r="W115" s="7"/>
      <c r="X115" s="7"/>
      <c r="Y115" s="7"/>
      <c r="Z115" s="9">
        <v>0</v>
      </c>
      <c r="AA115" s="9">
        <f t="shared" si="29"/>
        <v>7</v>
      </c>
      <c r="AB115" s="7"/>
      <c r="AC115" s="7"/>
      <c r="AD115" s="7">
        <v>1</v>
      </c>
      <c r="AE115" s="7">
        <f t="shared" si="2"/>
        <v>168</v>
      </c>
      <c r="AF115" s="7"/>
      <c r="AG115" s="7"/>
      <c r="AH115" s="7">
        <v>0</v>
      </c>
      <c r="AI115" s="84">
        <f t="shared" si="30"/>
        <v>7</v>
      </c>
      <c r="AJ115" s="7">
        <v>0</v>
      </c>
      <c r="AK115" s="7">
        <f t="shared" si="55"/>
        <v>46</v>
      </c>
      <c r="AL115" s="7"/>
      <c r="AM115" s="7"/>
      <c r="AN115" s="7">
        <v>0</v>
      </c>
      <c r="AO115" s="7">
        <f t="shared" si="31"/>
        <v>2</v>
      </c>
      <c r="AP115" s="7">
        <v>0</v>
      </c>
      <c r="AQ115" s="7">
        <f t="shared" si="26"/>
        <v>1</v>
      </c>
      <c r="AR115" s="7">
        <v>0</v>
      </c>
      <c r="AS115" s="7">
        <f t="shared" si="56"/>
        <v>3</v>
      </c>
      <c r="AT115" s="7">
        <v>0</v>
      </c>
      <c r="AU115" s="7">
        <f t="shared" si="57"/>
        <v>2</v>
      </c>
      <c r="AV115" s="7">
        <v>0</v>
      </c>
      <c r="AW115" s="7">
        <f t="shared" si="13"/>
        <v>1</v>
      </c>
      <c r="AX115" s="7"/>
      <c r="AY115" s="7"/>
      <c r="AZ115" s="7"/>
      <c r="BA115" s="7">
        <f t="shared" si="52"/>
        <v>13</v>
      </c>
      <c r="BB115" s="7">
        <v>0</v>
      </c>
      <c r="BC115" s="7">
        <f t="shared" si="58"/>
        <v>0</v>
      </c>
      <c r="BD115" s="7">
        <v>0</v>
      </c>
      <c r="BE115" s="7">
        <f t="shared" si="14"/>
        <v>3</v>
      </c>
      <c r="BF115" s="7">
        <v>0</v>
      </c>
      <c r="BG115" s="7">
        <f t="shared" si="27"/>
        <v>5</v>
      </c>
      <c r="BH115" s="7">
        <v>10</v>
      </c>
      <c r="BI115" s="7">
        <f t="shared" si="15"/>
        <v>1241</v>
      </c>
      <c r="BJ115" s="7"/>
      <c r="BK115" s="7"/>
      <c r="BL115" s="7">
        <v>0</v>
      </c>
      <c r="BM115" s="7">
        <f t="shared" si="64"/>
        <v>1</v>
      </c>
      <c r="BN115" s="7">
        <v>0</v>
      </c>
      <c r="BO115" s="7">
        <f t="shared" si="28"/>
        <v>10</v>
      </c>
      <c r="BP115" s="7">
        <v>0</v>
      </c>
      <c r="BQ115" s="7">
        <f t="shared" si="23"/>
        <v>11</v>
      </c>
      <c r="BR115" s="7"/>
      <c r="BS115" s="7"/>
      <c r="BT115" s="7">
        <v>0</v>
      </c>
      <c r="BU115" s="7">
        <f t="shared" si="4"/>
        <v>56</v>
      </c>
      <c r="BV115" s="7"/>
      <c r="BW115" s="7">
        <f t="shared" si="49"/>
        <v>8</v>
      </c>
      <c r="BX115" s="9"/>
      <c r="BY115" s="9"/>
      <c r="BZ115" s="9"/>
      <c r="CA115" s="9"/>
      <c r="CB115" s="9">
        <v>0</v>
      </c>
      <c r="CC115" s="9">
        <f t="shared" si="59"/>
        <v>0</v>
      </c>
      <c r="CD115" s="7"/>
      <c r="CE115" s="7"/>
      <c r="CF115" s="7"/>
      <c r="CG115" s="7"/>
      <c r="CH115" s="7"/>
      <c r="CI115" s="7"/>
      <c r="CJ115" s="9">
        <v>0</v>
      </c>
      <c r="CK115" s="9">
        <f t="shared" si="16"/>
        <v>1</v>
      </c>
      <c r="CL115" s="7">
        <v>0</v>
      </c>
      <c r="CM115" s="7">
        <f>SUM(CM114,CL115)</f>
        <v>0</v>
      </c>
      <c r="CN115" s="7">
        <v>0</v>
      </c>
      <c r="CO115" s="7">
        <f t="shared" si="35"/>
        <v>2</v>
      </c>
      <c r="CP115" s="7">
        <v>0</v>
      </c>
      <c r="CQ115" s="7">
        <f t="shared" si="60"/>
        <v>7</v>
      </c>
      <c r="CR115" s="7">
        <v>0</v>
      </c>
      <c r="CS115" s="7">
        <f t="shared" si="8"/>
        <v>2</v>
      </c>
      <c r="CT115" s="7"/>
      <c r="CU115" s="7"/>
      <c r="CV115" s="7"/>
      <c r="CW115" s="7"/>
      <c r="CX115" s="7">
        <v>0</v>
      </c>
      <c r="CY115" s="7">
        <f t="shared" si="17"/>
        <v>13</v>
      </c>
      <c r="CZ115" s="7"/>
      <c r="DA115" s="7"/>
      <c r="DB115" s="7"/>
      <c r="DC115" s="7"/>
      <c r="DD115" s="7"/>
      <c r="DE115" s="7"/>
      <c r="DF115" s="7"/>
      <c r="DG115" s="7"/>
      <c r="DH115" s="8">
        <v>0</v>
      </c>
      <c r="DI115" s="9">
        <f t="shared" si="36"/>
        <v>0</v>
      </c>
      <c r="DJ115" s="7">
        <v>0</v>
      </c>
      <c r="DK115" s="7">
        <f t="shared" si="18"/>
        <v>13</v>
      </c>
      <c r="DL115" s="9">
        <v>0</v>
      </c>
      <c r="DM115" s="9">
        <f t="shared" si="19"/>
        <v>4</v>
      </c>
      <c r="DN115" s="7">
        <v>0</v>
      </c>
      <c r="DO115" s="7">
        <v>7</v>
      </c>
      <c r="DP115" s="7">
        <v>19</v>
      </c>
      <c r="DQ115" s="7">
        <f t="shared" si="50"/>
        <v>2249</v>
      </c>
      <c r="DR115" s="7">
        <v>0</v>
      </c>
      <c r="DS115" s="7">
        <f>SUM(DS114,DR115)</f>
        <v>0</v>
      </c>
      <c r="DT115" s="7">
        <v>0</v>
      </c>
      <c r="DU115" s="7">
        <f t="shared" si="48"/>
        <v>0</v>
      </c>
      <c r="DV115" s="7">
        <v>0</v>
      </c>
      <c r="DW115" s="7">
        <f>SUM(DW114,DV115)</f>
        <v>0</v>
      </c>
      <c r="DX115" s="7">
        <v>0</v>
      </c>
      <c r="DY115" s="7">
        <f t="shared" si="65"/>
        <v>0</v>
      </c>
      <c r="DZ115" s="7"/>
      <c r="EA115" s="7">
        <f t="shared" si="10"/>
        <v>20</v>
      </c>
      <c r="EB115" s="7">
        <v>0</v>
      </c>
      <c r="EC115" s="7">
        <f t="shared" si="20"/>
        <v>6</v>
      </c>
      <c r="ED115" s="7">
        <v>0</v>
      </c>
      <c r="EE115" s="7">
        <f t="shared" si="61"/>
        <v>22</v>
      </c>
      <c r="EF115" s="7"/>
      <c r="EG115" s="7"/>
      <c r="EH115" s="9">
        <v>4</v>
      </c>
      <c r="EI115" s="9">
        <f t="shared" si="21"/>
        <v>48</v>
      </c>
      <c r="EJ115" s="7">
        <v>0</v>
      </c>
      <c r="EK115" s="7">
        <f t="shared" si="11"/>
        <v>12</v>
      </c>
      <c r="EL115" s="7">
        <v>0</v>
      </c>
      <c r="EM115" s="7">
        <f t="shared" si="51"/>
        <v>1</v>
      </c>
      <c r="EN115" s="7">
        <v>0</v>
      </c>
      <c r="EO115" s="7">
        <f t="shared" si="62"/>
        <v>1</v>
      </c>
      <c r="EP115" s="7"/>
      <c r="EQ115" s="7"/>
      <c r="ER115" s="7">
        <v>7</v>
      </c>
      <c r="ES115" s="7">
        <f t="shared" si="63"/>
        <v>841</v>
      </c>
      <c r="ET115" s="7"/>
      <c r="EU115" s="7"/>
      <c r="EV115" s="7"/>
      <c r="EW115" s="7"/>
      <c r="EX115" s="7">
        <v>0</v>
      </c>
      <c r="EY115" s="7">
        <f>SUM(EY114,EX115)</f>
        <v>0</v>
      </c>
      <c r="EZ115" s="7">
        <v>0</v>
      </c>
      <c r="FA115" s="7">
        <f t="shared" si="39"/>
        <v>2</v>
      </c>
      <c r="FB115" s="7"/>
      <c r="FC115" s="7"/>
      <c r="FD115" s="7"/>
      <c r="FE115" s="7"/>
      <c r="FF115" s="7">
        <v>3</v>
      </c>
      <c r="FG115" s="7">
        <f t="shared" si="45"/>
        <v>129</v>
      </c>
      <c r="FH115" s="7"/>
      <c r="FI115" s="7"/>
      <c r="FJ115" s="7"/>
      <c r="FK115" s="7"/>
      <c r="FL115" s="7"/>
      <c r="FM115" s="7"/>
      <c r="FN115" s="7"/>
      <c r="FO115" s="7"/>
      <c r="FP115" s="7"/>
      <c r="FQ115" s="7"/>
      <c r="FR115" s="7"/>
      <c r="FS115" s="7"/>
      <c r="FT115" s="7"/>
      <c r="FU115" s="7"/>
      <c r="FV115" s="7">
        <v>4</v>
      </c>
      <c r="FW115" s="7">
        <f t="shared" si="46"/>
        <v>632</v>
      </c>
      <c r="FX115" s="7">
        <v>0</v>
      </c>
      <c r="FY115" s="7">
        <f t="shared" si="41"/>
        <v>0</v>
      </c>
      <c r="FZ115" s="7">
        <v>0</v>
      </c>
      <c r="GA115" s="7">
        <f>SUM(GA114,FZ115)</f>
        <v>0</v>
      </c>
      <c r="GB115" s="7"/>
      <c r="GC115" s="7"/>
      <c r="GD115" s="7">
        <v>0</v>
      </c>
      <c r="GE115" s="7">
        <f t="shared" si="42"/>
        <v>0</v>
      </c>
      <c r="GF115" s="7">
        <v>0</v>
      </c>
      <c r="GG115" s="7">
        <f>SUM(GG114,GF115)</f>
        <v>0</v>
      </c>
      <c r="GH115" s="7"/>
      <c r="GI115" s="7"/>
      <c r="GJ115" s="7">
        <v>0</v>
      </c>
      <c r="GK115" s="7">
        <f>SUM(GK114,GJ115)</f>
        <v>17</v>
      </c>
    </row>
    <row r="116" spans="1:193" ht="14.25" customHeight="1" x14ac:dyDescent="0.2">
      <c r="A116" s="85">
        <v>44079</v>
      </c>
      <c r="B116" s="7"/>
      <c r="C116" s="7">
        <f t="shared" si="53"/>
        <v>0</v>
      </c>
      <c r="D116" s="7"/>
      <c r="E116" s="7">
        <f t="shared" si="43"/>
        <v>90</v>
      </c>
      <c r="F116" s="7"/>
      <c r="G116" s="7"/>
      <c r="H116" s="7"/>
      <c r="I116" s="7"/>
      <c r="J116" s="7"/>
      <c r="K116" s="7"/>
      <c r="L116" s="7"/>
      <c r="M116" s="7"/>
      <c r="N116" s="7"/>
      <c r="O116" s="7">
        <f t="shared" si="24"/>
        <v>172</v>
      </c>
      <c r="P116" s="7"/>
      <c r="Q116" s="7"/>
      <c r="R116" s="7"/>
      <c r="S116" s="7">
        <f t="shared" si="54"/>
        <v>6</v>
      </c>
      <c r="T116" s="7"/>
      <c r="U116" s="7">
        <f t="shared" ref="U116:U136" si="66">SUM(U115,T116)</f>
        <v>0</v>
      </c>
      <c r="V116" s="7"/>
      <c r="W116" s="7"/>
      <c r="X116" s="7"/>
      <c r="Y116" s="7"/>
      <c r="Z116" s="9"/>
      <c r="AA116" s="9">
        <f t="shared" si="29"/>
        <v>7</v>
      </c>
      <c r="AB116" s="7"/>
      <c r="AC116" s="7"/>
      <c r="AD116" s="7"/>
      <c r="AE116" s="7">
        <f t="shared" si="2"/>
        <v>168</v>
      </c>
      <c r="AF116" s="7"/>
      <c r="AG116" s="7"/>
      <c r="AH116" s="7"/>
      <c r="AI116" s="84">
        <f t="shared" si="30"/>
        <v>7</v>
      </c>
      <c r="AJ116" s="7"/>
      <c r="AK116" s="7">
        <f t="shared" si="55"/>
        <v>46</v>
      </c>
      <c r="AL116" s="7"/>
      <c r="AM116" s="7"/>
      <c r="AN116" s="7"/>
      <c r="AO116" s="7">
        <f t="shared" si="31"/>
        <v>2</v>
      </c>
      <c r="AP116" s="7"/>
      <c r="AQ116" s="7">
        <f t="shared" si="26"/>
        <v>1</v>
      </c>
      <c r="AR116" s="7"/>
      <c r="AS116" s="7">
        <f t="shared" si="56"/>
        <v>3</v>
      </c>
      <c r="AT116" s="7"/>
      <c r="AU116" s="7">
        <f t="shared" si="57"/>
        <v>2</v>
      </c>
      <c r="AV116" s="7"/>
      <c r="AW116" s="7">
        <f t="shared" si="13"/>
        <v>1</v>
      </c>
      <c r="AX116" s="7"/>
      <c r="AY116" s="7"/>
      <c r="AZ116" s="7"/>
      <c r="BA116" s="7">
        <f t="shared" si="52"/>
        <v>13</v>
      </c>
      <c r="BB116" s="7"/>
      <c r="BC116" s="7">
        <f t="shared" si="58"/>
        <v>0</v>
      </c>
      <c r="BD116" s="7"/>
      <c r="BE116" s="7">
        <f t="shared" si="14"/>
        <v>3</v>
      </c>
      <c r="BF116" s="7"/>
      <c r="BG116" s="7">
        <f t="shared" si="27"/>
        <v>5</v>
      </c>
      <c r="BH116" s="7"/>
      <c r="BI116" s="7">
        <f t="shared" si="15"/>
        <v>1241</v>
      </c>
      <c r="BJ116" s="7"/>
      <c r="BK116" s="7"/>
      <c r="BL116" s="7"/>
      <c r="BM116" s="7">
        <f t="shared" si="64"/>
        <v>1</v>
      </c>
      <c r="BN116" s="7"/>
      <c r="BO116" s="7">
        <f t="shared" si="28"/>
        <v>10</v>
      </c>
      <c r="BP116" s="7"/>
      <c r="BQ116" s="7">
        <f t="shared" si="23"/>
        <v>11</v>
      </c>
      <c r="BR116" s="7"/>
      <c r="BS116" s="7"/>
      <c r="BT116" s="7"/>
      <c r="BU116" s="7">
        <f t="shared" si="4"/>
        <v>56</v>
      </c>
      <c r="BV116" s="7"/>
      <c r="BW116" s="7">
        <f t="shared" si="49"/>
        <v>8</v>
      </c>
      <c r="BX116" s="9"/>
      <c r="BY116" s="9"/>
      <c r="BZ116" s="9"/>
      <c r="CA116" s="9"/>
      <c r="CB116" s="9"/>
      <c r="CC116" s="9">
        <f t="shared" si="59"/>
        <v>0</v>
      </c>
      <c r="CD116" s="7"/>
      <c r="CE116" s="7"/>
      <c r="CF116" s="7"/>
      <c r="CG116" s="7"/>
      <c r="CH116" s="7"/>
      <c r="CI116" s="7"/>
      <c r="CJ116" s="9"/>
      <c r="CK116" s="9">
        <f t="shared" si="16"/>
        <v>1</v>
      </c>
      <c r="CL116" s="7"/>
      <c r="CM116" s="7">
        <f t="shared" ref="CM116:CM170" si="67">SUM(CM115,CL116)</f>
        <v>0</v>
      </c>
      <c r="CN116" s="7"/>
      <c r="CO116" s="7">
        <f t="shared" si="35"/>
        <v>2</v>
      </c>
      <c r="CP116" s="7"/>
      <c r="CQ116" s="7">
        <f t="shared" si="60"/>
        <v>7</v>
      </c>
      <c r="CR116" s="7"/>
      <c r="CS116" s="7">
        <f t="shared" si="8"/>
        <v>2</v>
      </c>
      <c r="CT116" s="7"/>
      <c r="CU116" s="7"/>
      <c r="CV116" s="7"/>
      <c r="CW116" s="7"/>
      <c r="CX116" s="7"/>
      <c r="CY116" s="7">
        <f t="shared" si="17"/>
        <v>13</v>
      </c>
      <c r="CZ116" s="7"/>
      <c r="DA116" s="7"/>
      <c r="DB116" s="7"/>
      <c r="DC116" s="7"/>
      <c r="DD116" s="7"/>
      <c r="DE116" s="7"/>
      <c r="DF116" s="7"/>
      <c r="DG116" s="7"/>
      <c r="DH116" s="8">
        <v>1</v>
      </c>
      <c r="DI116" s="9">
        <f t="shared" si="36"/>
        <v>1</v>
      </c>
      <c r="DJ116" s="7"/>
      <c r="DK116" s="7">
        <f t="shared" si="18"/>
        <v>13</v>
      </c>
      <c r="DL116" s="9">
        <v>1</v>
      </c>
      <c r="DM116" s="9">
        <f t="shared" si="19"/>
        <v>5</v>
      </c>
      <c r="DN116" s="7"/>
      <c r="DO116" s="7">
        <v>7</v>
      </c>
      <c r="DP116" s="7"/>
      <c r="DQ116" s="7">
        <f t="shared" si="50"/>
        <v>2249</v>
      </c>
      <c r="DR116" s="7"/>
      <c r="DS116" s="7">
        <f t="shared" ref="DS116:DS170" si="68">SUM(DS115,DR116)</f>
        <v>0</v>
      </c>
      <c r="DT116" s="7"/>
      <c r="DU116" s="7">
        <f t="shared" si="48"/>
        <v>0</v>
      </c>
      <c r="DV116" s="7"/>
      <c r="DW116" s="7">
        <f t="shared" ref="DW116:DW170" si="69">SUM(DW115,DV116)</f>
        <v>0</v>
      </c>
      <c r="DX116" s="7"/>
      <c r="DY116" s="7">
        <f t="shared" si="65"/>
        <v>0</v>
      </c>
      <c r="DZ116" s="7"/>
      <c r="EA116" s="7">
        <f t="shared" si="10"/>
        <v>20</v>
      </c>
      <c r="EB116" s="7"/>
      <c r="EC116" s="7">
        <f t="shared" si="20"/>
        <v>6</v>
      </c>
      <c r="ED116" s="7"/>
      <c r="EE116" s="7">
        <f t="shared" si="61"/>
        <v>22</v>
      </c>
      <c r="EF116" s="7"/>
      <c r="EG116" s="7"/>
      <c r="EH116" s="7">
        <v>0</v>
      </c>
      <c r="EI116" s="9">
        <f t="shared" si="21"/>
        <v>48</v>
      </c>
      <c r="EJ116" s="7"/>
      <c r="EK116" s="7">
        <f t="shared" si="11"/>
        <v>12</v>
      </c>
      <c r="EL116" s="7"/>
      <c r="EM116" s="7">
        <f t="shared" si="51"/>
        <v>1</v>
      </c>
      <c r="EN116" s="7"/>
      <c r="EO116" s="7">
        <f t="shared" si="62"/>
        <v>1</v>
      </c>
      <c r="EP116" s="7"/>
      <c r="EQ116" s="7"/>
      <c r="ER116" s="7"/>
      <c r="ES116" s="7">
        <f t="shared" si="63"/>
        <v>841</v>
      </c>
      <c r="ET116" s="7"/>
      <c r="EU116" s="7"/>
      <c r="EV116" s="7"/>
      <c r="EW116" s="7"/>
      <c r="EX116" s="7"/>
      <c r="EY116" s="7">
        <f t="shared" ref="EY116:EY170" si="70">SUM(EY115,EX116)</f>
        <v>0</v>
      </c>
      <c r="EZ116" s="7"/>
      <c r="FA116" s="7">
        <f t="shared" si="39"/>
        <v>2</v>
      </c>
      <c r="FB116" s="7"/>
      <c r="FC116" s="7"/>
      <c r="FD116" s="7"/>
      <c r="FE116" s="7"/>
      <c r="FF116" s="7"/>
      <c r="FG116" s="7">
        <f t="shared" si="45"/>
        <v>129</v>
      </c>
      <c r="FH116" s="7"/>
      <c r="FI116" s="7"/>
      <c r="FJ116" s="7"/>
      <c r="FK116" s="7"/>
      <c r="FL116" s="7"/>
      <c r="FM116" s="7"/>
      <c r="FN116" s="7"/>
      <c r="FO116" s="7"/>
      <c r="FP116" s="7"/>
      <c r="FQ116" s="7"/>
      <c r="FR116" s="7"/>
      <c r="FS116" s="7"/>
      <c r="FT116" s="7"/>
      <c r="FU116" s="7"/>
      <c r="FV116" s="7"/>
      <c r="FW116" s="7">
        <f t="shared" si="46"/>
        <v>632</v>
      </c>
      <c r="FX116" s="7"/>
      <c r="FY116" s="7">
        <f t="shared" si="41"/>
        <v>0</v>
      </c>
      <c r="FZ116" s="7"/>
      <c r="GA116" s="7">
        <f t="shared" ref="GA116:GA154" si="71">SUM(GA115,FZ116)</f>
        <v>0</v>
      </c>
      <c r="GB116" s="7"/>
      <c r="GC116" s="7"/>
      <c r="GD116" s="7"/>
      <c r="GE116" s="7">
        <f t="shared" si="42"/>
        <v>0</v>
      </c>
      <c r="GF116" s="7"/>
      <c r="GG116" s="7">
        <f t="shared" ref="GG116:GG170" si="72">SUM(GG115,GF116)</f>
        <v>0</v>
      </c>
      <c r="GH116" s="7"/>
      <c r="GI116" s="7"/>
      <c r="GJ116" s="7"/>
      <c r="GK116" s="7">
        <f t="shared" ref="GK116:GK170" si="73">SUM(GK115,GJ116)</f>
        <v>17</v>
      </c>
    </row>
    <row r="117" spans="1:193" ht="14.25" customHeight="1" x14ac:dyDescent="0.2">
      <c r="A117" s="85">
        <v>44080</v>
      </c>
      <c r="B117" s="7"/>
      <c r="C117" s="7">
        <f t="shared" si="53"/>
        <v>0</v>
      </c>
      <c r="D117" s="7"/>
      <c r="E117" s="7">
        <f t="shared" si="43"/>
        <v>90</v>
      </c>
      <c r="F117" s="7"/>
      <c r="G117" s="7"/>
      <c r="H117" s="7"/>
      <c r="I117" s="7"/>
      <c r="J117" s="7"/>
      <c r="K117" s="7"/>
      <c r="L117" s="7"/>
      <c r="M117" s="7"/>
      <c r="N117" s="7"/>
      <c r="O117" s="7">
        <f t="shared" si="24"/>
        <v>172</v>
      </c>
      <c r="P117" s="7"/>
      <c r="Q117" s="7"/>
      <c r="R117" s="7"/>
      <c r="S117" s="7">
        <f t="shared" si="54"/>
        <v>6</v>
      </c>
      <c r="T117" s="7"/>
      <c r="U117" s="7">
        <f t="shared" si="66"/>
        <v>0</v>
      </c>
      <c r="V117" s="7"/>
      <c r="W117" s="7"/>
      <c r="X117" s="7"/>
      <c r="Y117" s="7"/>
      <c r="Z117" s="9"/>
      <c r="AA117" s="9">
        <f t="shared" si="29"/>
        <v>7</v>
      </c>
      <c r="AB117" s="7"/>
      <c r="AC117" s="7"/>
      <c r="AD117" s="7"/>
      <c r="AE117" s="7">
        <f t="shared" si="2"/>
        <v>168</v>
      </c>
      <c r="AF117" s="7"/>
      <c r="AG117" s="7"/>
      <c r="AH117" s="7"/>
      <c r="AI117" s="84">
        <f t="shared" si="30"/>
        <v>7</v>
      </c>
      <c r="AJ117" s="7"/>
      <c r="AK117" s="7">
        <f t="shared" si="55"/>
        <v>46</v>
      </c>
      <c r="AL117" s="7"/>
      <c r="AM117" s="7"/>
      <c r="AN117" s="7"/>
      <c r="AO117" s="7">
        <f t="shared" si="31"/>
        <v>2</v>
      </c>
      <c r="AP117" s="7"/>
      <c r="AQ117" s="7">
        <f t="shared" si="26"/>
        <v>1</v>
      </c>
      <c r="AR117" s="7"/>
      <c r="AS117" s="7">
        <f t="shared" si="56"/>
        <v>3</v>
      </c>
      <c r="AT117" s="7"/>
      <c r="AU117" s="7">
        <f t="shared" si="57"/>
        <v>2</v>
      </c>
      <c r="AV117" s="7"/>
      <c r="AW117" s="7">
        <f t="shared" si="13"/>
        <v>1</v>
      </c>
      <c r="AX117" s="7"/>
      <c r="AY117" s="7"/>
      <c r="AZ117" s="7"/>
      <c r="BA117" s="7">
        <f t="shared" si="52"/>
        <v>13</v>
      </c>
      <c r="BB117" s="7"/>
      <c r="BC117" s="7">
        <f t="shared" si="58"/>
        <v>0</v>
      </c>
      <c r="BD117" s="7"/>
      <c r="BE117" s="7">
        <f t="shared" si="14"/>
        <v>3</v>
      </c>
      <c r="BF117" s="7"/>
      <c r="BG117" s="7">
        <f t="shared" si="27"/>
        <v>5</v>
      </c>
      <c r="BH117" s="7"/>
      <c r="BI117" s="7">
        <f t="shared" si="15"/>
        <v>1241</v>
      </c>
      <c r="BJ117" s="7"/>
      <c r="BK117" s="7"/>
      <c r="BL117" s="7"/>
      <c r="BM117" s="7">
        <f t="shared" si="64"/>
        <v>1</v>
      </c>
      <c r="BN117" s="7"/>
      <c r="BO117" s="7">
        <f t="shared" si="28"/>
        <v>10</v>
      </c>
      <c r="BP117" s="7"/>
      <c r="BQ117" s="7">
        <f t="shared" si="23"/>
        <v>11</v>
      </c>
      <c r="BR117" s="7"/>
      <c r="BS117" s="7"/>
      <c r="BT117" s="7"/>
      <c r="BU117" s="7">
        <f t="shared" si="4"/>
        <v>56</v>
      </c>
      <c r="BV117" s="7"/>
      <c r="BW117" s="7">
        <f t="shared" si="49"/>
        <v>8</v>
      </c>
      <c r="BX117" s="9"/>
      <c r="BY117" s="9"/>
      <c r="BZ117" s="9"/>
      <c r="CA117" s="9"/>
      <c r="CB117" s="9"/>
      <c r="CC117" s="9">
        <f t="shared" si="59"/>
        <v>0</v>
      </c>
      <c r="CD117" s="7"/>
      <c r="CE117" s="7"/>
      <c r="CF117" s="7"/>
      <c r="CG117" s="7"/>
      <c r="CH117" s="7"/>
      <c r="CI117" s="7"/>
      <c r="CJ117" s="9"/>
      <c r="CK117" s="9">
        <f t="shared" si="16"/>
        <v>1</v>
      </c>
      <c r="CL117" s="7"/>
      <c r="CM117" s="7">
        <f t="shared" si="67"/>
        <v>0</v>
      </c>
      <c r="CN117" s="7"/>
      <c r="CO117" s="7">
        <f t="shared" si="35"/>
        <v>2</v>
      </c>
      <c r="CP117" s="7"/>
      <c r="CQ117" s="7">
        <f t="shared" si="60"/>
        <v>7</v>
      </c>
      <c r="CR117" s="7"/>
      <c r="CS117" s="7">
        <f t="shared" si="8"/>
        <v>2</v>
      </c>
      <c r="CT117" s="7"/>
      <c r="CU117" s="7"/>
      <c r="CV117" s="7"/>
      <c r="CW117" s="7"/>
      <c r="CX117" s="7"/>
      <c r="CY117" s="7">
        <f t="shared" si="17"/>
        <v>13</v>
      </c>
      <c r="CZ117" s="7"/>
      <c r="DA117" s="7"/>
      <c r="DB117" s="7"/>
      <c r="DC117" s="7"/>
      <c r="DD117" s="7"/>
      <c r="DE117" s="7"/>
      <c r="DF117" s="7"/>
      <c r="DG117" s="7"/>
      <c r="DH117" s="9"/>
      <c r="DI117" s="9"/>
      <c r="DJ117" s="7"/>
      <c r="DK117" s="7">
        <f t="shared" si="18"/>
        <v>13</v>
      </c>
      <c r="DL117" s="9"/>
      <c r="DM117" s="9"/>
      <c r="DN117" s="7"/>
      <c r="DO117" s="7">
        <v>7</v>
      </c>
      <c r="DP117" s="7"/>
      <c r="DQ117" s="7">
        <f t="shared" si="50"/>
        <v>2249</v>
      </c>
      <c r="DR117" s="7"/>
      <c r="DS117" s="7">
        <f t="shared" si="68"/>
        <v>0</v>
      </c>
      <c r="DT117" s="7"/>
      <c r="DU117" s="7">
        <f t="shared" si="48"/>
        <v>0</v>
      </c>
      <c r="DV117" s="7"/>
      <c r="DW117" s="7">
        <f t="shared" si="69"/>
        <v>0</v>
      </c>
      <c r="DX117" s="7"/>
      <c r="DY117" s="7">
        <f t="shared" si="65"/>
        <v>0</v>
      </c>
      <c r="DZ117" s="7"/>
      <c r="EA117" s="7">
        <f t="shared" si="10"/>
        <v>20</v>
      </c>
      <c r="EB117" s="7"/>
      <c r="EC117" s="7">
        <f t="shared" si="20"/>
        <v>6</v>
      </c>
      <c r="ED117" s="7"/>
      <c r="EE117" s="7">
        <f t="shared" si="61"/>
        <v>22</v>
      </c>
      <c r="EF117" s="7"/>
      <c r="EG117" s="7"/>
      <c r="EH117" s="7">
        <v>2</v>
      </c>
      <c r="EI117" s="9">
        <f t="shared" si="21"/>
        <v>50</v>
      </c>
      <c r="EJ117" s="7"/>
      <c r="EK117" s="7">
        <f t="shared" si="11"/>
        <v>12</v>
      </c>
      <c r="EL117" s="7"/>
      <c r="EM117" s="7">
        <f t="shared" si="51"/>
        <v>1</v>
      </c>
      <c r="EN117" s="7"/>
      <c r="EO117" s="7">
        <f t="shared" si="62"/>
        <v>1</v>
      </c>
      <c r="EP117" s="7"/>
      <c r="EQ117" s="7"/>
      <c r="ER117" s="7"/>
      <c r="ES117" s="7">
        <f t="shared" si="63"/>
        <v>841</v>
      </c>
      <c r="ET117" s="7"/>
      <c r="EU117" s="7"/>
      <c r="EV117" s="7"/>
      <c r="EW117" s="7"/>
      <c r="EX117" s="7"/>
      <c r="EY117" s="7">
        <f t="shared" si="70"/>
        <v>0</v>
      </c>
      <c r="EZ117" s="7"/>
      <c r="FA117" s="7">
        <f t="shared" si="39"/>
        <v>2</v>
      </c>
      <c r="FB117" s="7"/>
      <c r="FC117" s="7"/>
      <c r="FD117" s="7"/>
      <c r="FE117" s="7"/>
      <c r="FF117" s="7"/>
      <c r="FG117" s="7">
        <f t="shared" si="45"/>
        <v>129</v>
      </c>
      <c r="FH117" s="7"/>
      <c r="FI117" s="7"/>
      <c r="FJ117" s="7"/>
      <c r="FK117" s="7"/>
      <c r="FL117" s="7"/>
      <c r="FM117" s="7"/>
      <c r="FN117" s="7"/>
      <c r="FO117" s="7"/>
      <c r="FP117" s="7"/>
      <c r="FQ117" s="7"/>
      <c r="FR117" s="7"/>
      <c r="FS117" s="7"/>
      <c r="FT117" s="7"/>
      <c r="FU117" s="7"/>
      <c r="FV117" s="7"/>
      <c r="FW117" s="7">
        <f t="shared" si="46"/>
        <v>632</v>
      </c>
      <c r="FX117" s="7"/>
      <c r="FY117" s="7">
        <f t="shared" si="41"/>
        <v>0</v>
      </c>
      <c r="FZ117" s="7"/>
      <c r="GA117" s="7">
        <f t="shared" si="71"/>
        <v>0</v>
      </c>
      <c r="GB117" s="7"/>
      <c r="GC117" s="7"/>
      <c r="GD117" s="7"/>
      <c r="GE117" s="7">
        <f t="shared" si="42"/>
        <v>0</v>
      </c>
      <c r="GF117" s="7"/>
      <c r="GG117" s="7">
        <f t="shared" si="72"/>
        <v>0</v>
      </c>
      <c r="GH117" s="7"/>
      <c r="GI117" s="7"/>
      <c r="GJ117" s="7"/>
      <c r="GK117" s="7">
        <f t="shared" si="73"/>
        <v>17</v>
      </c>
    </row>
    <row r="118" spans="1:193" ht="14.25" customHeight="1" x14ac:dyDescent="0.2">
      <c r="A118" s="85">
        <v>44081</v>
      </c>
      <c r="B118" s="7">
        <v>0</v>
      </c>
      <c r="C118" s="7">
        <f t="shared" si="53"/>
        <v>0</v>
      </c>
      <c r="D118" s="7">
        <v>2</v>
      </c>
      <c r="E118" s="7">
        <f t="shared" si="43"/>
        <v>92</v>
      </c>
      <c r="F118" s="7"/>
      <c r="G118" s="7"/>
      <c r="H118" s="7"/>
      <c r="I118" s="7"/>
      <c r="J118" s="7"/>
      <c r="K118" s="7"/>
      <c r="L118" s="7"/>
      <c r="M118" s="7"/>
      <c r="N118" s="7">
        <v>4</v>
      </c>
      <c r="O118" s="7">
        <f t="shared" si="24"/>
        <v>176</v>
      </c>
      <c r="P118" s="7"/>
      <c r="Q118" s="7"/>
      <c r="R118" s="7">
        <v>0</v>
      </c>
      <c r="S118" s="7">
        <f t="shared" si="54"/>
        <v>6</v>
      </c>
      <c r="T118" s="7">
        <v>0</v>
      </c>
      <c r="U118" s="7">
        <f t="shared" si="66"/>
        <v>0</v>
      </c>
      <c r="V118" s="7"/>
      <c r="W118" s="7"/>
      <c r="X118" s="7"/>
      <c r="Y118" s="7"/>
      <c r="Z118" s="9">
        <v>1</v>
      </c>
      <c r="AA118" s="9">
        <f t="shared" si="29"/>
        <v>8</v>
      </c>
      <c r="AB118" s="7"/>
      <c r="AC118" s="7"/>
      <c r="AD118" s="7">
        <v>3</v>
      </c>
      <c r="AE118" s="7">
        <f t="shared" si="2"/>
        <v>171</v>
      </c>
      <c r="AF118" s="7"/>
      <c r="AG118" s="7"/>
      <c r="AH118" s="7">
        <v>0</v>
      </c>
      <c r="AI118" s="84">
        <f t="shared" si="30"/>
        <v>7</v>
      </c>
      <c r="AJ118" s="7">
        <v>5</v>
      </c>
      <c r="AK118" s="7">
        <f t="shared" si="55"/>
        <v>51</v>
      </c>
      <c r="AL118" s="7"/>
      <c r="AM118" s="7"/>
      <c r="AN118" s="7">
        <v>0</v>
      </c>
      <c r="AO118" s="7">
        <f t="shared" si="31"/>
        <v>2</v>
      </c>
      <c r="AP118" s="7">
        <v>0</v>
      </c>
      <c r="AQ118" s="7">
        <f t="shared" si="26"/>
        <v>1</v>
      </c>
      <c r="AR118" s="7">
        <v>0</v>
      </c>
      <c r="AS118" s="7">
        <f t="shared" si="56"/>
        <v>3</v>
      </c>
      <c r="AT118" s="7">
        <v>0</v>
      </c>
      <c r="AU118" s="7">
        <f t="shared" si="57"/>
        <v>2</v>
      </c>
      <c r="AV118" s="7">
        <v>0</v>
      </c>
      <c r="AW118" s="7">
        <f t="shared" si="13"/>
        <v>1</v>
      </c>
      <c r="AX118" s="7"/>
      <c r="AY118" s="7"/>
      <c r="AZ118" s="7"/>
      <c r="BA118" s="7">
        <f t="shared" si="52"/>
        <v>13</v>
      </c>
      <c r="BB118" s="7">
        <v>0</v>
      </c>
      <c r="BC118" s="7">
        <f t="shared" si="58"/>
        <v>0</v>
      </c>
      <c r="BD118" s="7">
        <v>0</v>
      </c>
      <c r="BE118" s="7">
        <f t="shared" si="14"/>
        <v>3</v>
      </c>
      <c r="BF118" s="7">
        <v>0</v>
      </c>
      <c r="BG118" s="7">
        <f t="shared" si="27"/>
        <v>5</v>
      </c>
      <c r="BH118" s="7">
        <v>7</v>
      </c>
      <c r="BI118" s="7">
        <f t="shared" si="15"/>
        <v>1248</v>
      </c>
      <c r="BJ118" s="7"/>
      <c r="BK118" s="7"/>
      <c r="BL118" s="7">
        <v>0</v>
      </c>
      <c r="BM118" s="7">
        <f t="shared" si="64"/>
        <v>1</v>
      </c>
      <c r="BN118" s="7">
        <v>0</v>
      </c>
      <c r="BO118" s="7">
        <f t="shared" si="28"/>
        <v>10</v>
      </c>
      <c r="BP118" s="7">
        <v>0</v>
      </c>
      <c r="BQ118" s="7">
        <f t="shared" si="23"/>
        <v>11</v>
      </c>
      <c r="BR118" s="7"/>
      <c r="BS118" s="7"/>
      <c r="BT118" s="7">
        <v>0</v>
      </c>
      <c r="BU118" s="7">
        <f t="shared" si="4"/>
        <v>56</v>
      </c>
      <c r="BV118" s="7"/>
      <c r="BW118" s="7">
        <f t="shared" si="49"/>
        <v>8</v>
      </c>
      <c r="BX118" s="9"/>
      <c r="BY118" s="9"/>
      <c r="BZ118" s="9"/>
      <c r="CA118" s="9"/>
      <c r="CB118" s="9">
        <v>0</v>
      </c>
      <c r="CC118" s="9">
        <f t="shared" si="59"/>
        <v>0</v>
      </c>
      <c r="CD118" s="7"/>
      <c r="CE118" s="7"/>
      <c r="CF118" s="7"/>
      <c r="CG118" s="7"/>
      <c r="CH118" s="7"/>
      <c r="CI118" s="7"/>
      <c r="CJ118" s="9">
        <v>0</v>
      </c>
      <c r="CK118" s="9">
        <f t="shared" si="16"/>
        <v>1</v>
      </c>
      <c r="CL118" s="7">
        <v>0</v>
      </c>
      <c r="CM118" s="7">
        <f t="shared" si="67"/>
        <v>0</v>
      </c>
      <c r="CN118" s="7">
        <v>0</v>
      </c>
      <c r="CO118" s="7">
        <f t="shared" si="35"/>
        <v>2</v>
      </c>
      <c r="CP118" s="7">
        <v>0</v>
      </c>
      <c r="CQ118" s="7">
        <f t="shared" si="60"/>
        <v>7</v>
      </c>
      <c r="CR118" s="7">
        <v>0</v>
      </c>
      <c r="CS118" s="7">
        <f>SUM(CS117+CR118)</f>
        <v>2</v>
      </c>
      <c r="CT118" s="7"/>
      <c r="CU118" s="7"/>
      <c r="CV118" s="7"/>
      <c r="CW118" s="7"/>
      <c r="CX118" s="7">
        <v>0</v>
      </c>
      <c r="CY118" s="7">
        <f t="shared" si="17"/>
        <v>13</v>
      </c>
      <c r="CZ118" s="7"/>
      <c r="DA118" s="7"/>
      <c r="DB118" s="7"/>
      <c r="DC118" s="7"/>
      <c r="DD118" s="7"/>
      <c r="DE118" s="7"/>
      <c r="DF118" s="7"/>
      <c r="DG118" s="7"/>
      <c r="DH118" s="9"/>
      <c r="DI118" s="9"/>
      <c r="DJ118" s="7">
        <v>0</v>
      </c>
      <c r="DK118" s="7">
        <f t="shared" si="18"/>
        <v>13</v>
      </c>
      <c r="DL118" s="9"/>
      <c r="DM118" s="9"/>
      <c r="DN118" s="7">
        <v>0</v>
      </c>
      <c r="DO118" s="7">
        <v>7</v>
      </c>
      <c r="DP118" s="7">
        <v>38</v>
      </c>
      <c r="DQ118" s="7">
        <f t="shared" si="50"/>
        <v>2287</v>
      </c>
      <c r="DR118" s="7">
        <v>3</v>
      </c>
      <c r="DS118" s="7">
        <f t="shared" si="68"/>
        <v>3</v>
      </c>
      <c r="DT118" s="7">
        <v>0</v>
      </c>
      <c r="DU118" s="7">
        <f t="shared" si="48"/>
        <v>0</v>
      </c>
      <c r="DV118" s="7">
        <v>0</v>
      </c>
      <c r="DW118" s="7">
        <f t="shared" si="69"/>
        <v>0</v>
      </c>
      <c r="DX118" s="7">
        <v>0</v>
      </c>
      <c r="DY118" s="7">
        <f t="shared" si="65"/>
        <v>0</v>
      </c>
      <c r="DZ118" s="7"/>
      <c r="EA118" s="7">
        <f t="shared" si="10"/>
        <v>20</v>
      </c>
      <c r="EB118" s="7">
        <v>0</v>
      </c>
      <c r="EC118" s="7">
        <f t="shared" si="20"/>
        <v>6</v>
      </c>
      <c r="ED118" s="7">
        <v>2</v>
      </c>
      <c r="EE118" s="7">
        <f t="shared" si="61"/>
        <v>24</v>
      </c>
      <c r="EF118" s="7"/>
      <c r="EG118" s="7"/>
      <c r="EH118" s="7"/>
      <c r="EI118" s="7"/>
      <c r="EJ118" s="7">
        <v>0</v>
      </c>
      <c r="EK118" s="7">
        <f t="shared" si="11"/>
        <v>12</v>
      </c>
      <c r="EL118" s="7">
        <v>0</v>
      </c>
      <c r="EM118" s="7">
        <f t="shared" si="51"/>
        <v>1</v>
      </c>
      <c r="EN118" s="7">
        <v>0</v>
      </c>
      <c r="EO118" s="7">
        <f t="shared" si="62"/>
        <v>1</v>
      </c>
      <c r="EP118" s="7"/>
      <c r="EQ118" s="7"/>
      <c r="ER118" s="7">
        <v>37</v>
      </c>
      <c r="ES118" s="7">
        <f t="shared" si="63"/>
        <v>878</v>
      </c>
      <c r="ET118" s="7"/>
      <c r="EU118" s="7"/>
      <c r="EV118" s="7"/>
      <c r="EW118" s="7"/>
      <c r="EX118" s="7">
        <v>0</v>
      </c>
      <c r="EY118" s="7">
        <f t="shared" si="70"/>
        <v>0</v>
      </c>
      <c r="EZ118" s="7">
        <v>0</v>
      </c>
      <c r="FA118" s="7">
        <f t="shared" si="39"/>
        <v>2</v>
      </c>
      <c r="FB118" s="7"/>
      <c r="FC118" s="7"/>
      <c r="FD118" s="7"/>
      <c r="FE118" s="7"/>
      <c r="FF118" s="7">
        <v>2</v>
      </c>
      <c r="FG118" s="7">
        <f t="shared" si="45"/>
        <v>131</v>
      </c>
      <c r="FH118" s="7"/>
      <c r="FI118" s="7"/>
      <c r="FJ118" s="7"/>
      <c r="FK118" s="7"/>
      <c r="FL118" s="7"/>
      <c r="FM118" s="7"/>
      <c r="FN118" s="7"/>
      <c r="FO118" s="7"/>
      <c r="FP118" s="7"/>
      <c r="FQ118" s="7"/>
      <c r="FR118" s="7"/>
      <c r="FS118" s="7"/>
      <c r="FT118" s="7"/>
      <c r="FU118" s="7"/>
      <c r="FV118" s="7">
        <v>63</v>
      </c>
      <c r="FW118" s="7">
        <f t="shared" si="46"/>
        <v>695</v>
      </c>
      <c r="FX118" s="7">
        <v>0</v>
      </c>
      <c r="FY118" s="7">
        <f t="shared" si="41"/>
        <v>0</v>
      </c>
      <c r="FZ118" s="7">
        <v>0</v>
      </c>
      <c r="GA118" s="7">
        <f t="shared" si="71"/>
        <v>0</v>
      </c>
      <c r="GB118" s="7"/>
      <c r="GC118" s="7"/>
      <c r="GD118" s="7">
        <v>0</v>
      </c>
      <c r="GE118" s="7">
        <f t="shared" si="42"/>
        <v>0</v>
      </c>
      <c r="GF118" s="7">
        <v>0</v>
      </c>
      <c r="GG118" s="7">
        <f t="shared" si="72"/>
        <v>0</v>
      </c>
      <c r="GH118" s="7"/>
      <c r="GI118" s="7"/>
      <c r="GJ118" s="7">
        <v>0</v>
      </c>
      <c r="GK118" s="7">
        <f t="shared" si="73"/>
        <v>17</v>
      </c>
    </row>
    <row r="119" spans="1:193" ht="14.25" customHeight="1" x14ac:dyDescent="0.2">
      <c r="A119" s="85">
        <v>44082</v>
      </c>
      <c r="B119" s="7">
        <v>0</v>
      </c>
      <c r="C119" s="7">
        <f t="shared" si="53"/>
        <v>0</v>
      </c>
      <c r="D119" s="7">
        <v>1</v>
      </c>
      <c r="E119" s="7">
        <f t="shared" si="43"/>
        <v>93</v>
      </c>
      <c r="F119" s="7"/>
      <c r="G119" s="7"/>
      <c r="H119" s="7"/>
      <c r="I119" s="7"/>
      <c r="J119" s="7"/>
      <c r="K119" s="7"/>
      <c r="L119" s="7"/>
      <c r="M119" s="7"/>
      <c r="N119" s="7">
        <v>0</v>
      </c>
      <c r="O119" s="7">
        <f t="shared" si="24"/>
        <v>176</v>
      </c>
      <c r="P119" s="7"/>
      <c r="Q119" s="7"/>
      <c r="R119" s="7">
        <v>0</v>
      </c>
      <c r="S119" s="7">
        <f t="shared" si="54"/>
        <v>6</v>
      </c>
      <c r="T119" s="7">
        <v>0</v>
      </c>
      <c r="U119" s="7">
        <f t="shared" si="66"/>
        <v>0</v>
      </c>
      <c r="V119" s="7"/>
      <c r="W119" s="7"/>
      <c r="X119" s="7"/>
      <c r="Y119" s="7"/>
      <c r="Z119" s="9">
        <v>0</v>
      </c>
      <c r="AA119" s="9">
        <f t="shared" si="29"/>
        <v>8</v>
      </c>
      <c r="AB119" s="7"/>
      <c r="AC119" s="7"/>
      <c r="AD119" s="7">
        <v>2</v>
      </c>
      <c r="AE119" s="7">
        <f t="shared" si="2"/>
        <v>173</v>
      </c>
      <c r="AF119" s="7"/>
      <c r="AG119" s="7"/>
      <c r="AH119" s="7">
        <v>0</v>
      </c>
      <c r="AI119" s="84">
        <f t="shared" si="30"/>
        <v>7</v>
      </c>
      <c r="AJ119" s="7">
        <v>0</v>
      </c>
      <c r="AK119" s="7">
        <f t="shared" si="55"/>
        <v>51</v>
      </c>
      <c r="AL119" s="7"/>
      <c r="AM119" s="7"/>
      <c r="AN119" s="7">
        <v>1</v>
      </c>
      <c r="AO119" s="7">
        <f t="shared" si="31"/>
        <v>3</v>
      </c>
      <c r="AP119" s="7">
        <v>0</v>
      </c>
      <c r="AQ119" s="7">
        <f t="shared" si="26"/>
        <v>1</v>
      </c>
      <c r="AR119" s="7">
        <v>0</v>
      </c>
      <c r="AS119" s="7">
        <f t="shared" si="56"/>
        <v>3</v>
      </c>
      <c r="AT119" s="7">
        <v>0</v>
      </c>
      <c r="AU119" s="7">
        <f t="shared" si="57"/>
        <v>2</v>
      </c>
      <c r="AV119" s="7">
        <v>0</v>
      </c>
      <c r="AW119" s="7">
        <f t="shared" si="13"/>
        <v>1</v>
      </c>
      <c r="AX119" s="7"/>
      <c r="AY119" s="7"/>
      <c r="AZ119" s="7"/>
      <c r="BA119" s="7">
        <f t="shared" si="52"/>
        <v>13</v>
      </c>
      <c r="BB119" s="7">
        <v>0</v>
      </c>
      <c r="BC119" s="7">
        <f t="shared" si="58"/>
        <v>0</v>
      </c>
      <c r="BD119" s="7">
        <v>0</v>
      </c>
      <c r="BE119" s="7">
        <f t="shared" si="14"/>
        <v>3</v>
      </c>
      <c r="BF119" s="7">
        <v>0</v>
      </c>
      <c r="BG119" s="7">
        <f t="shared" si="27"/>
        <v>5</v>
      </c>
      <c r="BH119" s="7">
        <v>7</v>
      </c>
      <c r="BI119" s="7">
        <f t="shared" si="15"/>
        <v>1255</v>
      </c>
      <c r="BJ119" s="7"/>
      <c r="BK119" s="7"/>
      <c r="BL119" s="7">
        <v>0</v>
      </c>
      <c r="BM119" s="7">
        <f t="shared" si="64"/>
        <v>1</v>
      </c>
      <c r="BN119" s="7">
        <v>0</v>
      </c>
      <c r="BO119" s="7">
        <f t="shared" si="28"/>
        <v>10</v>
      </c>
      <c r="BP119" s="7">
        <v>0</v>
      </c>
      <c r="BQ119" s="7">
        <f t="shared" si="23"/>
        <v>11</v>
      </c>
      <c r="BR119" s="7"/>
      <c r="BS119" s="7"/>
      <c r="BT119" s="7">
        <v>0</v>
      </c>
      <c r="BU119" s="7">
        <f t="shared" si="4"/>
        <v>56</v>
      </c>
      <c r="BV119" s="7"/>
      <c r="BW119" s="7">
        <f t="shared" si="49"/>
        <v>8</v>
      </c>
      <c r="BX119" s="9"/>
      <c r="BY119" s="9"/>
      <c r="BZ119" s="9"/>
      <c r="CA119" s="9"/>
      <c r="CB119" s="9">
        <v>0</v>
      </c>
      <c r="CC119" s="9">
        <f t="shared" si="59"/>
        <v>0</v>
      </c>
      <c r="CD119" s="7"/>
      <c r="CE119" s="7"/>
      <c r="CF119" s="7"/>
      <c r="CG119" s="7"/>
      <c r="CH119" s="7"/>
      <c r="CI119" s="7"/>
      <c r="CJ119" s="9">
        <v>0</v>
      </c>
      <c r="CK119" s="9">
        <f t="shared" si="16"/>
        <v>1</v>
      </c>
      <c r="CL119" s="7">
        <v>0</v>
      </c>
      <c r="CM119" s="7">
        <f t="shared" si="67"/>
        <v>0</v>
      </c>
      <c r="CN119" s="7">
        <v>0</v>
      </c>
      <c r="CO119" s="7">
        <f t="shared" si="35"/>
        <v>2</v>
      </c>
      <c r="CP119" s="7">
        <v>1</v>
      </c>
      <c r="CQ119" s="7">
        <f t="shared" si="60"/>
        <v>8</v>
      </c>
      <c r="CR119" s="7">
        <v>0</v>
      </c>
      <c r="CS119" s="7">
        <f>SUM(CS118+CR119)</f>
        <v>2</v>
      </c>
      <c r="CT119" s="7"/>
      <c r="CU119" s="7"/>
      <c r="CV119" s="7"/>
      <c r="CW119" s="7"/>
      <c r="CX119" s="7">
        <v>1</v>
      </c>
      <c r="CY119" s="7">
        <f t="shared" si="17"/>
        <v>14</v>
      </c>
      <c r="CZ119" s="7"/>
      <c r="DA119" s="7"/>
      <c r="DB119" s="7"/>
      <c r="DC119" s="7"/>
      <c r="DD119" s="7"/>
      <c r="DE119" s="7"/>
      <c r="DF119" s="7"/>
      <c r="DG119" s="7"/>
      <c r="DH119" s="9"/>
      <c r="DI119" s="9"/>
      <c r="DJ119" s="7">
        <v>0</v>
      </c>
      <c r="DK119" s="7">
        <f t="shared" si="18"/>
        <v>13</v>
      </c>
      <c r="DL119" s="9"/>
      <c r="DM119" s="9"/>
      <c r="DN119" s="7">
        <v>0</v>
      </c>
      <c r="DO119" s="7">
        <v>7</v>
      </c>
      <c r="DP119" s="7">
        <v>5</v>
      </c>
      <c r="DQ119" s="7">
        <f t="shared" si="50"/>
        <v>2292</v>
      </c>
      <c r="DR119" s="7">
        <v>2</v>
      </c>
      <c r="DS119" s="7">
        <f t="shared" si="68"/>
        <v>5</v>
      </c>
      <c r="DT119" s="7">
        <v>0</v>
      </c>
      <c r="DU119" s="7">
        <f t="shared" si="48"/>
        <v>0</v>
      </c>
      <c r="DV119" s="7">
        <v>0</v>
      </c>
      <c r="DW119" s="7">
        <f t="shared" si="69"/>
        <v>0</v>
      </c>
      <c r="DX119" s="7">
        <v>0</v>
      </c>
      <c r="DY119" s="7">
        <f t="shared" si="65"/>
        <v>0</v>
      </c>
      <c r="DZ119" s="7"/>
      <c r="EA119" s="7">
        <f t="shared" si="10"/>
        <v>20</v>
      </c>
      <c r="EB119" s="7">
        <v>0</v>
      </c>
      <c r="EC119" s="7">
        <f t="shared" si="20"/>
        <v>6</v>
      </c>
      <c r="ED119" s="7">
        <v>0</v>
      </c>
      <c r="EE119" s="7">
        <f t="shared" si="61"/>
        <v>24</v>
      </c>
      <c r="EF119" s="7"/>
      <c r="EG119" s="7"/>
      <c r="EH119" s="7"/>
      <c r="EI119" s="7"/>
      <c r="EJ119" s="7">
        <v>0</v>
      </c>
      <c r="EK119" s="7">
        <f t="shared" si="11"/>
        <v>12</v>
      </c>
      <c r="EL119" s="7">
        <v>0</v>
      </c>
      <c r="EM119" s="7">
        <f t="shared" si="51"/>
        <v>1</v>
      </c>
      <c r="EN119" s="7">
        <v>0</v>
      </c>
      <c r="EO119" s="7">
        <f t="shared" si="62"/>
        <v>1</v>
      </c>
      <c r="EP119" s="7"/>
      <c r="EQ119" s="7"/>
      <c r="ER119" s="7">
        <v>22</v>
      </c>
      <c r="ES119" s="7">
        <f t="shared" si="63"/>
        <v>900</v>
      </c>
      <c r="ET119" s="7"/>
      <c r="EU119" s="7"/>
      <c r="EV119" s="7"/>
      <c r="EW119" s="7"/>
      <c r="EX119" s="7">
        <v>0</v>
      </c>
      <c r="EY119" s="7">
        <f t="shared" si="70"/>
        <v>0</v>
      </c>
      <c r="EZ119" s="7">
        <v>0</v>
      </c>
      <c r="FA119" s="7">
        <f t="shared" si="39"/>
        <v>2</v>
      </c>
      <c r="FB119" s="7"/>
      <c r="FC119" s="7"/>
      <c r="FD119" s="7"/>
      <c r="FE119" s="7"/>
      <c r="FF119" s="7">
        <v>1</v>
      </c>
      <c r="FG119" s="7">
        <f t="shared" si="45"/>
        <v>132</v>
      </c>
      <c r="FH119" s="7"/>
      <c r="FI119" s="7"/>
      <c r="FJ119" s="7"/>
      <c r="FK119" s="7"/>
      <c r="FL119" s="7"/>
      <c r="FM119" s="7"/>
      <c r="FN119" s="7"/>
      <c r="FO119" s="7"/>
      <c r="FP119" s="7"/>
      <c r="FQ119" s="7"/>
      <c r="FR119" s="7"/>
      <c r="FS119" s="7"/>
      <c r="FT119" s="7"/>
      <c r="FU119" s="7"/>
      <c r="FV119" s="7">
        <v>10</v>
      </c>
      <c r="FW119" s="7">
        <f t="shared" si="46"/>
        <v>705</v>
      </c>
      <c r="FX119" s="7">
        <v>0</v>
      </c>
      <c r="FY119" s="7">
        <f t="shared" si="41"/>
        <v>0</v>
      </c>
      <c r="FZ119" s="7">
        <v>0</v>
      </c>
      <c r="GA119" s="7">
        <f t="shared" si="71"/>
        <v>0</v>
      </c>
      <c r="GB119" s="7"/>
      <c r="GC119" s="7"/>
      <c r="GD119" s="7">
        <v>0</v>
      </c>
      <c r="GE119" s="7">
        <f t="shared" si="42"/>
        <v>0</v>
      </c>
      <c r="GF119" s="7">
        <v>0</v>
      </c>
      <c r="GG119" s="7">
        <f t="shared" si="72"/>
        <v>0</v>
      </c>
      <c r="GH119" s="7"/>
      <c r="GI119" s="7"/>
      <c r="GJ119" s="7">
        <v>0</v>
      </c>
      <c r="GK119" s="7">
        <f t="shared" si="73"/>
        <v>17</v>
      </c>
    </row>
    <row r="120" spans="1:193" ht="14.25" customHeight="1" x14ac:dyDescent="0.2">
      <c r="A120" s="85">
        <v>44083</v>
      </c>
      <c r="B120" s="7">
        <v>0</v>
      </c>
      <c r="C120" s="7">
        <f t="shared" si="53"/>
        <v>0</v>
      </c>
      <c r="D120" s="7">
        <v>7</v>
      </c>
      <c r="E120" s="7">
        <f t="shared" si="43"/>
        <v>100</v>
      </c>
      <c r="F120" s="7"/>
      <c r="G120" s="7"/>
      <c r="H120" s="7"/>
      <c r="I120" s="7"/>
      <c r="J120" s="7"/>
      <c r="K120" s="7"/>
      <c r="L120" s="7"/>
      <c r="M120" s="7"/>
      <c r="N120" s="7">
        <v>0</v>
      </c>
      <c r="O120" s="7">
        <f t="shared" si="24"/>
        <v>176</v>
      </c>
      <c r="P120" s="7"/>
      <c r="Q120" s="7"/>
      <c r="R120" s="7">
        <v>0</v>
      </c>
      <c r="S120" s="7">
        <f t="shared" si="54"/>
        <v>6</v>
      </c>
      <c r="T120" s="7">
        <v>0</v>
      </c>
      <c r="U120" s="7">
        <f t="shared" si="66"/>
        <v>0</v>
      </c>
      <c r="V120" s="7"/>
      <c r="W120" s="7"/>
      <c r="X120" s="7"/>
      <c r="Y120" s="7"/>
      <c r="Z120" s="9">
        <v>0</v>
      </c>
      <c r="AA120" s="9">
        <f t="shared" si="29"/>
        <v>8</v>
      </c>
      <c r="AB120" s="7"/>
      <c r="AC120" s="7"/>
      <c r="AD120" s="7">
        <v>1</v>
      </c>
      <c r="AE120" s="7">
        <f t="shared" si="2"/>
        <v>174</v>
      </c>
      <c r="AF120" s="7"/>
      <c r="AG120" s="7"/>
      <c r="AH120" s="7">
        <v>0</v>
      </c>
      <c r="AI120" s="84">
        <f t="shared" si="30"/>
        <v>7</v>
      </c>
      <c r="AJ120" s="7">
        <v>0</v>
      </c>
      <c r="AK120" s="7">
        <f t="shared" si="55"/>
        <v>51</v>
      </c>
      <c r="AL120" s="7"/>
      <c r="AM120" s="7"/>
      <c r="AN120" s="7">
        <v>0</v>
      </c>
      <c r="AO120" s="7">
        <f t="shared" si="31"/>
        <v>3</v>
      </c>
      <c r="AP120" s="7">
        <v>0</v>
      </c>
      <c r="AQ120" s="7">
        <f t="shared" si="26"/>
        <v>1</v>
      </c>
      <c r="AR120" s="7">
        <v>0</v>
      </c>
      <c r="AS120" s="7">
        <f t="shared" si="56"/>
        <v>3</v>
      </c>
      <c r="AT120" s="7">
        <v>0</v>
      </c>
      <c r="AU120" s="7">
        <f t="shared" si="57"/>
        <v>2</v>
      </c>
      <c r="AV120" s="7">
        <v>0</v>
      </c>
      <c r="AW120" s="7">
        <f t="shared" si="13"/>
        <v>1</v>
      </c>
      <c r="AX120" s="7"/>
      <c r="AY120" s="7"/>
      <c r="AZ120" s="7"/>
      <c r="BA120" s="7">
        <f t="shared" si="52"/>
        <v>13</v>
      </c>
      <c r="BB120" s="7">
        <v>0</v>
      </c>
      <c r="BC120" s="7">
        <f t="shared" si="58"/>
        <v>0</v>
      </c>
      <c r="BD120" s="7">
        <v>0</v>
      </c>
      <c r="BE120" s="7">
        <f t="shared" si="14"/>
        <v>3</v>
      </c>
      <c r="BF120" s="7">
        <v>0</v>
      </c>
      <c r="BG120" s="7">
        <f t="shared" si="27"/>
        <v>5</v>
      </c>
      <c r="BH120" s="7">
        <v>4</v>
      </c>
      <c r="BI120" s="7">
        <f t="shared" si="15"/>
        <v>1259</v>
      </c>
      <c r="BJ120" s="7"/>
      <c r="BK120" s="7"/>
      <c r="BL120" s="7">
        <v>0</v>
      </c>
      <c r="BM120" s="7">
        <f t="shared" si="64"/>
        <v>1</v>
      </c>
      <c r="BN120" s="7">
        <v>0</v>
      </c>
      <c r="BO120" s="7">
        <f t="shared" si="28"/>
        <v>10</v>
      </c>
      <c r="BP120" s="7">
        <v>0</v>
      </c>
      <c r="BQ120" s="7">
        <f t="shared" si="23"/>
        <v>11</v>
      </c>
      <c r="BR120" s="7"/>
      <c r="BS120" s="7"/>
      <c r="BT120" s="7">
        <v>3</v>
      </c>
      <c r="BU120" s="7">
        <f t="shared" si="4"/>
        <v>59</v>
      </c>
      <c r="BV120" s="7"/>
      <c r="BW120" s="7">
        <f t="shared" si="49"/>
        <v>8</v>
      </c>
      <c r="BX120" s="9"/>
      <c r="BY120" s="9"/>
      <c r="BZ120" s="9"/>
      <c r="CA120" s="9"/>
      <c r="CB120" s="9">
        <v>0</v>
      </c>
      <c r="CC120" s="9">
        <f t="shared" si="59"/>
        <v>0</v>
      </c>
      <c r="CD120" s="7"/>
      <c r="CE120" s="7"/>
      <c r="CF120" s="7"/>
      <c r="CG120" s="7"/>
      <c r="CH120" s="7"/>
      <c r="CI120" s="7"/>
      <c r="CJ120" s="9">
        <v>0</v>
      </c>
      <c r="CK120" s="9">
        <f t="shared" si="16"/>
        <v>1</v>
      </c>
      <c r="CL120" s="7">
        <v>0</v>
      </c>
      <c r="CM120" s="7">
        <f t="shared" si="67"/>
        <v>0</v>
      </c>
      <c r="CN120" s="7">
        <v>0</v>
      </c>
      <c r="CO120" s="7">
        <f t="shared" si="35"/>
        <v>2</v>
      </c>
      <c r="CP120" s="7">
        <v>0</v>
      </c>
      <c r="CQ120" s="7">
        <f t="shared" si="60"/>
        <v>8</v>
      </c>
      <c r="CR120" s="7">
        <v>0</v>
      </c>
      <c r="CS120" s="7">
        <f>SUM(CS119+CR120)</f>
        <v>2</v>
      </c>
      <c r="CT120" s="7"/>
      <c r="CU120" s="7"/>
      <c r="CV120" s="7"/>
      <c r="CW120" s="7"/>
      <c r="CX120" s="7">
        <v>0</v>
      </c>
      <c r="CY120" s="7">
        <f t="shared" si="17"/>
        <v>14</v>
      </c>
      <c r="CZ120" s="7"/>
      <c r="DA120" s="7"/>
      <c r="DB120" s="7"/>
      <c r="DC120" s="7"/>
      <c r="DD120" s="7"/>
      <c r="DE120" s="7"/>
      <c r="DF120" s="7"/>
      <c r="DG120" s="7"/>
      <c r="DH120" s="9"/>
      <c r="DI120" s="9"/>
      <c r="DJ120" s="7">
        <v>0</v>
      </c>
      <c r="DK120" s="7">
        <f t="shared" si="18"/>
        <v>13</v>
      </c>
      <c r="DL120" s="9"/>
      <c r="DM120" s="9"/>
      <c r="DN120" s="7">
        <v>0</v>
      </c>
      <c r="DO120" s="7">
        <f>DO119+DN120</f>
        <v>7</v>
      </c>
      <c r="DP120" s="7">
        <v>19</v>
      </c>
      <c r="DQ120" s="7">
        <f t="shared" si="50"/>
        <v>2311</v>
      </c>
      <c r="DR120" s="7">
        <v>2</v>
      </c>
      <c r="DS120" s="7">
        <f t="shared" si="68"/>
        <v>7</v>
      </c>
      <c r="DT120" s="7">
        <v>0</v>
      </c>
      <c r="DU120" s="7">
        <f t="shared" si="48"/>
        <v>0</v>
      </c>
      <c r="DV120" s="7">
        <v>1</v>
      </c>
      <c r="DW120" s="7">
        <f t="shared" si="69"/>
        <v>1</v>
      </c>
      <c r="DX120" s="7">
        <v>0</v>
      </c>
      <c r="DY120" s="7">
        <f t="shared" si="65"/>
        <v>0</v>
      </c>
      <c r="DZ120" s="7"/>
      <c r="EA120" s="7">
        <f t="shared" si="10"/>
        <v>20</v>
      </c>
      <c r="EB120" s="7">
        <v>0</v>
      </c>
      <c r="EC120" s="7">
        <f t="shared" si="20"/>
        <v>6</v>
      </c>
      <c r="ED120" s="7">
        <v>1</v>
      </c>
      <c r="EE120" s="7">
        <f t="shared" si="61"/>
        <v>25</v>
      </c>
      <c r="EF120" s="7"/>
      <c r="EG120" s="7"/>
      <c r="EH120" s="7"/>
      <c r="EI120" s="7"/>
      <c r="EJ120" s="7">
        <v>0</v>
      </c>
      <c r="EK120" s="7">
        <f t="shared" si="11"/>
        <v>12</v>
      </c>
      <c r="EL120" s="7">
        <v>0</v>
      </c>
      <c r="EM120" s="7">
        <f t="shared" si="51"/>
        <v>1</v>
      </c>
      <c r="EN120" s="7">
        <v>0</v>
      </c>
      <c r="EO120" s="7">
        <f t="shared" si="62"/>
        <v>1</v>
      </c>
      <c r="EP120" s="7"/>
      <c r="EQ120" s="7"/>
      <c r="ER120" s="7">
        <v>3</v>
      </c>
      <c r="ES120" s="7">
        <f t="shared" si="63"/>
        <v>903</v>
      </c>
      <c r="ET120" s="7"/>
      <c r="EU120" s="7"/>
      <c r="EV120" s="7"/>
      <c r="EW120" s="7"/>
      <c r="EX120" s="7">
        <v>0</v>
      </c>
      <c r="EY120" s="7">
        <f t="shared" si="70"/>
        <v>0</v>
      </c>
      <c r="EZ120" s="7">
        <v>0</v>
      </c>
      <c r="FA120" s="7">
        <f t="shared" si="39"/>
        <v>2</v>
      </c>
      <c r="FB120" s="7"/>
      <c r="FC120" s="7"/>
      <c r="FD120" s="7"/>
      <c r="FE120" s="7"/>
      <c r="FF120" s="7">
        <v>6</v>
      </c>
      <c r="FG120" s="7">
        <f t="shared" si="45"/>
        <v>138</v>
      </c>
      <c r="FH120" s="7"/>
      <c r="FI120" s="7"/>
      <c r="FJ120" s="7"/>
      <c r="FK120" s="7"/>
      <c r="FL120" s="7"/>
      <c r="FM120" s="7"/>
      <c r="FN120" s="7"/>
      <c r="FO120" s="7"/>
      <c r="FP120" s="7"/>
      <c r="FQ120" s="7"/>
      <c r="FR120" s="7"/>
      <c r="FS120" s="7"/>
      <c r="FT120" s="7"/>
      <c r="FU120" s="7"/>
      <c r="FV120" s="7">
        <v>5</v>
      </c>
      <c r="FW120" s="7">
        <f t="shared" si="46"/>
        <v>710</v>
      </c>
      <c r="FX120" s="7">
        <v>0</v>
      </c>
      <c r="FY120" s="7">
        <f t="shared" si="41"/>
        <v>0</v>
      </c>
      <c r="FZ120" s="7">
        <v>0</v>
      </c>
      <c r="GA120" s="7">
        <f t="shared" si="71"/>
        <v>0</v>
      </c>
      <c r="GB120" s="7"/>
      <c r="GC120" s="7"/>
      <c r="GD120" s="7">
        <v>0</v>
      </c>
      <c r="GE120" s="7">
        <f t="shared" si="42"/>
        <v>0</v>
      </c>
      <c r="GF120" s="7">
        <v>0</v>
      </c>
      <c r="GG120" s="7">
        <f t="shared" si="72"/>
        <v>0</v>
      </c>
      <c r="GH120" s="7"/>
      <c r="GI120" s="7"/>
      <c r="GJ120" s="7">
        <v>1</v>
      </c>
      <c r="GK120" s="7">
        <f t="shared" si="73"/>
        <v>18</v>
      </c>
    </row>
    <row r="121" spans="1:193" ht="14.25" customHeight="1" x14ac:dyDescent="0.2">
      <c r="A121" s="85">
        <v>44084</v>
      </c>
      <c r="B121" s="7">
        <v>0</v>
      </c>
      <c r="C121" s="7">
        <f t="shared" si="53"/>
        <v>0</v>
      </c>
      <c r="D121" s="7">
        <v>0</v>
      </c>
      <c r="E121" s="7">
        <f t="shared" si="43"/>
        <v>100</v>
      </c>
      <c r="F121" s="7"/>
      <c r="G121" s="7"/>
      <c r="H121" s="7"/>
      <c r="I121" s="7"/>
      <c r="J121" s="7"/>
      <c r="K121" s="7"/>
      <c r="L121" s="7"/>
      <c r="M121" s="7"/>
      <c r="N121" s="7">
        <v>0</v>
      </c>
      <c r="O121" s="7">
        <f t="shared" si="24"/>
        <v>176</v>
      </c>
      <c r="P121" s="7"/>
      <c r="Q121" s="7"/>
      <c r="R121" s="7">
        <v>0</v>
      </c>
      <c r="S121" s="7">
        <f t="shared" si="54"/>
        <v>6</v>
      </c>
      <c r="T121" s="7">
        <v>0</v>
      </c>
      <c r="U121" s="7">
        <f t="shared" si="66"/>
        <v>0</v>
      </c>
      <c r="V121" s="7"/>
      <c r="W121" s="7"/>
      <c r="X121" s="7"/>
      <c r="Y121" s="7"/>
      <c r="Z121" s="9">
        <v>0</v>
      </c>
      <c r="AA121" s="9">
        <f>SUM(Z121+AA120)</f>
        <v>8</v>
      </c>
      <c r="AB121" s="7"/>
      <c r="AC121" s="7"/>
      <c r="AD121" s="7">
        <v>0</v>
      </c>
      <c r="AE121" s="7">
        <f t="shared" si="2"/>
        <v>174</v>
      </c>
      <c r="AF121" s="7"/>
      <c r="AG121" s="7"/>
      <c r="AH121" s="7">
        <v>0</v>
      </c>
      <c r="AI121" s="84">
        <f t="shared" si="30"/>
        <v>7</v>
      </c>
      <c r="AJ121" s="7">
        <v>0</v>
      </c>
      <c r="AK121" s="7">
        <f t="shared" si="55"/>
        <v>51</v>
      </c>
      <c r="AL121" s="7"/>
      <c r="AM121" s="7"/>
      <c r="AN121" s="7">
        <v>0</v>
      </c>
      <c r="AO121" s="7">
        <f t="shared" si="31"/>
        <v>3</v>
      </c>
      <c r="AP121" s="7">
        <v>0</v>
      </c>
      <c r="AQ121" s="7">
        <f t="shared" si="26"/>
        <v>1</v>
      </c>
      <c r="AR121" s="7">
        <v>0</v>
      </c>
      <c r="AS121" s="7">
        <f t="shared" si="56"/>
        <v>3</v>
      </c>
      <c r="AT121" s="7">
        <v>0</v>
      </c>
      <c r="AU121" s="7">
        <f t="shared" si="57"/>
        <v>2</v>
      </c>
      <c r="AV121" s="7">
        <v>0</v>
      </c>
      <c r="AW121" s="7">
        <f t="shared" si="13"/>
        <v>1</v>
      </c>
      <c r="AX121" s="7"/>
      <c r="AY121" s="7"/>
      <c r="AZ121" s="7"/>
      <c r="BA121" s="7">
        <f t="shared" si="52"/>
        <v>13</v>
      </c>
      <c r="BB121" s="7">
        <v>0</v>
      </c>
      <c r="BC121" s="7">
        <f t="shared" si="58"/>
        <v>0</v>
      </c>
      <c r="BD121" s="7">
        <v>0</v>
      </c>
      <c r="BE121" s="7">
        <f t="shared" si="14"/>
        <v>3</v>
      </c>
      <c r="BF121" s="7">
        <v>0</v>
      </c>
      <c r="BG121" s="7">
        <f t="shared" si="27"/>
        <v>5</v>
      </c>
      <c r="BH121" s="7">
        <v>6</v>
      </c>
      <c r="BI121" s="7">
        <f t="shared" si="15"/>
        <v>1265</v>
      </c>
      <c r="BJ121" s="7"/>
      <c r="BK121" s="7"/>
      <c r="BL121" s="7">
        <v>0</v>
      </c>
      <c r="BM121" s="7">
        <f t="shared" si="64"/>
        <v>1</v>
      </c>
      <c r="BN121" s="7">
        <v>0</v>
      </c>
      <c r="BO121" s="7">
        <f t="shared" si="28"/>
        <v>10</v>
      </c>
      <c r="BP121" s="7">
        <v>0</v>
      </c>
      <c r="BQ121" s="7">
        <f t="shared" si="23"/>
        <v>11</v>
      </c>
      <c r="BR121" s="7"/>
      <c r="BS121" s="7"/>
      <c r="BT121" s="7">
        <v>1</v>
      </c>
      <c r="BU121" s="7">
        <f t="shared" si="4"/>
        <v>60</v>
      </c>
      <c r="BV121" s="7"/>
      <c r="BW121" s="7">
        <f t="shared" si="49"/>
        <v>8</v>
      </c>
      <c r="BX121" s="9"/>
      <c r="BY121" s="9"/>
      <c r="BZ121" s="9"/>
      <c r="CA121" s="9"/>
      <c r="CB121" s="9">
        <v>0</v>
      </c>
      <c r="CC121" s="9">
        <f t="shared" si="59"/>
        <v>0</v>
      </c>
      <c r="CD121" s="7"/>
      <c r="CE121" s="7"/>
      <c r="CF121" s="7"/>
      <c r="CG121" s="7"/>
      <c r="CH121" s="7"/>
      <c r="CI121" s="7"/>
      <c r="CJ121" s="9">
        <v>0</v>
      </c>
      <c r="CK121" s="9">
        <f t="shared" si="16"/>
        <v>1</v>
      </c>
      <c r="CL121" s="7">
        <v>0</v>
      </c>
      <c r="CM121" s="7">
        <f t="shared" si="67"/>
        <v>0</v>
      </c>
      <c r="CN121" s="7">
        <v>0</v>
      </c>
      <c r="CO121" s="7">
        <f t="shared" si="35"/>
        <v>2</v>
      </c>
      <c r="CP121" s="7">
        <v>0</v>
      </c>
      <c r="CQ121" s="7">
        <f t="shared" si="60"/>
        <v>8</v>
      </c>
      <c r="CR121" s="7">
        <v>0</v>
      </c>
      <c r="CS121" s="7">
        <f>SUM(CS120+CR121)</f>
        <v>2</v>
      </c>
      <c r="CT121" s="7"/>
      <c r="CU121" s="7"/>
      <c r="CV121" s="7"/>
      <c r="CW121" s="7"/>
      <c r="CX121" s="7">
        <v>0</v>
      </c>
      <c r="CY121" s="7">
        <f t="shared" si="17"/>
        <v>14</v>
      </c>
      <c r="CZ121" s="7"/>
      <c r="DA121" s="7"/>
      <c r="DB121" s="7"/>
      <c r="DC121" s="7"/>
      <c r="DD121" s="7"/>
      <c r="DE121" s="7"/>
      <c r="DF121" s="7"/>
      <c r="DG121" s="7"/>
      <c r="DH121" s="9"/>
      <c r="DI121" s="9"/>
      <c r="DJ121" s="7">
        <v>0</v>
      </c>
      <c r="DK121" s="7">
        <f t="shared" si="18"/>
        <v>13</v>
      </c>
      <c r="DL121" s="9"/>
      <c r="DM121" s="9"/>
      <c r="DN121" s="7">
        <v>1</v>
      </c>
      <c r="DO121" s="7">
        <f>DO120+DN121</f>
        <v>8</v>
      </c>
      <c r="DP121" s="7">
        <v>11</v>
      </c>
      <c r="DQ121" s="7">
        <f t="shared" si="50"/>
        <v>2322</v>
      </c>
      <c r="DR121" s="7">
        <v>5</v>
      </c>
      <c r="DS121" s="7">
        <f t="shared" si="68"/>
        <v>12</v>
      </c>
      <c r="DT121" s="7">
        <v>0</v>
      </c>
      <c r="DU121" s="7">
        <f t="shared" si="48"/>
        <v>0</v>
      </c>
      <c r="DV121" s="7">
        <v>0</v>
      </c>
      <c r="DW121" s="7">
        <f t="shared" si="69"/>
        <v>1</v>
      </c>
      <c r="DX121" s="7">
        <v>0</v>
      </c>
      <c r="DY121" s="7">
        <f t="shared" si="65"/>
        <v>0</v>
      </c>
      <c r="DZ121" s="7"/>
      <c r="EA121" s="7">
        <f t="shared" si="10"/>
        <v>20</v>
      </c>
      <c r="EB121" s="7">
        <v>0</v>
      </c>
      <c r="EC121" s="7">
        <f t="shared" si="20"/>
        <v>6</v>
      </c>
      <c r="ED121" s="7">
        <v>1</v>
      </c>
      <c r="EE121" s="7">
        <f t="shared" si="61"/>
        <v>26</v>
      </c>
      <c r="EF121" s="7"/>
      <c r="EG121" s="7"/>
      <c r="EH121" s="7"/>
      <c r="EI121" s="7"/>
      <c r="EJ121" s="7">
        <v>0</v>
      </c>
      <c r="EK121" s="7">
        <f t="shared" si="11"/>
        <v>12</v>
      </c>
      <c r="EL121" s="7">
        <v>0</v>
      </c>
      <c r="EM121" s="7">
        <f t="shared" si="51"/>
        <v>1</v>
      </c>
      <c r="EN121" s="7">
        <v>0</v>
      </c>
      <c r="EO121" s="7">
        <f t="shared" si="62"/>
        <v>1</v>
      </c>
      <c r="EP121" s="7"/>
      <c r="EQ121" s="7"/>
      <c r="ER121" s="7">
        <v>2</v>
      </c>
      <c r="ES121" s="7">
        <f t="shared" si="63"/>
        <v>905</v>
      </c>
      <c r="ET121" s="7"/>
      <c r="EU121" s="7"/>
      <c r="EV121" s="7"/>
      <c r="EW121" s="7"/>
      <c r="EX121" s="7">
        <v>0</v>
      </c>
      <c r="EY121" s="7">
        <f t="shared" si="70"/>
        <v>0</v>
      </c>
      <c r="EZ121" s="7">
        <v>0</v>
      </c>
      <c r="FA121" s="7">
        <f t="shared" si="39"/>
        <v>2</v>
      </c>
      <c r="FB121" s="7"/>
      <c r="FC121" s="7"/>
      <c r="FD121" s="7"/>
      <c r="FE121" s="7"/>
      <c r="FF121" s="7">
        <v>0</v>
      </c>
      <c r="FG121" s="7">
        <f t="shared" si="45"/>
        <v>138</v>
      </c>
      <c r="FH121" s="7"/>
      <c r="FI121" s="7"/>
      <c r="FJ121" s="7"/>
      <c r="FK121" s="7"/>
      <c r="FL121" s="7"/>
      <c r="FM121" s="7"/>
      <c r="FN121" s="7"/>
      <c r="FO121" s="7"/>
      <c r="FP121" s="7"/>
      <c r="FQ121" s="7"/>
      <c r="FR121" s="7"/>
      <c r="FS121" s="7"/>
      <c r="FT121" s="7"/>
      <c r="FU121" s="7"/>
      <c r="FV121" s="7">
        <v>8</v>
      </c>
      <c r="FW121" s="7">
        <f t="shared" si="46"/>
        <v>718</v>
      </c>
      <c r="FX121" s="7">
        <v>0</v>
      </c>
      <c r="FY121" s="7">
        <f t="shared" si="41"/>
        <v>0</v>
      </c>
      <c r="FZ121" s="7">
        <v>0</v>
      </c>
      <c r="GA121" s="7">
        <f t="shared" si="71"/>
        <v>0</v>
      </c>
      <c r="GB121" s="7"/>
      <c r="GC121" s="7"/>
      <c r="GD121" s="7">
        <v>0</v>
      </c>
      <c r="GE121" s="7">
        <f t="shared" si="42"/>
        <v>0</v>
      </c>
      <c r="GF121" s="7">
        <v>1</v>
      </c>
      <c r="GG121" s="7">
        <f t="shared" si="72"/>
        <v>1</v>
      </c>
      <c r="GH121" s="7"/>
      <c r="GI121" s="7"/>
      <c r="GJ121" s="7">
        <v>0</v>
      </c>
      <c r="GK121" s="7">
        <f t="shared" si="73"/>
        <v>18</v>
      </c>
    </row>
    <row r="122" spans="1:193" ht="14.25" customHeight="1" x14ac:dyDescent="0.2">
      <c r="A122" s="85">
        <v>44085</v>
      </c>
      <c r="B122" s="7">
        <v>0</v>
      </c>
      <c r="C122" s="7">
        <f t="shared" si="53"/>
        <v>0</v>
      </c>
      <c r="D122" s="7">
        <v>0</v>
      </c>
      <c r="E122" s="7">
        <f t="shared" si="43"/>
        <v>100</v>
      </c>
      <c r="F122" s="7"/>
      <c r="G122" s="7"/>
      <c r="H122" s="7">
        <v>0</v>
      </c>
      <c r="I122" s="7">
        <f>SUM(I121,H122)</f>
        <v>0</v>
      </c>
      <c r="J122" s="7"/>
      <c r="K122" s="7"/>
      <c r="L122" s="7"/>
      <c r="M122" s="7"/>
      <c r="N122" s="7">
        <v>1</v>
      </c>
      <c r="O122" s="7">
        <f t="shared" si="24"/>
        <v>177</v>
      </c>
      <c r="P122" s="7"/>
      <c r="Q122" s="7"/>
      <c r="R122" s="7">
        <v>0</v>
      </c>
      <c r="S122" s="7">
        <f t="shared" si="54"/>
        <v>6</v>
      </c>
      <c r="T122" s="7">
        <v>0</v>
      </c>
      <c r="U122" s="7">
        <f t="shared" si="66"/>
        <v>0</v>
      </c>
      <c r="V122" s="7"/>
      <c r="W122" s="7"/>
      <c r="X122" s="7"/>
      <c r="Y122" s="7"/>
      <c r="Z122" s="9">
        <v>0</v>
      </c>
      <c r="AA122" s="9">
        <f t="shared" si="29"/>
        <v>8</v>
      </c>
      <c r="AB122" s="7">
        <v>0</v>
      </c>
      <c r="AC122" s="7">
        <f>SUM(AC121,AB122)</f>
        <v>0</v>
      </c>
      <c r="AD122" s="7">
        <v>1</v>
      </c>
      <c r="AE122" s="7">
        <f t="shared" si="2"/>
        <v>175</v>
      </c>
      <c r="AF122" s="7"/>
      <c r="AG122" s="7"/>
      <c r="AH122" s="7">
        <v>0</v>
      </c>
      <c r="AI122" s="84">
        <f t="shared" si="30"/>
        <v>7</v>
      </c>
      <c r="AJ122" s="7">
        <v>0</v>
      </c>
      <c r="AK122" s="7">
        <f t="shared" si="55"/>
        <v>51</v>
      </c>
      <c r="AL122" s="7"/>
      <c r="AM122" s="7"/>
      <c r="AN122" s="7">
        <v>0</v>
      </c>
      <c r="AO122" s="7">
        <f t="shared" si="31"/>
        <v>3</v>
      </c>
      <c r="AP122" s="7">
        <v>0</v>
      </c>
      <c r="AQ122" s="7">
        <f t="shared" si="26"/>
        <v>1</v>
      </c>
      <c r="AR122" s="7">
        <v>0</v>
      </c>
      <c r="AS122" s="7">
        <f t="shared" si="56"/>
        <v>3</v>
      </c>
      <c r="AT122" s="7">
        <v>0</v>
      </c>
      <c r="AU122" s="7">
        <f t="shared" si="57"/>
        <v>2</v>
      </c>
      <c r="AV122" s="7">
        <v>0</v>
      </c>
      <c r="AW122" s="7">
        <f t="shared" si="13"/>
        <v>1</v>
      </c>
      <c r="AX122" s="7"/>
      <c r="AY122" s="7"/>
      <c r="AZ122" s="7"/>
      <c r="BA122" s="7">
        <f t="shared" si="52"/>
        <v>13</v>
      </c>
      <c r="BB122" s="7">
        <v>0</v>
      </c>
      <c r="BC122" s="7">
        <f t="shared" si="58"/>
        <v>0</v>
      </c>
      <c r="BD122" s="7">
        <v>0</v>
      </c>
      <c r="BE122" s="7">
        <f t="shared" si="14"/>
        <v>3</v>
      </c>
      <c r="BF122" s="7">
        <v>0</v>
      </c>
      <c r="BG122" s="7">
        <f t="shared" si="27"/>
        <v>5</v>
      </c>
      <c r="BH122" s="7">
        <v>10</v>
      </c>
      <c r="BI122" s="7">
        <f t="shared" si="15"/>
        <v>1275</v>
      </c>
      <c r="BJ122" s="7">
        <v>0</v>
      </c>
      <c r="BK122" s="7">
        <f t="shared" ref="BK122:BK170" si="74">SUM(BK121,BJ122)</f>
        <v>0</v>
      </c>
      <c r="BL122" s="7">
        <v>0</v>
      </c>
      <c r="BM122" s="7">
        <f t="shared" si="64"/>
        <v>1</v>
      </c>
      <c r="BN122" s="7">
        <v>0</v>
      </c>
      <c r="BO122" s="7">
        <f t="shared" si="28"/>
        <v>10</v>
      </c>
      <c r="BP122" s="7">
        <v>0</v>
      </c>
      <c r="BQ122" s="7">
        <f t="shared" si="23"/>
        <v>11</v>
      </c>
      <c r="BR122" s="7"/>
      <c r="BS122" s="7"/>
      <c r="BT122" s="7">
        <v>0</v>
      </c>
      <c r="BU122" s="7">
        <f t="shared" si="4"/>
        <v>60</v>
      </c>
      <c r="BV122" s="7"/>
      <c r="BW122" s="7">
        <f t="shared" si="49"/>
        <v>8</v>
      </c>
      <c r="BX122" s="9"/>
      <c r="BY122" s="9"/>
      <c r="BZ122" s="9"/>
      <c r="CA122" s="9"/>
      <c r="CB122" s="9">
        <v>0</v>
      </c>
      <c r="CC122" s="9">
        <f t="shared" si="59"/>
        <v>0</v>
      </c>
      <c r="CD122" s="7"/>
      <c r="CE122" s="7"/>
      <c r="CF122" s="7"/>
      <c r="CG122" s="7"/>
      <c r="CH122" s="7"/>
      <c r="CI122" s="7"/>
      <c r="CJ122" s="9">
        <v>0</v>
      </c>
      <c r="CK122" s="9">
        <f t="shared" si="16"/>
        <v>1</v>
      </c>
      <c r="CL122" s="7">
        <v>0</v>
      </c>
      <c r="CM122" s="7">
        <f t="shared" si="67"/>
        <v>0</v>
      </c>
      <c r="CN122" s="7">
        <v>0</v>
      </c>
      <c r="CO122" s="7">
        <f t="shared" si="35"/>
        <v>2</v>
      </c>
      <c r="CP122" s="7">
        <v>0</v>
      </c>
      <c r="CQ122" s="7">
        <f t="shared" si="60"/>
        <v>8</v>
      </c>
      <c r="CR122" s="7">
        <v>0</v>
      </c>
      <c r="CS122" s="7">
        <f>SUM(CS121+CR122)</f>
        <v>2</v>
      </c>
      <c r="CT122" s="7"/>
      <c r="CU122" s="7"/>
      <c r="CV122" s="7"/>
      <c r="CW122" s="7"/>
      <c r="CX122" s="7">
        <v>0</v>
      </c>
      <c r="CY122" s="7">
        <f t="shared" si="17"/>
        <v>14</v>
      </c>
      <c r="CZ122" s="7"/>
      <c r="DA122" s="7"/>
      <c r="DB122" s="7"/>
      <c r="DC122" s="7"/>
      <c r="DD122" s="7"/>
      <c r="DE122" s="7"/>
      <c r="DF122" s="7"/>
      <c r="DG122" s="7"/>
      <c r="DH122" s="9"/>
      <c r="DI122" s="9"/>
      <c r="DJ122" s="7">
        <v>0</v>
      </c>
      <c r="DK122" s="7">
        <f t="shared" si="18"/>
        <v>13</v>
      </c>
      <c r="DL122" s="9"/>
      <c r="DM122" s="9"/>
      <c r="DN122" s="7">
        <v>0</v>
      </c>
      <c r="DO122" s="7">
        <f>DO121+DN122</f>
        <v>8</v>
      </c>
      <c r="DP122" s="7">
        <v>14</v>
      </c>
      <c r="DQ122" s="7">
        <f t="shared" si="50"/>
        <v>2336</v>
      </c>
      <c r="DR122" s="7">
        <v>12</v>
      </c>
      <c r="DS122" s="7">
        <f t="shared" si="68"/>
        <v>24</v>
      </c>
      <c r="DT122" s="7">
        <v>0</v>
      </c>
      <c r="DU122" s="7">
        <f t="shared" si="48"/>
        <v>0</v>
      </c>
      <c r="DV122" s="7">
        <v>0</v>
      </c>
      <c r="DW122" s="7">
        <f t="shared" si="69"/>
        <v>1</v>
      </c>
      <c r="DX122" s="7">
        <v>0</v>
      </c>
      <c r="DY122" s="7">
        <f t="shared" si="65"/>
        <v>0</v>
      </c>
      <c r="DZ122" s="7"/>
      <c r="EA122" s="7">
        <f t="shared" si="10"/>
        <v>20</v>
      </c>
      <c r="EB122" s="7">
        <v>0</v>
      </c>
      <c r="EC122" s="7">
        <f t="shared" si="20"/>
        <v>6</v>
      </c>
      <c r="ED122" s="7">
        <v>0</v>
      </c>
      <c r="EE122" s="7">
        <f t="shared" si="61"/>
        <v>26</v>
      </c>
      <c r="EF122" s="7"/>
      <c r="EG122" s="7"/>
      <c r="EH122" s="7"/>
      <c r="EI122" s="7"/>
      <c r="EJ122" s="7">
        <v>0</v>
      </c>
      <c r="EK122" s="7">
        <f t="shared" si="11"/>
        <v>12</v>
      </c>
      <c r="EL122" s="7">
        <v>0</v>
      </c>
      <c r="EM122" s="7">
        <f t="shared" si="51"/>
        <v>1</v>
      </c>
      <c r="EN122" s="7">
        <v>0</v>
      </c>
      <c r="EO122" s="7">
        <f t="shared" si="62"/>
        <v>1</v>
      </c>
      <c r="EP122" s="7"/>
      <c r="EQ122" s="7"/>
      <c r="ER122" s="7">
        <v>8</v>
      </c>
      <c r="ES122" s="7">
        <f t="shared" si="63"/>
        <v>913</v>
      </c>
      <c r="ET122" s="7"/>
      <c r="EU122" s="7"/>
      <c r="EV122" s="7">
        <v>0</v>
      </c>
      <c r="EW122" s="7">
        <f>SUM(EW121,EV122)</f>
        <v>0</v>
      </c>
      <c r="EX122" s="7">
        <v>0</v>
      </c>
      <c r="EY122" s="7">
        <f t="shared" si="70"/>
        <v>0</v>
      </c>
      <c r="EZ122" s="7">
        <v>0</v>
      </c>
      <c r="FA122" s="7">
        <f t="shared" si="39"/>
        <v>2</v>
      </c>
      <c r="FB122" s="7"/>
      <c r="FC122" s="7"/>
      <c r="FD122" s="7"/>
      <c r="FE122" s="7"/>
      <c r="FF122" s="7">
        <v>2</v>
      </c>
      <c r="FG122" s="7">
        <f t="shared" si="45"/>
        <v>140</v>
      </c>
      <c r="FH122" s="7"/>
      <c r="FI122" s="7"/>
      <c r="FJ122" s="7"/>
      <c r="FK122" s="7"/>
      <c r="FL122" s="7"/>
      <c r="FM122" s="7"/>
      <c r="FN122" s="7"/>
      <c r="FO122" s="7"/>
      <c r="FP122" s="7"/>
      <c r="FQ122" s="7"/>
      <c r="FR122" s="7"/>
      <c r="FS122" s="7"/>
      <c r="FT122" s="7"/>
      <c r="FU122" s="7"/>
      <c r="FV122" s="7">
        <v>5</v>
      </c>
      <c r="FW122" s="7">
        <f t="shared" si="46"/>
        <v>723</v>
      </c>
      <c r="FX122" s="7">
        <v>0</v>
      </c>
      <c r="FY122" s="7">
        <f t="shared" si="41"/>
        <v>0</v>
      </c>
      <c r="FZ122" s="7">
        <v>0</v>
      </c>
      <c r="GA122" s="7">
        <f t="shared" si="71"/>
        <v>0</v>
      </c>
      <c r="GB122" s="7"/>
      <c r="GC122" s="7"/>
      <c r="GD122" s="7">
        <v>0</v>
      </c>
      <c r="GE122" s="7">
        <f t="shared" si="42"/>
        <v>0</v>
      </c>
      <c r="GF122" s="7">
        <v>0</v>
      </c>
      <c r="GG122" s="7">
        <f t="shared" si="72"/>
        <v>1</v>
      </c>
      <c r="GH122" s="7"/>
      <c r="GI122" s="7"/>
      <c r="GJ122" s="7">
        <v>0</v>
      </c>
      <c r="GK122" s="7">
        <f t="shared" si="73"/>
        <v>18</v>
      </c>
    </row>
    <row r="123" spans="1:193" ht="14.25" customHeight="1" x14ac:dyDescent="0.2">
      <c r="A123" s="85">
        <v>44086</v>
      </c>
      <c r="B123" s="7"/>
      <c r="C123" s="7">
        <f t="shared" si="53"/>
        <v>0</v>
      </c>
      <c r="D123" s="7"/>
      <c r="E123" s="7">
        <f t="shared" si="43"/>
        <v>100</v>
      </c>
      <c r="F123" s="7"/>
      <c r="G123" s="7"/>
      <c r="H123" s="7"/>
      <c r="I123" s="7">
        <f t="shared" ref="I123:I186" si="75">SUM(I122,H123)</f>
        <v>0</v>
      </c>
      <c r="J123" s="7"/>
      <c r="K123" s="7"/>
      <c r="L123" s="7"/>
      <c r="M123" s="7"/>
      <c r="N123" s="7"/>
      <c r="O123" s="7">
        <f t="shared" si="24"/>
        <v>177</v>
      </c>
      <c r="P123" s="7"/>
      <c r="Q123" s="7"/>
      <c r="R123" s="7"/>
      <c r="S123" s="7">
        <f t="shared" si="54"/>
        <v>6</v>
      </c>
      <c r="T123" s="7"/>
      <c r="U123" s="7">
        <f t="shared" si="66"/>
        <v>0</v>
      </c>
      <c r="V123" s="7"/>
      <c r="W123" s="7"/>
      <c r="X123" s="7"/>
      <c r="Y123" s="7"/>
      <c r="Z123" s="7"/>
      <c r="AA123" s="7"/>
      <c r="AB123" s="7"/>
      <c r="AC123" s="7">
        <f t="shared" ref="AC123:AC186" si="76">SUM(AC122,AB123)</f>
        <v>0</v>
      </c>
      <c r="AD123" s="7"/>
      <c r="AE123" s="7">
        <f t="shared" si="2"/>
        <v>175</v>
      </c>
      <c r="AF123" s="7"/>
      <c r="AG123" s="7"/>
      <c r="AH123" s="7"/>
      <c r="AI123" s="84">
        <f t="shared" si="30"/>
        <v>7</v>
      </c>
      <c r="AJ123" s="7"/>
      <c r="AK123" s="7">
        <f t="shared" si="55"/>
        <v>51</v>
      </c>
      <c r="AL123" s="7"/>
      <c r="AM123" s="7"/>
      <c r="AN123" s="7"/>
      <c r="AO123" s="7">
        <f t="shared" si="31"/>
        <v>3</v>
      </c>
      <c r="AP123" s="7"/>
      <c r="AQ123" s="7">
        <f t="shared" si="26"/>
        <v>1</v>
      </c>
      <c r="AR123" s="7"/>
      <c r="AS123" s="7">
        <f t="shared" si="56"/>
        <v>3</v>
      </c>
      <c r="AT123" s="7"/>
      <c r="AU123" s="7">
        <f t="shared" si="57"/>
        <v>2</v>
      </c>
      <c r="AV123" s="7"/>
      <c r="AW123" s="7">
        <f t="shared" si="13"/>
        <v>1</v>
      </c>
      <c r="AX123" s="7"/>
      <c r="AY123" s="7"/>
      <c r="AZ123" s="7"/>
      <c r="BA123" s="7">
        <f t="shared" si="52"/>
        <v>13</v>
      </c>
      <c r="BB123" s="7"/>
      <c r="BC123" s="7">
        <f t="shared" si="58"/>
        <v>0</v>
      </c>
      <c r="BD123" s="7"/>
      <c r="BE123" s="7">
        <f t="shared" si="14"/>
        <v>3</v>
      </c>
      <c r="BF123" s="7"/>
      <c r="BG123" s="7">
        <f t="shared" si="27"/>
        <v>5</v>
      </c>
      <c r="BH123" s="7"/>
      <c r="BI123" s="7">
        <f t="shared" si="15"/>
        <v>1275</v>
      </c>
      <c r="BJ123" s="7"/>
      <c r="BK123" s="7">
        <f t="shared" si="74"/>
        <v>0</v>
      </c>
      <c r="BL123" s="7"/>
      <c r="BM123" s="7">
        <f t="shared" si="64"/>
        <v>1</v>
      </c>
      <c r="BN123" s="7"/>
      <c r="BO123" s="7">
        <f t="shared" si="28"/>
        <v>10</v>
      </c>
      <c r="BP123" s="7"/>
      <c r="BQ123" s="7">
        <f t="shared" si="23"/>
        <v>11</v>
      </c>
      <c r="BR123" s="7"/>
      <c r="BS123" s="7"/>
      <c r="BT123" s="7"/>
      <c r="BU123" s="7">
        <f t="shared" si="4"/>
        <v>60</v>
      </c>
      <c r="BV123" s="7"/>
      <c r="BW123" s="7">
        <f t="shared" si="49"/>
        <v>8</v>
      </c>
      <c r="BX123" s="7"/>
      <c r="BY123" s="7"/>
      <c r="BZ123" s="7"/>
      <c r="CA123" s="7"/>
      <c r="CB123" s="9"/>
      <c r="CC123" s="9"/>
      <c r="CD123" s="7"/>
      <c r="CE123" s="7"/>
      <c r="CF123" s="7"/>
      <c r="CG123" s="7"/>
      <c r="CH123" s="7"/>
      <c r="CI123" s="7"/>
      <c r="CJ123" s="9"/>
      <c r="CK123" s="9"/>
      <c r="CL123" s="7"/>
      <c r="CM123" s="7">
        <f t="shared" si="67"/>
        <v>0</v>
      </c>
      <c r="CN123" s="7"/>
      <c r="CO123" s="7">
        <f t="shared" si="35"/>
        <v>2</v>
      </c>
      <c r="CP123" s="7"/>
      <c r="CQ123" s="7">
        <f t="shared" si="60"/>
        <v>8</v>
      </c>
      <c r="CR123" s="7"/>
      <c r="CS123" s="7">
        <f t="shared" ref="CS123:CS170" si="77">SUM(CS122+CR123)</f>
        <v>2</v>
      </c>
      <c r="CT123" s="7"/>
      <c r="CU123" s="7"/>
      <c r="CV123" s="7"/>
      <c r="CW123" s="7"/>
      <c r="CX123" s="7"/>
      <c r="CY123" s="7">
        <f t="shared" si="17"/>
        <v>14</v>
      </c>
      <c r="CZ123" s="7"/>
      <c r="DA123" s="7"/>
      <c r="DB123" s="7"/>
      <c r="DC123" s="7"/>
      <c r="DD123" s="7"/>
      <c r="DE123" s="7"/>
      <c r="DF123" s="7"/>
      <c r="DG123" s="7"/>
      <c r="DH123" s="9"/>
      <c r="DI123" s="9"/>
      <c r="DJ123" s="7"/>
      <c r="DK123" s="7">
        <f t="shared" si="18"/>
        <v>13</v>
      </c>
      <c r="DL123" s="9"/>
      <c r="DM123" s="9"/>
      <c r="DN123" s="7"/>
      <c r="DO123" s="7">
        <f t="shared" ref="DO123:DO170" si="78">DO122+DN123</f>
        <v>8</v>
      </c>
      <c r="DP123" s="7"/>
      <c r="DQ123" s="7">
        <f t="shared" si="50"/>
        <v>2336</v>
      </c>
      <c r="DR123" s="7"/>
      <c r="DS123" s="7">
        <f t="shared" si="68"/>
        <v>24</v>
      </c>
      <c r="DT123" s="7"/>
      <c r="DU123" s="7">
        <f t="shared" si="48"/>
        <v>0</v>
      </c>
      <c r="DV123" s="7"/>
      <c r="DW123" s="7">
        <f t="shared" si="69"/>
        <v>1</v>
      </c>
      <c r="DX123" s="7"/>
      <c r="DY123" s="7">
        <f t="shared" si="65"/>
        <v>0</v>
      </c>
      <c r="DZ123" s="7"/>
      <c r="EA123" s="7">
        <f t="shared" si="10"/>
        <v>20</v>
      </c>
      <c r="EB123" s="7"/>
      <c r="EC123" s="7">
        <f t="shared" si="20"/>
        <v>6</v>
      </c>
      <c r="ED123" s="7"/>
      <c r="EE123" s="7">
        <f t="shared" si="61"/>
        <v>26</v>
      </c>
      <c r="EF123" s="7"/>
      <c r="EG123" s="7"/>
      <c r="EH123" s="7"/>
      <c r="EI123" s="7"/>
      <c r="EJ123" s="7"/>
      <c r="EK123" s="7">
        <f t="shared" si="11"/>
        <v>12</v>
      </c>
      <c r="EL123" s="7"/>
      <c r="EM123" s="7">
        <f t="shared" si="51"/>
        <v>1</v>
      </c>
      <c r="EN123" s="7"/>
      <c r="EO123" s="7">
        <f t="shared" si="62"/>
        <v>1</v>
      </c>
      <c r="EP123" s="7"/>
      <c r="EQ123" s="7"/>
      <c r="ER123" s="7"/>
      <c r="ES123" s="7">
        <f t="shared" si="63"/>
        <v>913</v>
      </c>
      <c r="ET123" s="7"/>
      <c r="EU123" s="7"/>
      <c r="EV123" s="7"/>
      <c r="EW123" s="7">
        <f t="shared" ref="EW123:EW170" si="79">SUM(EW122,EV123)</f>
        <v>0</v>
      </c>
      <c r="EX123" s="7"/>
      <c r="EY123" s="7">
        <f t="shared" si="70"/>
        <v>0</v>
      </c>
      <c r="EZ123" s="7"/>
      <c r="FA123" s="7">
        <f t="shared" si="39"/>
        <v>2</v>
      </c>
      <c r="FB123" s="7"/>
      <c r="FC123" s="7"/>
      <c r="FD123" s="7"/>
      <c r="FE123" s="7"/>
      <c r="FF123" s="7"/>
      <c r="FG123" s="7">
        <f t="shared" si="45"/>
        <v>140</v>
      </c>
      <c r="FH123" s="7"/>
      <c r="FI123" s="7"/>
      <c r="FJ123" s="7"/>
      <c r="FK123" s="7"/>
      <c r="FL123" s="7"/>
      <c r="FM123" s="7"/>
      <c r="FN123" s="7"/>
      <c r="FO123" s="7"/>
      <c r="FP123" s="7"/>
      <c r="FQ123" s="7"/>
      <c r="FR123" s="7"/>
      <c r="FS123" s="7"/>
      <c r="FT123" s="7"/>
      <c r="FU123" s="7"/>
      <c r="FV123" s="7"/>
      <c r="FW123" s="7">
        <f t="shared" si="46"/>
        <v>723</v>
      </c>
      <c r="FX123" s="7"/>
      <c r="FY123" s="7">
        <f t="shared" si="41"/>
        <v>0</v>
      </c>
      <c r="FZ123" s="7"/>
      <c r="GA123" s="7">
        <f t="shared" si="71"/>
        <v>0</v>
      </c>
      <c r="GB123" s="7"/>
      <c r="GC123" s="7"/>
      <c r="GD123" s="7"/>
      <c r="GE123" s="7">
        <f t="shared" si="42"/>
        <v>0</v>
      </c>
      <c r="GF123" s="7"/>
      <c r="GG123" s="7">
        <f t="shared" si="72"/>
        <v>1</v>
      </c>
      <c r="GH123" s="7"/>
      <c r="GI123" s="7"/>
      <c r="GJ123" s="7"/>
      <c r="GK123" s="7">
        <f t="shared" si="73"/>
        <v>18</v>
      </c>
    </row>
    <row r="124" spans="1:193" ht="14.25" customHeight="1" x14ac:dyDescent="0.2">
      <c r="A124" s="85">
        <v>44087</v>
      </c>
      <c r="B124" s="7"/>
      <c r="C124" s="7">
        <f t="shared" si="53"/>
        <v>0</v>
      </c>
      <c r="D124" s="7"/>
      <c r="E124" s="7">
        <f t="shared" si="43"/>
        <v>100</v>
      </c>
      <c r="F124" s="7"/>
      <c r="G124" s="7"/>
      <c r="H124" s="7"/>
      <c r="I124" s="7">
        <f t="shared" si="75"/>
        <v>0</v>
      </c>
      <c r="J124" s="7"/>
      <c r="K124" s="7"/>
      <c r="L124" s="7"/>
      <c r="M124" s="7"/>
      <c r="N124" s="7"/>
      <c r="O124" s="7">
        <f t="shared" si="24"/>
        <v>177</v>
      </c>
      <c r="P124" s="7"/>
      <c r="Q124" s="7"/>
      <c r="R124" s="7"/>
      <c r="S124" s="7">
        <f t="shared" si="54"/>
        <v>6</v>
      </c>
      <c r="T124" s="7"/>
      <c r="U124" s="7">
        <f t="shared" si="66"/>
        <v>0</v>
      </c>
      <c r="V124" s="7"/>
      <c r="W124" s="7"/>
      <c r="X124" s="7"/>
      <c r="Y124" s="7"/>
      <c r="Z124" s="7"/>
      <c r="AA124" s="7"/>
      <c r="AB124" s="7"/>
      <c r="AC124" s="7">
        <f t="shared" si="76"/>
        <v>0</v>
      </c>
      <c r="AD124" s="7"/>
      <c r="AE124" s="7">
        <f t="shared" si="2"/>
        <v>175</v>
      </c>
      <c r="AF124" s="7"/>
      <c r="AG124" s="7"/>
      <c r="AH124" s="7"/>
      <c r="AI124" s="84">
        <f t="shared" si="30"/>
        <v>7</v>
      </c>
      <c r="AJ124" s="7"/>
      <c r="AK124" s="7">
        <f t="shared" si="55"/>
        <v>51</v>
      </c>
      <c r="AL124" s="7"/>
      <c r="AM124" s="7"/>
      <c r="AN124" s="7"/>
      <c r="AO124" s="7">
        <f t="shared" si="31"/>
        <v>3</v>
      </c>
      <c r="AP124" s="7"/>
      <c r="AQ124" s="7">
        <f t="shared" si="26"/>
        <v>1</v>
      </c>
      <c r="AR124" s="7"/>
      <c r="AS124" s="7">
        <f t="shared" si="56"/>
        <v>3</v>
      </c>
      <c r="AT124" s="7"/>
      <c r="AU124" s="7">
        <f t="shared" si="57"/>
        <v>2</v>
      </c>
      <c r="AV124" s="7"/>
      <c r="AW124" s="7">
        <f t="shared" si="13"/>
        <v>1</v>
      </c>
      <c r="AX124" s="7"/>
      <c r="AY124" s="7"/>
      <c r="AZ124" s="7"/>
      <c r="BA124" s="7">
        <f t="shared" si="52"/>
        <v>13</v>
      </c>
      <c r="BB124" s="7"/>
      <c r="BC124" s="7">
        <f t="shared" si="58"/>
        <v>0</v>
      </c>
      <c r="BD124" s="7"/>
      <c r="BE124" s="7">
        <f t="shared" si="14"/>
        <v>3</v>
      </c>
      <c r="BF124" s="7"/>
      <c r="BG124" s="7">
        <f t="shared" si="27"/>
        <v>5</v>
      </c>
      <c r="BH124" s="7"/>
      <c r="BI124" s="7">
        <f t="shared" si="15"/>
        <v>1275</v>
      </c>
      <c r="BJ124" s="7"/>
      <c r="BK124" s="7">
        <f t="shared" si="74"/>
        <v>0</v>
      </c>
      <c r="BL124" s="7"/>
      <c r="BM124" s="7">
        <f t="shared" si="64"/>
        <v>1</v>
      </c>
      <c r="BN124" s="7"/>
      <c r="BO124" s="7">
        <f t="shared" si="28"/>
        <v>10</v>
      </c>
      <c r="BP124" s="7"/>
      <c r="BQ124" s="7">
        <f t="shared" si="23"/>
        <v>11</v>
      </c>
      <c r="BR124" s="7"/>
      <c r="BS124" s="7"/>
      <c r="BT124" s="7"/>
      <c r="BU124" s="7">
        <f t="shared" si="4"/>
        <v>60</v>
      </c>
      <c r="BV124" s="7"/>
      <c r="BW124" s="7">
        <f t="shared" si="49"/>
        <v>8</v>
      </c>
      <c r="BX124" s="7"/>
      <c r="BY124" s="7"/>
      <c r="BZ124" s="7"/>
      <c r="CA124" s="7"/>
      <c r="CB124" s="7"/>
      <c r="CC124" s="7"/>
      <c r="CD124" s="7"/>
      <c r="CE124" s="7"/>
      <c r="CF124" s="7"/>
      <c r="CG124" s="7"/>
      <c r="CH124" s="7"/>
      <c r="CI124" s="7"/>
      <c r="CJ124" s="7"/>
      <c r="CK124" s="7"/>
      <c r="CL124" s="7"/>
      <c r="CM124" s="7">
        <f t="shared" si="67"/>
        <v>0</v>
      </c>
      <c r="CN124" s="7"/>
      <c r="CO124" s="7">
        <f t="shared" si="35"/>
        <v>2</v>
      </c>
      <c r="CP124" s="7"/>
      <c r="CQ124" s="7">
        <f t="shared" si="60"/>
        <v>8</v>
      </c>
      <c r="CR124" s="7"/>
      <c r="CS124" s="7">
        <f t="shared" si="77"/>
        <v>2</v>
      </c>
      <c r="CT124" s="7"/>
      <c r="CU124" s="7"/>
      <c r="CV124" s="7"/>
      <c r="CW124" s="7"/>
      <c r="CX124" s="7"/>
      <c r="CY124" s="7">
        <f t="shared" si="17"/>
        <v>14</v>
      </c>
      <c r="CZ124" s="7"/>
      <c r="DA124" s="7"/>
      <c r="DB124" s="7"/>
      <c r="DC124" s="7"/>
      <c r="DD124" s="7"/>
      <c r="DE124" s="7"/>
      <c r="DF124" s="7"/>
      <c r="DG124" s="7"/>
      <c r="DH124" s="7"/>
      <c r="DI124" s="7"/>
      <c r="DJ124" s="7"/>
      <c r="DK124" s="7">
        <f t="shared" si="18"/>
        <v>13</v>
      </c>
      <c r="DL124" s="7"/>
      <c r="DM124" s="7"/>
      <c r="DN124" s="7"/>
      <c r="DO124" s="7">
        <f t="shared" si="78"/>
        <v>8</v>
      </c>
      <c r="DP124" s="7"/>
      <c r="DQ124" s="7">
        <f t="shared" si="50"/>
        <v>2336</v>
      </c>
      <c r="DR124" s="7"/>
      <c r="DS124" s="7">
        <f t="shared" si="68"/>
        <v>24</v>
      </c>
      <c r="DT124" s="7"/>
      <c r="DU124" s="7">
        <f t="shared" si="48"/>
        <v>0</v>
      </c>
      <c r="DV124" s="7"/>
      <c r="DW124" s="7">
        <f t="shared" si="69"/>
        <v>1</v>
      </c>
      <c r="DX124" s="7"/>
      <c r="DY124" s="7">
        <f t="shared" si="65"/>
        <v>0</v>
      </c>
      <c r="DZ124" s="7"/>
      <c r="EA124" s="7">
        <f t="shared" si="10"/>
        <v>20</v>
      </c>
      <c r="EB124" s="7"/>
      <c r="EC124" s="7">
        <f t="shared" si="20"/>
        <v>6</v>
      </c>
      <c r="ED124" s="7"/>
      <c r="EE124" s="7">
        <f t="shared" si="61"/>
        <v>26</v>
      </c>
      <c r="EF124" s="7"/>
      <c r="EG124" s="7"/>
      <c r="EH124" s="7"/>
      <c r="EI124" s="7"/>
      <c r="EJ124" s="7"/>
      <c r="EK124" s="7">
        <f t="shared" si="11"/>
        <v>12</v>
      </c>
      <c r="EL124" s="7"/>
      <c r="EM124" s="7">
        <f t="shared" si="51"/>
        <v>1</v>
      </c>
      <c r="EN124" s="7"/>
      <c r="EO124" s="7">
        <f t="shared" si="62"/>
        <v>1</v>
      </c>
      <c r="EP124" s="7"/>
      <c r="EQ124" s="7"/>
      <c r="ER124" s="7"/>
      <c r="ES124" s="7">
        <f t="shared" si="63"/>
        <v>913</v>
      </c>
      <c r="ET124" s="7"/>
      <c r="EU124" s="7"/>
      <c r="EV124" s="7"/>
      <c r="EW124" s="7">
        <f t="shared" si="79"/>
        <v>0</v>
      </c>
      <c r="EX124" s="7"/>
      <c r="EY124" s="7">
        <f t="shared" si="70"/>
        <v>0</v>
      </c>
      <c r="EZ124" s="7"/>
      <c r="FA124" s="7">
        <f t="shared" si="39"/>
        <v>2</v>
      </c>
      <c r="FB124" s="7"/>
      <c r="FC124" s="7"/>
      <c r="FD124" s="7"/>
      <c r="FE124" s="7"/>
      <c r="FF124" s="7"/>
      <c r="FG124" s="7">
        <f t="shared" si="45"/>
        <v>140</v>
      </c>
      <c r="FH124" s="7"/>
      <c r="FI124" s="7"/>
      <c r="FJ124" s="7"/>
      <c r="FK124" s="7"/>
      <c r="FL124" s="7"/>
      <c r="FM124" s="7"/>
      <c r="FN124" s="7"/>
      <c r="FO124" s="7"/>
      <c r="FP124" s="7"/>
      <c r="FQ124" s="7"/>
      <c r="FR124" s="7"/>
      <c r="FS124" s="7"/>
      <c r="FT124" s="7"/>
      <c r="FU124" s="7"/>
      <c r="FV124" s="7"/>
      <c r="FW124" s="7">
        <f t="shared" si="46"/>
        <v>723</v>
      </c>
      <c r="FX124" s="7"/>
      <c r="FY124" s="7">
        <f t="shared" si="41"/>
        <v>0</v>
      </c>
      <c r="FZ124" s="7"/>
      <c r="GA124" s="7">
        <f t="shared" si="71"/>
        <v>0</v>
      </c>
      <c r="GB124" s="7"/>
      <c r="GC124" s="7"/>
      <c r="GD124" s="7"/>
      <c r="GE124" s="7">
        <f t="shared" si="42"/>
        <v>0</v>
      </c>
      <c r="GF124" s="7"/>
      <c r="GG124" s="7">
        <f t="shared" si="72"/>
        <v>1</v>
      </c>
      <c r="GH124" s="7"/>
      <c r="GI124" s="7"/>
      <c r="GJ124" s="7"/>
      <c r="GK124" s="7">
        <f t="shared" si="73"/>
        <v>18</v>
      </c>
    </row>
    <row r="125" spans="1:193" ht="14.25" customHeight="1" x14ac:dyDescent="0.2">
      <c r="A125" s="85">
        <v>44088</v>
      </c>
      <c r="B125" s="7">
        <v>0</v>
      </c>
      <c r="C125" s="7">
        <f t="shared" si="53"/>
        <v>0</v>
      </c>
      <c r="D125" s="7">
        <v>6</v>
      </c>
      <c r="E125" s="7">
        <f t="shared" si="43"/>
        <v>106</v>
      </c>
      <c r="F125" s="7"/>
      <c r="G125" s="7"/>
      <c r="H125" s="7">
        <v>6</v>
      </c>
      <c r="I125" s="7">
        <f t="shared" si="75"/>
        <v>6</v>
      </c>
      <c r="J125" s="7"/>
      <c r="K125" s="7"/>
      <c r="L125" s="7"/>
      <c r="M125" s="7"/>
      <c r="N125" s="7">
        <v>2</v>
      </c>
      <c r="O125" s="7">
        <f t="shared" si="24"/>
        <v>179</v>
      </c>
      <c r="P125" s="7"/>
      <c r="Q125" s="7"/>
      <c r="R125" s="7">
        <v>0</v>
      </c>
      <c r="S125" s="7">
        <f t="shared" si="54"/>
        <v>6</v>
      </c>
      <c r="T125" s="7">
        <v>0</v>
      </c>
      <c r="U125" s="7">
        <f t="shared" si="66"/>
        <v>0</v>
      </c>
      <c r="V125" s="7"/>
      <c r="W125" s="7"/>
      <c r="X125" s="7"/>
      <c r="Y125" s="7"/>
      <c r="Z125" s="7"/>
      <c r="AA125" s="7"/>
      <c r="AB125" s="7">
        <v>3</v>
      </c>
      <c r="AC125" s="7">
        <f t="shared" si="76"/>
        <v>3</v>
      </c>
      <c r="AD125" s="7">
        <v>9</v>
      </c>
      <c r="AE125" s="7">
        <f t="shared" si="2"/>
        <v>184</v>
      </c>
      <c r="AF125" s="7"/>
      <c r="AG125" s="7"/>
      <c r="AH125" s="7">
        <v>0</v>
      </c>
      <c r="AI125" s="84">
        <f t="shared" si="30"/>
        <v>7</v>
      </c>
      <c r="AJ125" s="7">
        <v>2</v>
      </c>
      <c r="AK125" s="7">
        <f t="shared" si="55"/>
        <v>53</v>
      </c>
      <c r="AL125" s="7"/>
      <c r="AM125" s="7"/>
      <c r="AN125" s="7">
        <v>1</v>
      </c>
      <c r="AO125" s="7">
        <f t="shared" si="31"/>
        <v>4</v>
      </c>
      <c r="AP125" s="7">
        <v>0</v>
      </c>
      <c r="AQ125" s="7">
        <f t="shared" si="26"/>
        <v>1</v>
      </c>
      <c r="AR125" s="7">
        <v>0</v>
      </c>
      <c r="AS125" s="7">
        <f t="shared" si="56"/>
        <v>3</v>
      </c>
      <c r="AT125" s="7">
        <v>0</v>
      </c>
      <c r="AU125" s="7">
        <f t="shared" si="57"/>
        <v>2</v>
      </c>
      <c r="AV125" s="7">
        <v>0</v>
      </c>
      <c r="AW125" s="7">
        <f t="shared" si="13"/>
        <v>1</v>
      </c>
      <c r="AX125" s="7"/>
      <c r="AY125" s="7"/>
      <c r="AZ125" s="7"/>
      <c r="BA125" s="7">
        <f t="shared" si="52"/>
        <v>13</v>
      </c>
      <c r="BB125" s="7">
        <v>0</v>
      </c>
      <c r="BC125" s="7">
        <f t="shared" si="58"/>
        <v>0</v>
      </c>
      <c r="BD125" s="7">
        <v>0</v>
      </c>
      <c r="BE125" s="7">
        <f t="shared" si="14"/>
        <v>3</v>
      </c>
      <c r="BF125" s="7">
        <v>0</v>
      </c>
      <c r="BG125" s="7">
        <f t="shared" si="27"/>
        <v>5</v>
      </c>
      <c r="BH125" s="7">
        <v>26</v>
      </c>
      <c r="BI125" s="7">
        <f t="shared" si="15"/>
        <v>1301</v>
      </c>
      <c r="BJ125" s="7">
        <v>0</v>
      </c>
      <c r="BK125" s="7">
        <f t="shared" si="74"/>
        <v>0</v>
      </c>
      <c r="BL125" s="7">
        <v>1</v>
      </c>
      <c r="BM125" s="7">
        <f t="shared" si="64"/>
        <v>2</v>
      </c>
      <c r="BN125" s="7">
        <v>0</v>
      </c>
      <c r="BO125" s="7">
        <f t="shared" si="28"/>
        <v>10</v>
      </c>
      <c r="BP125" s="7">
        <v>0</v>
      </c>
      <c r="BQ125" s="7">
        <f t="shared" si="23"/>
        <v>11</v>
      </c>
      <c r="BR125" s="7"/>
      <c r="BS125" s="7"/>
      <c r="BT125" s="7">
        <v>0</v>
      </c>
      <c r="BU125" s="7">
        <f t="shared" si="4"/>
        <v>60</v>
      </c>
      <c r="BV125" s="7"/>
      <c r="BW125" s="7">
        <f t="shared" si="49"/>
        <v>8</v>
      </c>
      <c r="BX125" s="7"/>
      <c r="BY125" s="7"/>
      <c r="BZ125" s="7"/>
      <c r="CA125" s="7"/>
      <c r="CB125" s="7"/>
      <c r="CC125" s="7"/>
      <c r="CD125" s="7"/>
      <c r="CE125" s="7"/>
      <c r="CF125" s="7"/>
      <c r="CG125" s="7"/>
      <c r="CH125" s="7"/>
      <c r="CI125" s="7"/>
      <c r="CJ125" s="7"/>
      <c r="CK125" s="7"/>
      <c r="CL125" s="7">
        <v>0</v>
      </c>
      <c r="CM125" s="7">
        <f t="shared" si="67"/>
        <v>0</v>
      </c>
      <c r="CN125" s="7">
        <v>0</v>
      </c>
      <c r="CO125" s="7">
        <f t="shared" si="35"/>
        <v>2</v>
      </c>
      <c r="CP125" s="7">
        <v>1</v>
      </c>
      <c r="CQ125" s="7">
        <f t="shared" si="60"/>
        <v>9</v>
      </c>
      <c r="CR125" s="7">
        <v>0</v>
      </c>
      <c r="CS125" s="7">
        <f t="shared" si="77"/>
        <v>2</v>
      </c>
      <c r="CT125" s="7"/>
      <c r="CU125" s="7"/>
      <c r="CV125" s="7"/>
      <c r="CW125" s="7"/>
      <c r="CX125" s="7">
        <v>0</v>
      </c>
      <c r="CY125" s="7">
        <f t="shared" si="17"/>
        <v>14</v>
      </c>
      <c r="CZ125" s="7"/>
      <c r="DA125" s="7"/>
      <c r="DB125" s="7"/>
      <c r="DC125" s="7"/>
      <c r="DD125" s="7"/>
      <c r="DE125" s="7"/>
      <c r="DF125" s="7"/>
      <c r="DG125" s="7"/>
      <c r="DH125" s="7"/>
      <c r="DI125" s="7"/>
      <c r="DJ125" s="7">
        <v>0</v>
      </c>
      <c r="DK125" s="7">
        <f t="shared" si="18"/>
        <v>13</v>
      </c>
      <c r="DL125" s="7"/>
      <c r="DM125" s="7"/>
      <c r="DN125" s="7">
        <v>0</v>
      </c>
      <c r="DO125" s="7">
        <f t="shared" si="78"/>
        <v>8</v>
      </c>
      <c r="DP125" s="7">
        <v>44</v>
      </c>
      <c r="DQ125" s="7">
        <f t="shared" si="50"/>
        <v>2380</v>
      </c>
      <c r="DR125" s="7">
        <v>50</v>
      </c>
      <c r="DS125" s="7">
        <f t="shared" si="68"/>
        <v>74</v>
      </c>
      <c r="DT125" s="7">
        <v>0</v>
      </c>
      <c r="DU125" s="7">
        <f t="shared" si="48"/>
        <v>0</v>
      </c>
      <c r="DV125" s="7">
        <v>2</v>
      </c>
      <c r="DW125" s="7">
        <f t="shared" si="69"/>
        <v>3</v>
      </c>
      <c r="DX125" s="7">
        <v>0</v>
      </c>
      <c r="DY125" s="7">
        <f t="shared" si="65"/>
        <v>0</v>
      </c>
      <c r="DZ125" s="7"/>
      <c r="EA125" s="7">
        <f t="shared" si="10"/>
        <v>20</v>
      </c>
      <c r="EB125" s="7">
        <v>2</v>
      </c>
      <c r="EC125" s="7">
        <f t="shared" si="20"/>
        <v>8</v>
      </c>
      <c r="ED125" s="7">
        <v>2</v>
      </c>
      <c r="EE125" s="7">
        <f t="shared" si="61"/>
        <v>28</v>
      </c>
      <c r="EF125" s="7"/>
      <c r="EG125" s="7"/>
      <c r="EH125" s="7"/>
      <c r="EI125" s="7"/>
      <c r="EJ125" s="7">
        <v>0</v>
      </c>
      <c r="EK125" s="7">
        <f t="shared" si="11"/>
        <v>12</v>
      </c>
      <c r="EL125" s="7">
        <v>0</v>
      </c>
      <c r="EM125" s="7">
        <f t="shared" si="51"/>
        <v>1</v>
      </c>
      <c r="EN125" s="7">
        <v>0</v>
      </c>
      <c r="EO125" s="7">
        <f t="shared" si="62"/>
        <v>1</v>
      </c>
      <c r="EP125" s="7"/>
      <c r="EQ125" s="7"/>
      <c r="ER125" s="7">
        <v>42</v>
      </c>
      <c r="ES125" s="7">
        <f t="shared" si="63"/>
        <v>955</v>
      </c>
      <c r="ET125" s="7"/>
      <c r="EU125" s="7"/>
      <c r="EV125" s="7">
        <v>2</v>
      </c>
      <c r="EW125" s="7">
        <f t="shared" si="79"/>
        <v>2</v>
      </c>
      <c r="EX125" s="7">
        <v>0</v>
      </c>
      <c r="EY125" s="7">
        <f t="shared" si="70"/>
        <v>0</v>
      </c>
      <c r="EZ125" s="7">
        <v>0</v>
      </c>
      <c r="FA125" s="7">
        <f t="shared" si="39"/>
        <v>2</v>
      </c>
      <c r="FB125" s="7"/>
      <c r="FC125" s="7"/>
      <c r="FD125" s="7"/>
      <c r="FE125" s="7"/>
      <c r="FF125" s="7">
        <v>10</v>
      </c>
      <c r="FG125" s="7">
        <f t="shared" si="45"/>
        <v>150</v>
      </c>
      <c r="FH125" s="7"/>
      <c r="FI125" s="7"/>
      <c r="FJ125" s="7"/>
      <c r="FK125" s="7"/>
      <c r="FL125" s="7"/>
      <c r="FM125" s="7"/>
      <c r="FN125" s="7"/>
      <c r="FO125" s="7"/>
      <c r="FP125" s="7"/>
      <c r="FQ125" s="7"/>
      <c r="FR125" s="7"/>
      <c r="FS125" s="7"/>
      <c r="FT125" s="7"/>
      <c r="FU125" s="7"/>
      <c r="FV125" s="7">
        <v>34</v>
      </c>
      <c r="FW125" s="7">
        <f t="shared" si="46"/>
        <v>757</v>
      </c>
      <c r="FX125" s="7">
        <v>0</v>
      </c>
      <c r="FY125" s="7">
        <f t="shared" si="41"/>
        <v>0</v>
      </c>
      <c r="FZ125" s="7">
        <v>0</v>
      </c>
      <c r="GA125" s="7">
        <f t="shared" si="71"/>
        <v>0</v>
      </c>
      <c r="GB125" s="7"/>
      <c r="GC125" s="7"/>
      <c r="GD125" s="7">
        <v>0</v>
      </c>
      <c r="GE125" s="7">
        <f t="shared" si="42"/>
        <v>0</v>
      </c>
      <c r="GF125" s="7">
        <v>3</v>
      </c>
      <c r="GG125" s="7">
        <f t="shared" si="72"/>
        <v>4</v>
      </c>
      <c r="GH125" s="7"/>
      <c r="GI125" s="7"/>
      <c r="GJ125" s="7">
        <v>3</v>
      </c>
      <c r="GK125" s="7">
        <f t="shared" si="73"/>
        <v>21</v>
      </c>
    </row>
    <row r="126" spans="1:193" ht="14.25" customHeight="1" x14ac:dyDescent="0.2">
      <c r="A126" s="85">
        <v>44089</v>
      </c>
      <c r="B126" s="7">
        <v>0</v>
      </c>
      <c r="C126" s="7">
        <f t="shared" si="53"/>
        <v>0</v>
      </c>
      <c r="D126" s="7">
        <v>0</v>
      </c>
      <c r="E126" s="7">
        <f t="shared" si="43"/>
        <v>106</v>
      </c>
      <c r="F126" s="7"/>
      <c r="G126" s="7"/>
      <c r="H126" s="7">
        <v>5</v>
      </c>
      <c r="I126" s="7">
        <f t="shared" si="75"/>
        <v>11</v>
      </c>
      <c r="J126" s="7"/>
      <c r="K126" s="7"/>
      <c r="L126" s="7"/>
      <c r="M126" s="7"/>
      <c r="N126" s="7">
        <v>0</v>
      </c>
      <c r="O126" s="7">
        <f t="shared" si="24"/>
        <v>179</v>
      </c>
      <c r="P126" s="7"/>
      <c r="Q126" s="7"/>
      <c r="R126" s="7">
        <v>0</v>
      </c>
      <c r="S126" s="7">
        <f t="shared" si="54"/>
        <v>6</v>
      </c>
      <c r="T126" s="7">
        <v>0</v>
      </c>
      <c r="U126" s="7">
        <f t="shared" si="66"/>
        <v>0</v>
      </c>
      <c r="V126" s="7"/>
      <c r="W126" s="7"/>
      <c r="X126" s="7"/>
      <c r="Y126" s="7"/>
      <c r="Z126" s="7"/>
      <c r="AA126" s="7"/>
      <c r="AB126" s="7">
        <v>2</v>
      </c>
      <c r="AC126" s="7">
        <f t="shared" si="76"/>
        <v>5</v>
      </c>
      <c r="AD126" s="7">
        <v>1</v>
      </c>
      <c r="AE126" s="7">
        <f t="shared" si="2"/>
        <v>185</v>
      </c>
      <c r="AF126" s="7"/>
      <c r="AG126" s="7"/>
      <c r="AH126" s="7">
        <v>0</v>
      </c>
      <c r="AI126" s="84">
        <f t="shared" si="30"/>
        <v>7</v>
      </c>
      <c r="AJ126" s="7">
        <v>6</v>
      </c>
      <c r="AK126" s="7">
        <f t="shared" si="55"/>
        <v>59</v>
      </c>
      <c r="AL126" s="7"/>
      <c r="AM126" s="7"/>
      <c r="AN126" s="7">
        <v>0</v>
      </c>
      <c r="AO126" s="7">
        <f t="shared" si="31"/>
        <v>4</v>
      </c>
      <c r="AP126" s="7">
        <v>0</v>
      </c>
      <c r="AQ126" s="7">
        <f t="shared" si="26"/>
        <v>1</v>
      </c>
      <c r="AR126" s="7">
        <v>0</v>
      </c>
      <c r="AS126" s="7">
        <f t="shared" si="56"/>
        <v>3</v>
      </c>
      <c r="AT126" s="7">
        <v>0</v>
      </c>
      <c r="AU126" s="7">
        <f t="shared" si="57"/>
        <v>2</v>
      </c>
      <c r="AV126" s="7">
        <v>0</v>
      </c>
      <c r="AW126" s="7">
        <f t="shared" si="13"/>
        <v>1</v>
      </c>
      <c r="AX126" s="7"/>
      <c r="AY126" s="7"/>
      <c r="AZ126" s="7"/>
      <c r="BA126" s="7">
        <f t="shared" si="52"/>
        <v>13</v>
      </c>
      <c r="BB126" s="7">
        <v>0</v>
      </c>
      <c r="BC126" s="7">
        <f t="shared" si="58"/>
        <v>0</v>
      </c>
      <c r="BD126" s="7">
        <v>0</v>
      </c>
      <c r="BE126" s="7">
        <f t="shared" si="14"/>
        <v>3</v>
      </c>
      <c r="BF126" s="7">
        <v>0</v>
      </c>
      <c r="BG126" s="7">
        <f t="shared" si="27"/>
        <v>5</v>
      </c>
      <c r="BH126" s="7">
        <v>3</v>
      </c>
      <c r="BI126" s="7">
        <f t="shared" si="15"/>
        <v>1304</v>
      </c>
      <c r="BJ126" s="7">
        <v>0</v>
      </c>
      <c r="BK126" s="7">
        <f t="shared" si="74"/>
        <v>0</v>
      </c>
      <c r="BL126" s="7">
        <v>0</v>
      </c>
      <c r="BM126" s="7">
        <f t="shared" si="64"/>
        <v>2</v>
      </c>
      <c r="BN126" s="7">
        <v>0</v>
      </c>
      <c r="BO126" s="7">
        <f t="shared" si="28"/>
        <v>10</v>
      </c>
      <c r="BP126" s="7">
        <v>0</v>
      </c>
      <c r="BQ126" s="7">
        <f t="shared" si="23"/>
        <v>11</v>
      </c>
      <c r="BR126" s="7"/>
      <c r="BS126" s="7"/>
      <c r="BT126" s="7">
        <v>0</v>
      </c>
      <c r="BU126" s="7">
        <f t="shared" si="4"/>
        <v>60</v>
      </c>
      <c r="BV126" s="7"/>
      <c r="BW126" s="7">
        <f t="shared" si="49"/>
        <v>8</v>
      </c>
      <c r="BX126" s="7"/>
      <c r="BY126" s="7"/>
      <c r="BZ126" s="7"/>
      <c r="CA126" s="7"/>
      <c r="CB126" s="7"/>
      <c r="CC126" s="7"/>
      <c r="CD126" s="7"/>
      <c r="CE126" s="7"/>
      <c r="CF126" s="7"/>
      <c r="CG126" s="7"/>
      <c r="CH126" s="7"/>
      <c r="CI126" s="7"/>
      <c r="CJ126" s="7"/>
      <c r="CK126" s="7"/>
      <c r="CL126" s="7">
        <v>0</v>
      </c>
      <c r="CM126" s="7">
        <f t="shared" si="67"/>
        <v>0</v>
      </c>
      <c r="CN126" s="7">
        <v>0</v>
      </c>
      <c r="CO126" s="7">
        <f t="shared" si="35"/>
        <v>2</v>
      </c>
      <c r="CP126" s="7">
        <v>0</v>
      </c>
      <c r="CQ126" s="7">
        <f t="shared" si="60"/>
        <v>9</v>
      </c>
      <c r="CR126" s="7">
        <v>0</v>
      </c>
      <c r="CS126" s="7">
        <f t="shared" si="77"/>
        <v>2</v>
      </c>
      <c r="CT126" s="7"/>
      <c r="CU126" s="7"/>
      <c r="CV126" s="7"/>
      <c r="CW126" s="7"/>
      <c r="CX126" s="7">
        <v>0</v>
      </c>
      <c r="CY126" s="7">
        <f t="shared" si="17"/>
        <v>14</v>
      </c>
      <c r="CZ126" s="7"/>
      <c r="DA126" s="7"/>
      <c r="DB126" s="7"/>
      <c r="DC126" s="7"/>
      <c r="DD126" s="7"/>
      <c r="DE126" s="7"/>
      <c r="DF126" s="7"/>
      <c r="DG126" s="7"/>
      <c r="DH126" s="7"/>
      <c r="DI126" s="7"/>
      <c r="DJ126" s="7">
        <v>0</v>
      </c>
      <c r="DK126" s="7">
        <f t="shared" si="18"/>
        <v>13</v>
      </c>
      <c r="DL126" s="7"/>
      <c r="DM126" s="7"/>
      <c r="DN126" s="7">
        <v>0</v>
      </c>
      <c r="DO126" s="7">
        <f t="shared" si="78"/>
        <v>8</v>
      </c>
      <c r="DP126" s="7">
        <v>5</v>
      </c>
      <c r="DQ126" s="7">
        <f t="shared" si="50"/>
        <v>2385</v>
      </c>
      <c r="DR126" s="7">
        <v>14</v>
      </c>
      <c r="DS126" s="7">
        <f t="shared" si="68"/>
        <v>88</v>
      </c>
      <c r="DT126" s="7">
        <v>0</v>
      </c>
      <c r="DU126" s="7">
        <f t="shared" si="48"/>
        <v>0</v>
      </c>
      <c r="DV126" s="7">
        <v>2</v>
      </c>
      <c r="DW126" s="7">
        <f t="shared" si="69"/>
        <v>5</v>
      </c>
      <c r="DX126" s="7">
        <v>0</v>
      </c>
      <c r="DY126" s="7">
        <f t="shared" si="65"/>
        <v>0</v>
      </c>
      <c r="DZ126" s="7"/>
      <c r="EA126" s="7">
        <f t="shared" si="10"/>
        <v>20</v>
      </c>
      <c r="EB126" s="7">
        <v>0</v>
      </c>
      <c r="EC126" s="7">
        <f t="shared" si="20"/>
        <v>8</v>
      </c>
      <c r="ED126" s="7">
        <v>0</v>
      </c>
      <c r="EE126" s="7">
        <f t="shared" si="61"/>
        <v>28</v>
      </c>
      <c r="EF126" s="7"/>
      <c r="EG126" s="7"/>
      <c r="EH126" s="7"/>
      <c r="EI126" s="7"/>
      <c r="EJ126" s="7">
        <v>0</v>
      </c>
      <c r="EK126" s="7">
        <f t="shared" si="11"/>
        <v>12</v>
      </c>
      <c r="EL126" s="7">
        <v>0</v>
      </c>
      <c r="EM126" s="7">
        <f t="shared" si="51"/>
        <v>1</v>
      </c>
      <c r="EN126" s="7">
        <v>0</v>
      </c>
      <c r="EO126" s="7">
        <f t="shared" si="62"/>
        <v>1</v>
      </c>
      <c r="EP126" s="7"/>
      <c r="EQ126" s="7"/>
      <c r="ER126" s="7">
        <v>12</v>
      </c>
      <c r="ES126" s="7">
        <f t="shared" si="63"/>
        <v>967</v>
      </c>
      <c r="ET126" s="7"/>
      <c r="EU126" s="7"/>
      <c r="EV126" s="7">
        <v>3</v>
      </c>
      <c r="EW126" s="7">
        <f t="shared" si="79"/>
        <v>5</v>
      </c>
      <c r="EX126" s="7">
        <v>1</v>
      </c>
      <c r="EY126" s="7">
        <f t="shared" si="70"/>
        <v>1</v>
      </c>
      <c r="EZ126" s="7">
        <v>0</v>
      </c>
      <c r="FA126" s="7">
        <f t="shared" si="39"/>
        <v>2</v>
      </c>
      <c r="FB126" s="7"/>
      <c r="FC126" s="7"/>
      <c r="FD126" s="7"/>
      <c r="FE126" s="7"/>
      <c r="FF126" s="7">
        <v>7</v>
      </c>
      <c r="FG126" s="7">
        <f t="shared" si="45"/>
        <v>157</v>
      </c>
      <c r="FH126" s="7"/>
      <c r="FI126" s="7"/>
      <c r="FJ126" s="7"/>
      <c r="FK126" s="7"/>
      <c r="FL126" s="7"/>
      <c r="FM126" s="7"/>
      <c r="FN126" s="7"/>
      <c r="FO126" s="7"/>
      <c r="FP126" s="7"/>
      <c r="FQ126" s="7"/>
      <c r="FR126" s="7"/>
      <c r="FS126" s="7"/>
      <c r="FT126" s="7"/>
      <c r="FU126" s="7"/>
      <c r="FV126" s="7">
        <v>4</v>
      </c>
      <c r="FW126" s="7">
        <f t="shared" si="46"/>
        <v>761</v>
      </c>
      <c r="FX126" s="7">
        <v>0</v>
      </c>
      <c r="FY126" s="7">
        <f t="shared" si="41"/>
        <v>0</v>
      </c>
      <c r="FZ126" s="7">
        <v>0</v>
      </c>
      <c r="GA126" s="7">
        <f t="shared" si="71"/>
        <v>0</v>
      </c>
      <c r="GB126" s="7"/>
      <c r="GC126" s="7"/>
      <c r="GD126" s="7">
        <v>0</v>
      </c>
      <c r="GE126" s="7">
        <f t="shared" si="42"/>
        <v>0</v>
      </c>
      <c r="GF126" s="7">
        <v>1</v>
      </c>
      <c r="GG126" s="7">
        <f t="shared" si="72"/>
        <v>5</v>
      </c>
      <c r="GH126" s="7"/>
      <c r="GI126" s="7"/>
      <c r="GJ126" s="7">
        <v>0</v>
      </c>
      <c r="GK126" s="7">
        <f t="shared" si="73"/>
        <v>21</v>
      </c>
    </row>
    <row r="127" spans="1:193" ht="14.25" customHeight="1" x14ac:dyDescent="0.2">
      <c r="A127" s="85">
        <v>44090</v>
      </c>
      <c r="B127" s="7">
        <v>0</v>
      </c>
      <c r="C127" s="7">
        <f t="shared" si="53"/>
        <v>0</v>
      </c>
      <c r="D127" s="7">
        <v>1</v>
      </c>
      <c r="E127" s="7">
        <f t="shared" si="43"/>
        <v>107</v>
      </c>
      <c r="F127" s="7"/>
      <c r="G127" s="7"/>
      <c r="H127" s="7">
        <v>0</v>
      </c>
      <c r="I127" s="7">
        <f t="shared" si="75"/>
        <v>11</v>
      </c>
      <c r="J127" s="7"/>
      <c r="K127" s="7"/>
      <c r="L127" s="7"/>
      <c r="M127" s="7"/>
      <c r="N127" s="7">
        <v>0</v>
      </c>
      <c r="O127" s="7">
        <f t="shared" si="24"/>
        <v>179</v>
      </c>
      <c r="P127" s="7"/>
      <c r="Q127" s="7"/>
      <c r="R127" s="7">
        <v>0</v>
      </c>
      <c r="S127" s="7">
        <f t="shared" si="54"/>
        <v>6</v>
      </c>
      <c r="T127" s="7">
        <v>0</v>
      </c>
      <c r="U127" s="7">
        <f t="shared" si="66"/>
        <v>0</v>
      </c>
      <c r="V127" s="7"/>
      <c r="W127" s="7"/>
      <c r="X127" s="7"/>
      <c r="Y127" s="7"/>
      <c r="Z127" s="7"/>
      <c r="AA127" s="7"/>
      <c r="AB127" s="7">
        <v>1</v>
      </c>
      <c r="AC127" s="7">
        <f t="shared" si="76"/>
        <v>6</v>
      </c>
      <c r="AD127" s="7">
        <v>1</v>
      </c>
      <c r="AE127" s="7">
        <f t="shared" si="2"/>
        <v>186</v>
      </c>
      <c r="AF127" s="7"/>
      <c r="AG127" s="7"/>
      <c r="AH127" s="7">
        <v>0</v>
      </c>
      <c r="AI127" s="84">
        <f t="shared" si="30"/>
        <v>7</v>
      </c>
      <c r="AJ127" s="7">
        <v>0</v>
      </c>
      <c r="AK127" s="7">
        <f t="shared" si="55"/>
        <v>59</v>
      </c>
      <c r="AL127" s="7"/>
      <c r="AM127" s="7"/>
      <c r="AN127" s="7">
        <v>0</v>
      </c>
      <c r="AO127" s="7">
        <f t="shared" si="31"/>
        <v>4</v>
      </c>
      <c r="AP127" s="7">
        <v>0</v>
      </c>
      <c r="AQ127" s="7">
        <f t="shared" si="26"/>
        <v>1</v>
      </c>
      <c r="AR127" s="7">
        <v>0</v>
      </c>
      <c r="AS127" s="7">
        <f t="shared" si="56"/>
        <v>3</v>
      </c>
      <c r="AT127" s="7">
        <v>0</v>
      </c>
      <c r="AU127" s="7">
        <f t="shared" si="57"/>
        <v>2</v>
      </c>
      <c r="AV127" s="7">
        <v>0</v>
      </c>
      <c r="AW127" s="7">
        <f t="shared" si="13"/>
        <v>1</v>
      </c>
      <c r="AX127" s="7"/>
      <c r="AY127" s="7"/>
      <c r="AZ127" s="7"/>
      <c r="BA127" s="7">
        <f t="shared" si="52"/>
        <v>13</v>
      </c>
      <c r="BB127" s="7">
        <v>0</v>
      </c>
      <c r="BC127" s="7">
        <f t="shared" si="58"/>
        <v>0</v>
      </c>
      <c r="BD127" s="7">
        <v>0</v>
      </c>
      <c r="BE127" s="7">
        <f t="shared" si="14"/>
        <v>3</v>
      </c>
      <c r="BF127" s="7">
        <v>0</v>
      </c>
      <c r="BG127" s="7">
        <f t="shared" si="27"/>
        <v>5</v>
      </c>
      <c r="BH127" s="7">
        <v>3</v>
      </c>
      <c r="BI127" s="7">
        <f t="shared" si="15"/>
        <v>1307</v>
      </c>
      <c r="BJ127" s="7">
        <v>0</v>
      </c>
      <c r="BK127" s="7">
        <f t="shared" si="74"/>
        <v>0</v>
      </c>
      <c r="BL127" s="7">
        <v>1</v>
      </c>
      <c r="BM127" s="7">
        <f t="shared" si="64"/>
        <v>3</v>
      </c>
      <c r="BN127" s="7">
        <v>0</v>
      </c>
      <c r="BO127" s="7">
        <f t="shared" si="28"/>
        <v>10</v>
      </c>
      <c r="BP127" s="7">
        <v>0</v>
      </c>
      <c r="BQ127" s="7">
        <f t="shared" si="23"/>
        <v>11</v>
      </c>
      <c r="BR127" s="7"/>
      <c r="BS127" s="7"/>
      <c r="BT127" s="7">
        <v>0</v>
      </c>
      <c r="BU127" s="7">
        <f t="shared" si="4"/>
        <v>60</v>
      </c>
      <c r="BV127" s="7"/>
      <c r="BW127" s="7">
        <f t="shared" si="49"/>
        <v>8</v>
      </c>
      <c r="BX127" s="7"/>
      <c r="BY127" s="7"/>
      <c r="BZ127" s="7"/>
      <c r="CA127" s="7"/>
      <c r="CB127" s="7"/>
      <c r="CC127" s="7"/>
      <c r="CD127" s="7"/>
      <c r="CE127" s="7"/>
      <c r="CF127" s="7"/>
      <c r="CG127" s="7"/>
      <c r="CH127" s="7"/>
      <c r="CI127" s="7"/>
      <c r="CJ127" s="7"/>
      <c r="CK127" s="7"/>
      <c r="CL127" s="7">
        <v>0</v>
      </c>
      <c r="CM127" s="7">
        <f t="shared" si="67"/>
        <v>0</v>
      </c>
      <c r="CN127" s="7">
        <v>0</v>
      </c>
      <c r="CO127" s="7">
        <f t="shared" si="35"/>
        <v>2</v>
      </c>
      <c r="CP127" s="7">
        <v>0</v>
      </c>
      <c r="CQ127" s="7">
        <f t="shared" si="60"/>
        <v>9</v>
      </c>
      <c r="CR127" s="7">
        <v>0</v>
      </c>
      <c r="CS127" s="7">
        <f t="shared" si="77"/>
        <v>2</v>
      </c>
      <c r="CT127" s="7"/>
      <c r="CU127" s="7"/>
      <c r="CV127" s="7"/>
      <c r="CW127" s="7"/>
      <c r="CX127" s="7">
        <v>0</v>
      </c>
      <c r="CY127" s="7">
        <f t="shared" si="17"/>
        <v>14</v>
      </c>
      <c r="CZ127" s="7"/>
      <c r="DA127" s="7"/>
      <c r="DB127" s="7"/>
      <c r="DC127" s="7"/>
      <c r="DD127" s="7"/>
      <c r="DE127" s="7"/>
      <c r="DF127" s="7"/>
      <c r="DG127" s="7"/>
      <c r="DH127" s="7"/>
      <c r="DI127" s="7"/>
      <c r="DJ127" s="7">
        <v>0</v>
      </c>
      <c r="DK127" s="7">
        <f t="shared" si="18"/>
        <v>13</v>
      </c>
      <c r="DL127" s="7"/>
      <c r="DM127" s="7"/>
      <c r="DN127" s="7">
        <v>0</v>
      </c>
      <c r="DO127" s="7">
        <f t="shared" si="78"/>
        <v>8</v>
      </c>
      <c r="DP127" s="7">
        <v>29</v>
      </c>
      <c r="DQ127" s="7">
        <f t="shared" si="50"/>
        <v>2414</v>
      </c>
      <c r="DR127" s="7">
        <v>4</v>
      </c>
      <c r="DS127" s="7">
        <f t="shared" si="68"/>
        <v>92</v>
      </c>
      <c r="DT127" s="7">
        <v>0</v>
      </c>
      <c r="DU127" s="7">
        <f t="shared" si="48"/>
        <v>0</v>
      </c>
      <c r="DV127" s="7">
        <v>0</v>
      </c>
      <c r="DW127" s="7">
        <f t="shared" si="69"/>
        <v>5</v>
      </c>
      <c r="DX127" s="7">
        <v>0</v>
      </c>
      <c r="DY127" s="7">
        <f t="shared" si="65"/>
        <v>0</v>
      </c>
      <c r="DZ127" s="7"/>
      <c r="EA127" s="7">
        <f t="shared" si="10"/>
        <v>20</v>
      </c>
      <c r="EB127" s="7">
        <v>0</v>
      </c>
      <c r="EC127" s="7">
        <f t="shared" si="20"/>
        <v>8</v>
      </c>
      <c r="ED127" s="7">
        <v>0</v>
      </c>
      <c r="EE127" s="7">
        <f t="shared" si="61"/>
        <v>28</v>
      </c>
      <c r="EF127" s="7"/>
      <c r="EG127" s="7"/>
      <c r="EH127" s="7"/>
      <c r="EI127" s="7"/>
      <c r="EJ127" s="7">
        <v>0</v>
      </c>
      <c r="EK127" s="7">
        <f t="shared" si="11"/>
        <v>12</v>
      </c>
      <c r="EL127" s="7">
        <v>0</v>
      </c>
      <c r="EM127" s="7">
        <f t="shared" si="51"/>
        <v>1</v>
      </c>
      <c r="EN127" s="7">
        <v>0</v>
      </c>
      <c r="EO127" s="7">
        <f t="shared" si="62"/>
        <v>1</v>
      </c>
      <c r="EP127" s="7"/>
      <c r="EQ127" s="7"/>
      <c r="ER127" s="7">
        <v>4</v>
      </c>
      <c r="ES127" s="7">
        <f t="shared" si="63"/>
        <v>971</v>
      </c>
      <c r="ET127" s="7"/>
      <c r="EU127" s="7"/>
      <c r="EV127" s="7">
        <v>1</v>
      </c>
      <c r="EW127" s="7">
        <f t="shared" si="79"/>
        <v>6</v>
      </c>
      <c r="EX127" s="7">
        <v>0</v>
      </c>
      <c r="EY127" s="7">
        <f t="shared" si="70"/>
        <v>1</v>
      </c>
      <c r="EZ127" s="7">
        <v>0</v>
      </c>
      <c r="FA127" s="7">
        <f t="shared" si="39"/>
        <v>2</v>
      </c>
      <c r="FB127" s="7"/>
      <c r="FC127" s="7"/>
      <c r="FD127" s="7"/>
      <c r="FE127" s="7"/>
      <c r="FF127" s="7">
        <v>1</v>
      </c>
      <c r="FG127" s="7">
        <f t="shared" si="45"/>
        <v>158</v>
      </c>
      <c r="FH127" s="7"/>
      <c r="FI127" s="7"/>
      <c r="FJ127" s="7"/>
      <c r="FK127" s="7"/>
      <c r="FL127" s="7"/>
      <c r="FM127" s="7"/>
      <c r="FN127" s="7"/>
      <c r="FO127" s="7"/>
      <c r="FP127" s="7"/>
      <c r="FQ127" s="7"/>
      <c r="FR127" s="7"/>
      <c r="FS127" s="7"/>
      <c r="FT127" s="7"/>
      <c r="FU127" s="7"/>
      <c r="FV127" s="7">
        <v>13</v>
      </c>
      <c r="FW127" s="7">
        <f t="shared" si="46"/>
        <v>774</v>
      </c>
      <c r="FX127" s="7">
        <v>0</v>
      </c>
      <c r="FY127" s="7">
        <f t="shared" si="41"/>
        <v>0</v>
      </c>
      <c r="FZ127" s="7">
        <v>0</v>
      </c>
      <c r="GA127" s="7">
        <f t="shared" si="71"/>
        <v>0</v>
      </c>
      <c r="GB127" s="7"/>
      <c r="GC127" s="7"/>
      <c r="GD127" s="7">
        <v>0</v>
      </c>
      <c r="GE127" s="7">
        <f t="shared" si="42"/>
        <v>0</v>
      </c>
      <c r="GF127" s="7">
        <v>0</v>
      </c>
      <c r="GG127" s="7">
        <f t="shared" si="72"/>
        <v>5</v>
      </c>
      <c r="GH127" s="7"/>
      <c r="GI127" s="7"/>
      <c r="GJ127" s="7">
        <v>4</v>
      </c>
      <c r="GK127" s="7">
        <f t="shared" si="73"/>
        <v>25</v>
      </c>
    </row>
    <row r="128" spans="1:193" ht="14.25" customHeight="1" x14ac:dyDescent="0.2">
      <c r="A128" s="85">
        <v>44091</v>
      </c>
      <c r="B128" s="7">
        <v>0</v>
      </c>
      <c r="C128" s="7">
        <f t="shared" si="53"/>
        <v>0</v>
      </c>
      <c r="D128" s="7">
        <v>0</v>
      </c>
      <c r="E128" s="7">
        <f t="shared" si="43"/>
        <v>107</v>
      </c>
      <c r="F128" s="7"/>
      <c r="G128" s="7"/>
      <c r="H128" s="7">
        <v>10</v>
      </c>
      <c r="I128" s="7">
        <f t="shared" si="75"/>
        <v>21</v>
      </c>
      <c r="J128" s="7"/>
      <c r="K128" s="7"/>
      <c r="L128" s="7"/>
      <c r="M128" s="7"/>
      <c r="N128" s="7">
        <v>0</v>
      </c>
      <c r="O128" s="7">
        <f t="shared" si="24"/>
        <v>179</v>
      </c>
      <c r="P128" s="7"/>
      <c r="Q128" s="7"/>
      <c r="R128" s="7">
        <v>0</v>
      </c>
      <c r="S128" s="7">
        <f t="shared" si="54"/>
        <v>6</v>
      </c>
      <c r="T128" s="7">
        <v>0</v>
      </c>
      <c r="U128" s="7">
        <f t="shared" si="66"/>
        <v>0</v>
      </c>
      <c r="V128" s="7"/>
      <c r="W128" s="7"/>
      <c r="X128" s="7"/>
      <c r="Y128" s="7"/>
      <c r="Z128" s="7"/>
      <c r="AA128" s="7"/>
      <c r="AB128" s="7">
        <v>4</v>
      </c>
      <c r="AC128" s="7">
        <f t="shared" si="76"/>
        <v>10</v>
      </c>
      <c r="AD128" s="7">
        <v>1</v>
      </c>
      <c r="AE128" s="7">
        <f t="shared" si="2"/>
        <v>187</v>
      </c>
      <c r="AF128" s="7"/>
      <c r="AG128" s="7"/>
      <c r="AH128" s="7">
        <v>0</v>
      </c>
      <c r="AI128" s="84">
        <f t="shared" si="30"/>
        <v>7</v>
      </c>
      <c r="AJ128" s="7">
        <v>0</v>
      </c>
      <c r="AK128" s="7">
        <f t="shared" si="55"/>
        <v>59</v>
      </c>
      <c r="AL128" s="7"/>
      <c r="AM128" s="7"/>
      <c r="AN128" s="7">
        <v>0</v>
      </c>
      <c r="AO128" s="7">
        <f t="shared" si="31"/>
        <v>4</v>
      </c>
      <c r="AP128" s="7">
        <v>0</v>
      </c>
      <c r="AQ128" s="7">
        <f t="shared" si="26"/>
        <v>1</v>
      </c>
      <c r="AR128" s="7">
        <v>0</v>
      </c>
      <c r="AS128" s="7">
        <f t="shared" si="56"/>
        <v>3</v>
      </c>
      <c r="AT128" s="7">
        <v>0</v>
      </c>
      <c r="AU128" s="7">
        <f t="shared" si="57"/>
        <v>2</v>
      </c>
      <c r="AV128" s="7">
        <v>0</v>
      </c>
      <c r="AW128" s="7">
        <f t="shared" si="13"/>
        <v>1</v>
      </c>
      <c r="AX128" s="7"/>
      <c r="AY128" s="7"/>
      <c r="AZ128" s="7"/>
      <c r="BA128" s="7">
        <f t="shared" si="52"/>
        <v>13</v>
      </c>
      <c r="BB128" s="7">
        <v>0</v>
      </c>
      <c r="BC128" s="7">
        <f t="shared" si="58"/>
        <v>0</v>
      </c>
      <c r="BD128" s="7">
        <v>0</v>
      </c>
      <c r="BE128" s="7">
        <f t="shared" si="14"/>
        <v>3</v>
      </c>
      <c r="BF128" s="7">
        <v>0</v>
      </c>
      <c r="BG128" s="7">
        <f t="shared" si="27"/>
        <v>5</v>
      </c>
      <c r="BH128" s="7">
        <v>6</v>
      </c>
      <c r="BI128" s="7">
        <f t="shared" si="15"/>
        <v>1313</v>
      </c>
      <c r="BJ128" s="7">
        <v>0</v>
      </c>
      <c r="BK128" s="7">
        <f t="shared" si="74"/>
        <v>0</v>
      </c>
      <c r="BL128" s="7">
        <v>0</v>
      </c>
      <c r="BM128" s="7">
        <f t="shared" si="64"/>
        <v>3</v>
      </c>
      <c r="BN128" s="7">
        <v>0</v>
      </c>
      <c r="BO128" s="7">
        <f t="shared" si="28"/>
        <v>10</v>
      </c>
      <c r="BP128" s="7">
        <v>0</v>
      </c>
      <c r="BQ128" s="7">
        <f t="shared" si="23"/>
        <v>11</v>
      </c>
      <c r="BR128" s="7"/>
      <c r="BS128" s="7"/>
      <c r="BT128" s="7">
        <v>0</v>
      </c>
      <c r="BU128" s="7">
        <f t="shared" si="4"/>
        <v>60</v>
      </c>
      <c r="BV128" s="7"/>
      <c r="BW128" s="7">
        <f t="shared" si="49"/>
        <v>8</v>
      </c>
      <c r="BX128" s="7"/>
      <c r="BY128" s="7"/>
      <c r="BZ128" s="7"/>
      <c r="CA128" s="7"/>
      <c r="CB128" s="7"/>
      <c r="CC128" s="7"/>
      <c r="CD128" s="7"/>
      <c r="CE128" s="7"/>
      <c r="CF128" s="7"/>
      <c r="CG128" s="7"/>
      <c r="CH128" s="7"/>
      <c r="CI128" s="7"/>
      <c r="CJ128" s="7"/>
      <c r="CK128" s="7"/>
      <c r="CL128" s="7">
        <v>0</v>
      </c>
      <c r="CM128" s="7">
        <f t="shared" si="67"/>
        <v>0</v>
      </c>
      <c r="CN128" s="7">
        <v>0</v>
      </c>
      <c r="CO128" s="7">
        <f t="shared" si="35"/>
        <v>2</v>
      </c>
      <c r="CP128" s="7">
        <v>0</v>
      </c>
      <c r="CQ128" s="7">
        <f t="shared" si="60"/>
        <v>9</v>
      </c>
      <c r="CR128" s="7">
        <v>0</v>
      </c>
      <c r="CS128" s="7">
        <f t="shared" si="77"/>
        <v>2</v>
      </c>
      <c r="CT128" s="7"/>
      <c r="CU128" s="7"/>
      <c r="CV128" s="7"/>
      <c r="CW128" s="7"/>
      <c r="CX128" s="7">
        <v>0</v>
      </c>
      <c r="CY128" s="7">
        <f t="shared" si="17"/>
        <v>14</v>
      </c>
      <c r="CZ128" s="7"/>
      <c r="DA128" s="7"/>
      <c r="DB128" s="7"/>
      <c r="DC128" s="7"/>
      <c r="DD128" s="7"/>
      <c r="DE128" s="7"/>
      <c r="DF128" s="7"/>
      <c r="DG128" s="7"/>
      <c r="DH128" s="7"/>
      <c r="DI128" s="7"/>
      <c r="DJ128" s="7">
        <v>0</v>
      </c>
      <c r="DK128" s="7">
        <f t="shared" si="18"/>
        <v>13</v>
      </c>
      <c r="DL128" s="7"/>
      <c r="DM128" s="7"/>
      <c r="DN128" s="7">
        <v>1</v>
      </c>
      <c r="DO128" s="7">
        <f t="shared" si="78"/>
        <v>9</v>
      </c>
      <c r="DP128" s="7">
        <v>13</v>
      </c>
      <c r="DQ128" s="7">
        <f t="shared" si="50"/>
        <v>2427</v>
      </c>
      <c r="DR128" s="7">
        <v>0</v>
      </c>
      <c r="DS128" s="7">
        <f t="shared" si="68"/>
        <v>92</v>
      </c>
      <c r="DT128" s="7">
        <v>6</v>
      </c>
      <c r="DU128" s="7">
        <f t="shared" si="48"/>
        <v>6</v>
      </c>
      <c r="DV128" s="7">
        <v>1</v>
      </c>
      <c r="DW128" s="7">
        <f t="shared" si="69"/>
        <v>6</v>
      </c>
      <c r="DX128" s="7">
        <v>0</v>
      </c>
      <c r="DY128" s="7">
        <f t="shared" si="65"/>
        <v>0</v>
      </c>
      <c r="DZ128" s="7"/>
      <c r="EA128" s="7">
        <f t="shared" si="10"/>
        <v>20</v>
      </c>
      <c r="EB128" s="7">
        <v>0</v>
      </c>
      <c r="EC128" s="7">
        <f t="shared" si="20"/>
        <v>8</v>
      </c>
      <c r="ED128" s="7">
        <v>0</v>
      </c>
      <c r="EE128" s="7">
        <f t="shared" si="61"/>
        <v>28</v>
      </c>
      <c r="EF128" s="7"/>
      <c r="EG128" s="7"/>
      <c r="EH128" s="7"/>
      <c r="EI128" s="7"/>
      <c r="EJ128" s="7">
        <v>0</v>
      </c>
      <c r="EK128" s="7">
        <f t="shared" si="11"/>
        <v>12</v>
      </c>
      <c r="EL128" s="7">
        <v>0</v>
      </c>
      <c r="EM128" s="7">
        <f t="shared" si="51"/>
        <v>1</v>
      </c>
      <c r="EN128" s="7">
        <v>0</v>
      </c>
      <c r="EO128" s="7">
        <f t="shared" si="62"/>
        <v>1</v>
      </c>
      <c r="EP128" s="7"/>
      <c r="EQ128" s="7"/>
      <c r="ER128" s="7">
        <v>5</v>
      </c>
      <c r="ES128" s="7">
        <f t="shared" si="63"/>
        <v>976</v>
      </c>
      <c r="ET128" s="7"/>
      <c r="EU128" s="7"/>
      <c r="EV128" s="7">
        <v>0</v>
      </c>
      <c r="EW128" s="7">
        <f t="shared" si="79"/>
        <v>6</v>
      </c>
      <c r="EX128" s="7">
        <v>0</v>
      </c>
      <c r="EY128" s="7">
        <f t="shared" si="70"/>
        <v>1</v>
      </c>
      <c r="EZ128" s="7">
        <v>0</v>
      </c>
      <c r="FA128" s="7">
        <f t="shared" si="39"/>
        <v>2</v>
      </c>
      <c r="FB128" s="7"/>
      <c r="FC128" s="7"/>
      <c r="FD128" s="7"/>
      <c r="FE128" s="7"/>
      <c r="FF128" s="7">
        <v>4</v>
      </c>
      <c r="FG128" s="7">
        <f t="shared" si="45"/>
        <v>162</v>
      </c>
      <c r="FH128" s="7"/>
      <c r="FI128" s="7"/>
      <c r="FJ128" s="7"/>
      <c r="FK128" s="7"/>
      <c r="FL128" s="7"/>
      <c r="FM128" s="7"/>
      <c r="FN128" s="7"/>
      <c r="FO128" s="7"/>
      <c r="FP128" s="7"/>
      <c r="FQ128" s="7"/>
      <c r="FR128" s="7"/>
      <c r="FS128" s="7"/>
      <c r="FT128" s="7"/>
      <c r="FU128" s="7"/>
      <c r="FV128" s="7">
        <v>9</v>
      </c>
      <c r="FW128" s="7">
        <f t="shared" si="46"/>
        <v>783</v>
      </c>
      <c r="FX128" s="7">
        <v>0</v>
      </c>
      <c r="FY128" s="7">
        <f t="shared" si="41"/>
        <v>0</v>
      </c>
      <c r="FZ128" s="7">
        <v>0</v>
      </c>
      <c r="GA128" s="7">
        <f t="shared" si="71"/>
        <v>0</v>
      </c>
      <c r="GB128" s="7"/>
      <c r="GC128" s="7"/>
      <c r="GD128" s="7">
        <v>0</v>
      </c>
      <c r="GE128" s="7">
        <f t="shared" si="42"/>
        <v>0</v>
      </c>
      <c r="GF128" s="7">
        <v>2</v>
      </c>
      <c r="GG128" s="7">
        <f t="shared" si="72"/>
        <v>7</v>
      </c>
      <c r="GH128" s="7"/>
      <c r="GI128" s="7"/>
      <c r="GJ128" s="7">
        <v>0</v>
      </c>
      <c r="GK128" s="7">
        <f t="shared" si="73"/>
        <v>25</v>
      </c>
    </row>
    <row r="129" spans="1:193" ht="14.25" customHeight="1" x14ac:dyDescent="0.2">
      <c r="A129" s="85">
        <v>44092</v>
      </c>
      <c r="B129" s="7">
        <v>0</v>
      </c>
      <c r="C129" s="7">
        <f t="shared" si="53"/>
        <v>0</v>
      </c>
      <c r="D129" s="7">
        <v>0</v>
      </c>
      <c r="E129" s="7">
        <f t="shared" si="43"/>
        <v>107</v>
      </c>
      <c r="F129" s="7"/>
      <c r="G129" s="7"/>
      <c r="H129" s="7">
        <v>11</v>
      </c>
      <c r="I129" s="7">
        <f t="shared" si="75"/>
        <v>32</v>
      </c>
      <c r="J129" s="7"/>
      <c r="K129" s="7"/>
      <c r="L129" s="7"/>
      <c r="M129" s="7"/>
      <c r="N129" s="7">
        <v>2</v>
      </c>
      <c r="O129" s="7">
        <f t="shared" si="24"/>
        <v>181</v>
      </c>
      <c r="P129" s="7"/>
      <c r="Q129" s="7"/>
      <c r="R129" s="7">
        <v>0</v>
      </c>
      <c r="S129" s="7">
        <f t="shared" si="54"/>
        <v>6</v>
      </c>
      <c r="T129" s="7">
        <v>0</v>
      </c>
      <c r="U129" s="7">
        <f t="shared" si="66"/>
        <v>0</v>
      </c>
      <c r="V129" s="7"/>
      <c r="W129" s="7"/>
      <c r="X129" s="7"/>
      <c r="Y129" s="7"/>
      <c r="Z129" s="7"/>
      <c r="AA129" s="7"/>
      <c r="AB129" s="7">
        <v>0</v>
      </c>
      <c r="AC129" s="7">
        <f t="shared" si="76"/>
        <v>10</v>
      </c>
      <c r="AD129" s="7">
        <v>0</v>
      </c>
      <c r="AE129" s="7">
        <f t="shared" si="2"/>
        <v>187</v>
      </c>
      <c r="AF129" s="7"/>
      <c r="AG129" s="7"/>
      <c r="AH129" s="7">
        <v>0</v>
      </c>
      <c r="AI129" s="84">
        <f t="shared" si="30"/>
        <v>7</v>
      </c>
      <c r="AJ129" s="7">
        <v>0</v>
      </c>
      <c r="AK129" s="7">
        <f t="shared" si="55"/>
        <v>59</v>
      </c>
      <c r="AL129" s="7"/>
      <c r="AM129" s="7"/>
      <c r="AN129" s="7">
        <v>0</v>
      </c>
      <c r="AO129" s="7">
        <f t="shared" si="31"/>
        <v>4</v>
      </c>
      <c r="AP129" s="7">
        <v>0</v>
      </c>
      <c r="AQ129" s="7">
        <f t="shared" si="26"/>
        <v>1</v>
      </c>
      <c r="AR129" s="7">
        <v>0</v>
      </c>
      <c r="AS129" s="7">
        <f t="shared" si="56"/>
        <v>3</v>
      </c>
      <c r="AT129" s="7">
        <v>0</v>
      </c>
      <c r="AU129" s="7">
        <f t="shared" si="57"/>
        <v>2</v>
      </c>
      <c r="AV129" s="7">
        <v>0</v>
      </c>
      <c r="AW129" s="7">
        <f t="shared" si="13"/>
        <v>1</v>
      </c>
      <c r="AX129" s="7"/>
      <c r="AY129" s="7"/>
      <c r="AZ129" s="7"/>
      <c r="BA129" s="7">
        <f t="shared" si="52"/>
        <v>13</v>
      </c>
      <c r="BB129" s="7">
        <v>0</v>
      </c>
      <c r="BC129" s="7">
        <f t="shared" si="58"/>
        <v>0</v>
      </c>
      <c r="BD129" s="7">
        <v>0</v>
      </c>
      <c r="BE129" s="7">
        <f t="shared" si="14"/>
        <v>3</v>
      </c>
      <c r="BF129" s="7">
        <v>0</v>
      </c>
      <c r="BG129" s="7">
        <f t="shared" si="27"/>
        <v>5</v>
      </c>
      <c r="BH129" s="7">
        <v>12</v>
      </c>
      <c r="BI129" s="7">
        <f t="shared" si="15"/>
        <v>1325</v>
      </c>
      <c r="BJ129" s="7">
        <v>0</v>
      </c>
      <c r="BK129" s="7">
        <f t="shared" si="74"/>
        <v>0</v>
      </c>
      <c r="BL129" s="7">
        <v>0</v>
      </c>
      <c r="BM129" s="7">
        <f t="shared" si="64"/>
        <v>3</v>
      </c>
      <c r="BN129" s="7">
        <v>0</v>
      </c>
      <c r="BO129" s="7">
        <f t="shared" si="28"/>
        <v>10</v>
      </c>
      <c r="BP129" s="7">
        <v>0</v>
      </c>
      <c r="BQ129" s="7">
        <f t="shared" si="23"/>
        <v>11</v>
      </c>
      <c r="BR129" s="7"/>
      <c r="BS129" s="7"/>
      <c r="BT129" s="7">
        <v>0</v>
      </c>
      <c r="BU129" s="7">
        <f t="shared" si="4"/>
        <v>60</v>
      </c>
      <c r="BV129" s="7"/>
      <c r="BW129" s="7">
        <f t="shared" si="49"/>
        <v>8</v>
      </c>
      <c r="BX129" s="7"/>
      <c r="BY129" s="7"/>
      <c r="BZ129" s="7"/>
      <c r="CA129" s="7"/>
      <c r="CB129" s="7"/>
      <c r="CC129" s="7"/>
      <c r="CD129" s="7"/>
      <c r="CE129" s="7"/>
      <c r="CF129" s="7"/>
      <c r="CG129" s="7"/>
      <c r="CH129" s="7"/>
      <c r="CI129" s="7"/>
      <c r="CJ129" s="7"/>
      <c r="CK129" s="7"/>
      <c r="CL129" s="7">
        <v>0</v>
      </c>
      <c r="CM129" s="7">
        <f t="shared" si="67"/>
        <v>0</v>
      </c>
      <c r="CN129" s="7">
        <v>0</v>
      </c>
      <c r="CO129" s="7">
        <f t="shared" si="35"/>
        <v>2</v>
      </c>
      <c r="CP129" s="7">
        <v>0</v>
      </c>
      <c r="CQ129" s="7">
        <f t="shared" si="60"/>
        <v>9</v>
      </c>
      <c r="CR129" s="7">
        <v>0</v>
      </c>
      <c r="CS129" s="7">
        <f t="shared" si="77"/>
        <v>2</v>
      </c>
      <c r="CT129" s="7"/>
      <c r="CU129" s="7"/>
      <c r="CV129" s="7"/>
      <c r="CW129" s="7"/>
      <c r="CX129" s="7">
        <v>3</v>
      </c>
      <c r="CY129" s="7">
        <f t="shared" si="17"/>
        <v>17</v>
      </c>
      <c r="CZ129" s="7"/>
      <c r="DA129" s="7"/>
      <c r="DB129" s="7"/>
      <c r="DC129" s="7"/>
      <c r="DD129" s="7"/>
      <c r="DE129" s="7"/>
      <c r="DF129" s="7"/>
      <c r="DG129" s="7"/>
      <c r="DH129" s="7"/>
      <c r="DI129" s="7"/>
      <c r="DJ129" s="7">
        <v>0</v>
      </c>
      <c r="DK129" s="7">
        <f t="shared" si="18"/>
        <v>13</v>
      </c>
      <c r="DL129" s="7"/>
      <c r="DM129" s="7"/>
      <c r="DN129" s="7">
        <v>3</v>
      </c>
      <c r="DO129" s="7">
        <f t="shared" si="78"/>
        <v>12</v>
      </c>
      <c r="DP129" s="7">
        <v>11</v>
      </c>
      <c r="DQ129" s="7">
        <f t="shared" si="50"/>
        <v>2438</v>
      </c>
      <c r="DR129" s="7">
        <v>12</v>
      </c>
      <c r="DS129" s="7">
        <f t="shared" si="68"/>
        <v>104</v>
      </c>
      <c r="DT129" s="7">
        <v>0</v>
      </c>
      <c r="DU129" s="7">
        <f t="shared" si="48"/>
        <v>6</v>
      </c>
      <c r="DV129" s="7">
        <v>0</v>
      </c>
      <c r="DW129" s="7">
        <f t="shared" si="69"/>
        <v>6</v>
      </c>
      <c r="DX129" s="7">
        <v>0</v>
      </c>
      <c r="DY129" s="7">
        <f t="shared" si="65"/>
        <v>0</v>
      </c>
      <c r="DZ129" s="7"/>
      <c r="EA129" s="7">
        <f t="shared" si="10"/>
        <v>20</v>
      </c>
      <c r="EB129" s="7">
        <v>0</v>
      </c>
      <c r="EC129" s="7">
        <f t="shared" si="20"/>
        <v>8</v>
      </c>
      <c r="ED129" s="7">
        <v>0</v>
      </c>
      <c r="EE129" s="7">
        <f t="shared" si="61"/>
        <v>28</v>
      </c>
      <c r="EF129" s="7"/>
      <c r="EG129" s="7"/>
      <c r="EH129" s="7"/>
      <c r="EI129" s="7"/>
      <c r="EJ129" s="7">
        <v>0</v>
      </c>
      <c r="EK129" s="7">
        <f t="shared" si="11"/>
        <v>12</v>
      </c>
      <c r="EL129" s="7">
        <v>0</v>
      </c>
      <c r="EM129" s="7">
        <f t="shared" si="51"/>
        <v>1</v>
      </c>
      <c r="EN129" s="7">
        <v>0</v>
      </c>
      <c r="EO129" s="7">
        <f t="shared" si="62"/>
        <v>1</v>
      </c>
      <c r="EP129" s="7"/>
      <c r="EQ129" s="7"/>
      <c r="ER129" s="7">
        <v>10</v>
      </c>
      <c r="ES129" s="7">
        <f t="shared" si="63"/>
        <v>986</v>
      </c>
      <c r="ET129" s="7"/>
      <c r="EU129" s="7"/>
      <c r="EV129" s="7">
        <v>1</v>
      </c>
      <c r="EW129" s="7">
        <f t="shared" si="79"/>
        <v>7</v>
      </c>
      <c r="EX129" s="7">
        <v>0</v>
      </c>
      <c r="EY129" s="7">
        <f t="shared" si="70"/>
        <v>1</v>
      </c>
      <c r="EZ129" s="7">
        <v>0</v>
      </c>
      <c r="FA129" s="7">
        <f t="shared" si="39"/>
        <v>2</v>
      </c>
      <c r="FB129" s="7"/>
      <c r="FC129" s="7"/>
      <c r="FD129" s="7"/>
      <c r="FE129" s="7"/>
      <c r="FF129" s="7">
        <v>8</v>
      </c>
      <c r="FG129" s="7">
        <f t="shared" si="45"/>
        <v>170</v>
      </c>
      <c r="FH129" s="7"/>
      <c r="FI129" s="7"/>
      <c r="FJ129" s="7"/>
      <c r="FK129" s="7"/>
      <c r="FL129" s="7"/>
      <c r="FM129" s="7"/>
      <c r="FN129" s="7"/>
      <c r="FO129" s="7"/>
      <c r="FP129" s="7"/>
      <c r="FQ129" s="7"/>
      <c r="FR129" s="7"/>
      <c r="FS129" s="7"/>
      <c r="FT129" s="7"/>
      <c r="FU129" s="7"/>
      <c r="FV129" s="7">
        <v>10</v>
      </c>
      <c r="FW129" s="7">
        <f t="shared" si="46"/>
        <v>793</v>
      </c>
      <c r="FX129" s="7">
        <v>0</v>
      </c>
      <c r="FY129" s="7">
        <f t="shared" si="41"/>
        <v>0</v>
      </c>
      <c r="FZ129" s="7">
        <v>0</v>
      </c>
      <c r="GA129" s="7">
        <f t="shared" si="71"/>
        <v>0</v>
      </c>
      <c r="GB129" s="7"/>
      <c r="GC129" s="7"/>
      <c r="GD129" s="7">
        <v>0</v>
      </c>
      <c r="GE129" s="7">
        <f t="shared" si="42"/>
        <v>0</v>
      </c>
      <c r="GF129" s="7">
        <v>0</v>
      </c>
      <c r="GG129" s="7">
        <f t="shared" si="72"/>
        <v>7</v>
      </c>
      <c r="GH129" s="7"/>
      <c r="GI129" s="7"/>
      <c r="GJ129" s="7">
        <v>0</v>
      </c>
      <c r="GK129" s="7">
        <f t="shared" si="73"/>
        <v>25</v>
      </c>
    </row>
    <row r="130" spans="1:193" ht="14.25" customHeight="1" x14ac:dyDescent="0.2">
      <c r="A130" s="85">
        <v>44093</v>
      </c>
      <c r="B130" s="7"/>
      <c r="C130" s="7">
        <f t="shared" si="53"/>
        <v>0</v>
      </c>
      <c r="D130" s="7"/>
      <c r="E130" s="7">
        <f t="shared" si="43"/>
        <v>107</v>
      </c>
      <c r="F130" s="7"/>
      <c r="G130" s="7"/>
      <c r="H130" s="7"/>
      <c r="I130" s="7">
        <f t="shared" si="75"/>
        <v>32</v>
      </c>
      <c r="J130" s="7"/>
      <c r="K130" s="7"/>
      <c r="L130" s="7"/>
      <c r="M130" s="7"/>
      <c r="N130" s="7"/>
      <c r="O130" s="7">
        <f t="shared" si="24"/>
        <v>181</v>
      </c>
      <c r="P130" s="7"/>
      <c r="Q130" s="7"/>
      <c r="R130" s="7"/>
      <c r="S130" s="7">
        <f t="shared" si="54"/>
        <v>6</v>
      </c>
      <c r="T130" s="7"/>
      <c r="U130" s="7">
        <f t="shared" si="66"/>
        <v>0</v>
      </c>
      <c r="V130" s="7"/>
      <c r="W130" s="7"/>
      <c r="X130" s="7"/>
      <c r="Y130" s="7"/>
      <c r="Z130" s="7"/>
      <c r="AA130" s="7"/>
      <c r="AB130" s="7"/>
      <c r="AC130" s="7">
        <f t="shared" si="76"/>
        <v>10</v>
      </c>
      <c r="AD130" s="7"/>
      <c r="AE130" s="7">
        <f t="shared" si="2"/>
        <v>187</v>
      </c>
      <c r="AF130" s="7"/>
      <c r="AG130" s="7"/>
      <c r="AH130" s="7"/>
      <c r="AI130" s="84">
        <f t="shared" si="30"/>
        <v>7</v>
      </c>
      <c r="AJ130" s="7"/>
      <c r="AK130" s="7">
        <f t="shared" si="55"/>
        <v>59</v>
      </c>
      <c r="AL130" s="7"/>
      <c r="AM130" s="7"/>
      <c r="AN130" s="7"/>
      <c r="AO130" s="7">
        <f t="shared" si="31"/>
        <v>4</v>
      </c>
      <c r="AP130" s="7"/>
      <c r="AQ130" s="7">
        <f t="shared" si="26"/>
        <v>1</v>
      </c>
      <c r="AR130" s="7"/>
      <c r="AS130" s="7">
        <f t="shared" si="56"/>
        <v>3</v>
      </c>
      <c r="AT130" s="7"/>
      <c r="AU130" s="7">
        <f t="shared" si="57"/>
        <v>2</v>
      </c>
      <c r="AV130" s="7"/>
      <c r="AW130" s="7">
        <f t="shared" si="13"/>
        <v>1</v>
      </c>
      <c r="AX130" s="7"/>
      <c r="AY130" s="7"/>
      <c r="AZ130" s="7"/>
      <c r="BA130" s="7">
        <f t="shared" si="52"/>
        <v>13</v>
      </c>
      <c r="BB130" s="7"/>
      <c r="BC130" s="7">
        <f t="shared" si="58"/>
        <v>0</v>
      </c>
      <c r="BD130" s="7"/>
      <c r="BE130" s="7">
        <f t="shared" si="14"/>
        <v>3</v>
      </c>
      <c r="BF130" s="7"/>
      <c r="BG130" s="7">
        <f t="shared" si="27"/>
        <v>5</v>
      </c>
      <c r="BH130" s="7"/>
      <c r="BI130" s="7">
        <f t="shared" si="15"/>
        <v>1325</v>
      </c>
      <c r="BJ130" s="7"/>
      <c r="BK130" s="7">
        <f t="shared" si="74"/>
        <v>0</v>
      </c>
      <c r="BL130" s="7"/>
      <c r="BM130" s="7">
        <f t="shared" si="64"/>
        <v>3</v>
      </c>
      <c r="BN130" s="7"/>
      <c r="BO130" s="7">
        <f t="shared" si="28"/>
        <v>10</v>
      </c>
      <c r="BP130" s="7"/>
      <c r="BQ130" s="7">
        <f t="shared" si="23"/>
        <v>11</v>
      </c>
      <c r="BR130" s="7"/>
      <c r="BS130" s="7"/>
      <c r="BT130" s="7"/>
      <c r="BU130" s="7">
        <f t="shared" si="4"/>
        <v>60</v>
      </c>
      <c r="BV130" s="7"/>
      <c r="BW130" s="7">
        <f t="shared" si="49"/>
        <v>8</v>
      </c>
      <c r="BX130" s="7"/>
      <c r="BY130" s="7"/>
      <c r="BZ130" s="7"/>
      <c r="CA130" s="7"/>
      <c r="CB130" s="7"/>
      <c r="CC130" s="7"/>
      <c r="CD130" s="7"/>
      <c r="CE130" s="7"/>
      <c r="CF130" s="7"/>
      <c r="CG130" s="7"/>
      <c r="CH130" s="7"/>
      <c r="CI130" s="7"/>
      <c r="CJ130" s="7"/>
      <c r="CK130" s="7"/>
      <c r="CL130" s="7"/>
      <c r="CM130" s="7">
        <f t="shared" si="67"/>
        <v>0</v>
      </c>
      <c r="CN130" s="7"/>
      <c r="CO130" s="7">
        <f t="shared" si="35"/>
        <v>2</v>
      </c>
      <c r="CP130" s="7"/>
      <c r="CQ130" s="7">
        <f t="shared" si="60"/>
        <v>9</v>
      </c>
      <c r="CR130" s="7"/>
      <c r="CS130" s="7">
        <f t="shared" si="77"/>
        <v>2</v>
      </c>
      <c r="CT130" s="7"/>
      <c r="CU130" s="7"/>
      <c r="CV130" s="7"/>
      <c r="CW130" s="7"/>
      <c r="CX130" s="7"/>
      <c r="CY130" s="7">
        <f t="shared" si="17"/>
        <v>17</v>
      </c>
      <c r="CZ130" s="7"/>
      <c r="DA130" s="7"/>
      <c r="DB130" s="7"/>
      <c r="DC130" s="7"/>
      <c r="DD130" s="7"/>
      <c r="DE130" s="7"/>
      <c r="DF130" s="7"/>
      <c r="DG130" s="7"/>
      <c r="DH130" s="7"/>
      <c r="DI130" s="7"/>
      <c r="DJ130" s="7"/>
      <c r="DK130" s="7">
        <f t="shared" si="18"/>
        <v>13</v>
      </c>
      <c r="DL130" s="7"/>
      <c r="DM130" s="7"/>
      <c r="DN130" s="7"/>
      <c r="DO130" s="7">
        <f t="shared" si="78"/>
        <v>12</v>
      </c>
      <c r="DP130" s="7"/>
      <c r="DQ130" s="7">
        <f t="shared" si="50"/>
        <v>2438</v>
      </c>
      <c r="DR130" s="7"/>
      <c r="DS130" s="7">
        <f t="shared" si="68"/>
        <v>104</v>
      </c>
      <c r="DT130" s="7"/>
      <c r="DU130" s="7">
        <f t="shared" si="48"/>
        <v>6</v>
      </c>
      <c r="DV130" s="7"/>
      <c r="DW130" s="7">
        <f t="shared" si="69"/>
        <v>6</v>
      </c>
      <c r="DX130" s="7"/>
      <c r="DY130" s="7">
        <f t="shared" si="65"/>
        <v>0</v>
      </c>
      <c r="DZ130" s="7"/>
      <c r="EA130" s="7">
        <f t="shared" si="10"/>
        <v>20</v>
      </c>
      <c r="EB130" s="7"/>
      <c r="EC130" s="7">
        <f t="shared" si="20"/>
        <v>8</v>
      </c>
      <c r="ED130" s="7"/>
      <c r="EE130" s="7">
        <f t="shared" si="61"/>
        <v>28</v>
      </c>
      <c r="EF130" s="7"/>
      <c r="EG130" s="7"/>
      <c r="EH130" s="7"/>
      <c r="EI130" s="7"/>
      <c r="EJ130" s="7"/>
      <c r="EK130" s="7">
        <f t="shared" si="11"/>
        <v>12</v>
      </c>
      <c r="EL130" s="7"/>
      <c r="EM130" s="7">
        <f t="shared" si="51"/>
        <v>1</v>
      </c>
      <c r="EN130" s="7"/>
      <c r="EO130" s="7">
        <f t="shared" si="62"/>
        <v>1</v>
      </c>
      <c r="EP130" s="7"/>
      <c r="EQ130" s="7"/>
      <c r="ER130" s="7"/>
      <c r="ES130" s="7">
        <f t="shared" si="63"/>
        <v>986</v>
      </c>
      <c r="ET130" s="7"/>
      <c r="EU130" s="7"/>
      <c r="EV130" s="7"/>
      <c r="EW130" s="7">
        <f t="shared" si="79"/>
        <v>7</v>
      </c>
      <c r="EX130" s="7"/>
      <c r="EY130" s="7">
        <f t="shared" si="70"/>
        <v>1</v>
      </c>
      <c r="EZ130" s="7"/>
      <c r="FA130" s="7">
        <f t="shared" si="39"/>
        <v>2</v>
      </c>
      <c r="FB130" s="7"/>
      <c r="FC130" s="7"/>
      <c r="FD130" s="7"/>
      <c r="FE130" s="7"/>
      <c r="FF130" s="7"/>
      <c r="FG130" s="7">
        <f t="shared" si="45"/>
        <v>170</v>
      </c>
      <c r="FH130" s="7"/>
      <c r="FI130" s="7"/>
      <c r="FJ130" s="7"/>
      <c r="FK130" s="7"/>
      <c r="FL130" s="7"/>
      <c r="FM130" s="7"/>
      <c r="FN130" s="7"/>
      <c r="FO130" s="7"/>
      <c r="FP130" s="7"/>
      <c r="FQ130" s="7"/>
      <c r="FR130" s="7"/>
      <c r="FS130" s="7"/>
      <c r="FT130" s="7"/>
      <c r="FU130" s="7"/>
      <c r="FV130" s="7"/>
      <c r="FW130" s="7">
        <f t="shared" si="46"/>
        <v>793</v>
      </c>
      <c r="FX130" s="7"/>
      <c r="FY130" s="7">
        <f t="shared" si="41"/>
        <v>0</v>
      </c>
      <c r="FZ130" s="7"/>
      <c r="GA130" s="7">
        <f t="shared" si="71"/>
        <v>0</v>
      </c>
      <c r="GB130" s="7"/>
      <c r="GC130" s="7"/>
      <c r="GD130" s="7"/>
      <c r="GE130" s="7">
        <f t="shared" si="42"/>
        <v>0</v>
      </c>
      <c r="GF130" s="7"/>
      <c r="GG130" s="7">
        <f t="shared" si="72"/>
        <v>7</v>
      </c>
      <c r="GH130" s="7"/>
      <c r="GI130" s="7"/>
      <c r="GJ130" s="7"/>
      <c r="GK130" s="7">
        <f t="shared" si="73"/>
        <v>25</v>
      </c>
    </row>
    <row r="131" spans="1:193" ht="14.25" customHeight="1" x14ac:dyDescent="0.2">
      <c r="A131" s="85">
        <v>44094</v>
      </c>
      <c r="B131" s="7"/>
      <c r="C131" s="7">
        <f t="shared" si="53"/>
        <v>0</v>
      </c>
      <c r="D131" s="7"/>
      <c r="E131" s="7">
        <f t="shared" si="43"/>
        <v>107</v>
      </c>
      <c r="F131" s="7"/>
      <c r="G131" s="7"/>
      <c r="H131" s="7"/>
      <c r="I131" s="7">
        <f t="shared" si="75"/>
        <v>32</v>
      </c>
      <c r="J131" s="7"/>
      <c r="K131" s="7"/>
      <c r="L131" s="7"/>
      <c r="M131" s="7"/>
      <c r="N131" s="7"/>
      <c r="O131" s="7">
        <f t="shared" si="24"/>
        <v>181</v>
      </c>
      <c r="P131" s="7"/>
      <c r="Q131" s="7"/>
      <c r="R131" s="7"/>
      <c r="S131" s="7">
        <f t="shared" si="54"/>
        <v>6</v>
      </c>
      <c r="T131" s="7"/>
      <c r="U131" s="7">
        <f t="shared" si="66"/>
        <v>0</v>
      </c>
      <c r="V131" s="7"/>
      <c r="W131" s="7"/>
      <c r="X131" s="7"/>
      <c r="Y131" s="7"/>
      <c r="Z131" s="7"/>
      <c r="AA131" s="7"/>
      <c r="AB131" s="7"/>
      <c r="AC131" s="7">
        <f t="shared" si="76"/>
        <v>10</v>
      </c>
      <c r="AD131" s="7"/>
      <c r="AE131" s="7">
        <f t="shared" si="2"/>
        <v>187</v>
      </c>
      <c r="AF131" s="7"/>
      <c r="AG131" s="7"/>
      <c r="AH131" s="7"/>
      <c r="AI131" s="84">
        <f t="shared" si="30"/>
        <v>7</v>
      </c>
      <c r="AJ131" s="7"/>
      <c r="AK131" s="7">
        <f t="shared" si="55"/>
        <v>59</v>
      </c>
      <c r="AL131" s="7"/>
      <c r="AM131" s="7"/>
      <c r="AN131" s="7"/>
      <c r="AO131" s="7">
        <f t="shared" si="31"/>
        <v>4</v>
      </c>
      <c r="AP131" s="7"/>
      <c r="AQ131" s="7">
        <f t="shared" si="26"/>
        <v>1</v>
      </c>
      <c r="AR131" s="7"/>
      <c r="AS131" s="7">
        <f t="shared" si="56"/>
        <v>3</v>
      </c>
      <c r="AT131" s="7"/>
      <c r="AU131" s="7">
        <f t="shared" si="57"/>
        <v>2</v>
      </c>
      <c r="AV131" s="7"/>
      <c r="AW131" s="7">
        <f t="shared" si="13"/>
        <v>1</v>
      </c>
      <c r="AX131" s="7"/>
      <c r="AY131" s="7"/>
      <c r="AZ131" s="7"/>
      <c r="BA131" s="7">
        <f t="shared" si="52"/>
        <v>13</v>
      </c>
      <c r="BB131" s="7"/>
      <c r="BC131" s="7">
        <f t="shared" si="58"/>
        <v>0</v>
      </c>
      <c r="BD131" s="7"/>
      <c r="BE131" s="7">
        <f t="shared" si="14"/>
        <v>3</v>
      </c>
      <c r="BF131" s="7"/>
      <c r="BG131" s="7">
        <f t="shared" si="27"/>
        <v>5</v>
      </c>
      <c r="BH131" s="7"/>
      <c r="BI131" s="7">
        <f t="shared" si="15"/>
        <v>1325</v>
      </c>
      <c r="BJ131" s="7"/>
      <c r="BK131" s="7">
        <f t="shared" si="74"/>
        <v>0</v>
      </c>
      <c r="BL131" s="7"/>
      <c r="BM131" s="7">
        <f t="shared" si="64"/>
        <v>3</v>
      </c>
      <c r="BN131" s="7"/>
      <c r="BO131" s="7">
        <f t="shared" si="28"/>
        <v>10</v>
      </c>
      <c r="BP131" s="7"/>
      <c r="BQ131" s="7">
        <f t="shared" si="23"/>
        <v>11</v>
      </c>
      <c r="BR131" s="7"/>
      <c r="BS131" s="7"/>
      <c r="BT131" s="7"/>
      <c r="BU131" s="7">
        <f t="shared" si="4"/>
        <v>60</v>
      </c>
      <c r="BV131" s="7"/>
      <c r="BW131" s="7">
        <f t="shared" si="49"/>
        <v>8</v>
      </c>
      <c r="BX131" s="7"/>
      <c r="BY131" s="7"/>
      <c r="BZ131" s="7"/>
      <c r="CA131" s="7"/>
      <c r="CB131" s="7"/>
      <c r="CC131" s="7"/>
      <c r="CD131" s="7"/>
      <c r="CE131" s="7"/>
      <c r="CF131" s="7"/>
      <c r="CG131" s="7"/>
      <c r="CH131" s="7"/>
      <c r="CI131" s="7"/>
      <c r="CJ131" s="7"/>
      <c r="CK131" s="7"/>
      <c r="CL131" s="7"/>
      <c r="CM131" s="7">
        <f t="shared" si="67"/>
        <v>0</v>
      </c>
      <c r="CN131" s="7"/>
      <c r="CO131" s="7">
        <f t="shared" si="35"/>
        <v>2</v>
      </c>
      <c r="CP131" s="7"/>
      <c r="CQ131" s="7">
        <f t="shared" si="60"/>
        <v>9</v>
      </c>
      <c r="CR131" s="7"/>
      <c r="CS131" s="7">
        <f t="shared" si="77"/>
        <v>2</v>
      </c>
      <c r="CT131" s="7"/>
      <c r="CU131" s="7"/>
      <c r="CV131" s="7"/>
      <c r="CW131" s="7"/>
      <c r="CX131" s="7"/>
      <c r="CY131" s="7">
        <f t="shared" si="17"/>
        <v>17</v>
      </c>
      <c r="CZ131" s="7"/>
      <c r="DA131" s="7"/>
      <c r="DB131" s="7"/>
      <c r="DC131" s="7"/>
      <c r="DD131" s="7"/>
      <c r="DE131" s="7"/>
      <c r="DF131" s="7"/>
      <c r="DG131" s="7"/>
      <c r="DH131" s="7"/>
      <c r="DI131" s="7"/>
      <c r="DJ131" s="7"/>
      <c r="DK131" s="7">
        <f t="shared" si="18"/>
        <v>13</v>
      </c>
      <c r="DL131" s="7"/>
      <c r="DM131" s="7"/>
      <c r="DN131" s="7"/>
      <c r="DO131" s="7">
        <f t="shared" si="78"/>
        <v>12</v>
      </c>
      <c r="DP131" s="7"/>
      <c r="DQ131" s="7">
        <f t="shared" ref="DQ131:DQ140" si="80">SUM(DQ130,DP131)</f>
        <v>2438</v>
      </c>
      <c r="DR131" s="7"/>
      <c r="DS131" s="7">
        <f t="shared" si="68"/>
        <v>104</v>
      </c>
      <c r="DT131" s="7"/>
      <c r="DU131" s="7">
        <f t="shared" si="48"/>
        <v>6</v>
      </c>
      <c r="DV131" s="7"/>
      <c r="DW131" s="7">
        <f t="shared" si="69"/>
        <v>6</v>
      </c>
      <c r="DX131" s="7"/>
      <c r="DY131" s="7">
        <f t="shared" si="65"/>
        <v>0</v>
      </c>
      <c r="DZ131" s="7"/>
      <c r="EA131" s="7">
        <f t="shared" si="10"/>
        <v>20</v>
      </c>
      <c r="EB131" s="7"/>
      <c r="EC131" s="7">
        <f t="shared" si="20"/>
        <v>8</v>
      </c>
      <c r="ED131" s="7"/>
      <c r="EE131" s="7">
        <f t="shared" si="61"/>
        <v>28</v>
      </c>
      <c r="EF131" s="7"/>
      <c r="EG131" s="7"/>
      <c r="EH131" s="7"/>
      <c r="EI131" s="7"/>
      <c r="EJ131" s="7"/>
      <c r="EK131" s="7">
        <f t="shared" si="11"/>
        <v>12</v>
      </c>
      <c r="EL131" s="7"/>
      <c r="EM131" s="7">
        <f t="shared" si="51"/>
        <v>1</v>
      </c>
      <c r="EN131" s="7"/>
      <c r="EO131" s="7">
        <f t="shared" si="62"/>
        <v>1</v>
      </c>
      <c r="EP131" s="7"/>
      <c r="EQ131" s="7"/>
      <c r="ER131" s="7"/>
      <c r="ES131" s="7">
        <f t="shared" si="63"/>
        <v>986</v>
      </c>
      <c r="ET131" s="7"/>
      <c r="EU131" s="7"/>
      <c r="EV131" s="7"/>
      <c r="EW131" s="7">
        <f t="shared" si="79"/>
        <v>7</v>
      </c>
      <c r="EX131" s="7"/>
      <c r="EY131" s="7">
        <f t="shared" si="70"/>
        <v>1</v>
      </c>
      <c r="EZ131" s="7"/>
      <c r="FA131" s="7">
        <f t="shared" si="39"/>
        <v>2</v>
      </c>
      <c r="FB131" s="7"/>
      <c r="FC131" s="7"/>
      <c r="FD131" s="7"/>
      <c r="FE131" s="7"/>
      <c r="FF131" s="7"/>
      <c r="FG131" s="7">
        <f t="shared" si="45"/>
        <v>170</v>
      </c>
      <c r="FH131" s="7"/>
      <c r="FI131" s="7"/>
      <c r="FJ131" s="7"/>
      <c r="FK131" s="7"/>
      <c r="FL131" s="7"/>
      <c r="FM131" s="7"/>
      <c r="FN131" s="7"/>
      <c r="FO131" s="7"/>
      <c r="FP131" s="7"/>
      <c r="FQ131" s="7"/>
      <c r="FR131" s="7"/>
      <c r="FS131" s="7"/>
      <c r="FT131" s="7"/>
      <c r="FU131" s="7"/>
      <c r="FV131" s="7"/>
      <c r="FW131" s="7">
        <f t="shared" si="46"/>
        <v>793</v>
      </c>
      <c r="FX131" s="7"/>
      <c r="FY131" s="7">
        <f t="shared" si="41"/>
        <v>0</v>
      </c>
      <c r="FZ131" s="7"/>
      <c r="GA131" s="7">
        <f t="shared" si="71"/>
        <v>0</v>
      </c>
      <c r="GB131" s="7"/>
      <c r="GC131" s="7"/>
      <c r="GD131" s="7"/>
      <c r="GE131" s="7">
        <f t="shared" si="42"/>
        <v>0</v>
      </c>
      <c r="GF131" s="7"/>
      <c r="GG131" s="7">
        <f t="shared" si="72"/>
        <v>7</v>
      </c>
      <c r="GH131" s="7"/>
      <c r="GI131" s="7"/>
      <c r="GJ131" s="7"/>
      <c r="GK131" s="7">
        <f t="shared" si="73"/>
        <v>25</v>
      </c>
    </row>
    <row r="132" spans="1:193" ht="14.25" customHeight="1" x14ac:dyDescent="0.2">
      <c r="A132" s="85">
        <v>44095</v>
      </c>
      <c r="B132" s="7">
        <v>0</v>
      </c>
      <c r="C132" s="7">
        <f t="shared" si="53"/>
        <v>0</v>
      </c>
      <c r="D132" s="7">
        <v>2</v>
      </c>
      <c r="E132" s="7">
        <f t="shared" si="43"/>
        <v>109</v>
      </c>
      <c r="F132" s="7"/>
      <c r="G132" s="7"/>
      <c r="H132" s="7">
        <v>56</v>
      </c>
      <c r="I132" s="7">
        <f t="shared" si="75"/>
        <v>88</v>
      </c>
      <c r="J132" s="7"/>
      <c r="K132" s="7"/>
      <c r="L132" s="7"/>
      <c r="M132" s="7"/>
      <c r="N132" s="7">
        <v>2</v>
      </c>
      <c r="O132" s="7">
        <f>SUM(O131,N132)</f>
        <v>183</v>
      </c>
      <c r="P132" s="7"/>
      <c r="Q132" s="7"/>
      <c r="R132" s="7">
        <v>0</v>
      </c>
      <c r="S132" s="7">
        <f t="shared" si="54"/>
        <v>6</v>
      </c>
      <c r="T132" s="7">
        <v>0</v>
      </c>
      <c r="U132" s="7">
        <f t="shared" si="66"/>
        <v>0</v>
      </c>
      <c r="V132" s="7"/>
      <c r="W132" s="7"/>
      <c r="X132" s="7"/>
      <c r="Y132" s="7"/>
      <c r="Z132" s="7"/>
      <c r="AA132" s="7"/>
      <c r="AB132" s="7">
        <v>33</v>
      </c>
      <c r="AC132" s="7">
        <f t="shared" si="76"/>
        <v>43</v>
      </c>
      <c r="AD132" s="7">
        <v>6</v>
      </c>
      <c r="AE132" s="7">
        <f t="shared" ref="AE132:AE170" si="81">SUM(AE131+AD132)</f>
        <v>193</v>
      </c>
      <c r="AF132" s="7"/>
      <c r="AG132" s="7"/>
      <c r="AH132" s="7">
        <v>0</v>
      </c>
      <c r="AI132" s="84">
        <f t="shared" si="30"/>
        <v>7</v>
      </c>
      <c r="AJ132" s="7">
        <v>2</v>
      </c>
      <c r="AK132" s="7">
        <f t="shared" si="55"/>
        <v>61</v>
      </c>
      <c r="AL132" s="7"/>
      <c r="AM132" s="7"/>
      <c r="AN132" s="7">
        <v>0</v>
      </c>
      <c r="AO132" s="7">
        <f t="shared" si="31"/>
        <v>4</v>
      </c>
      <c r="AP132" s="7">
        <v>0</v>
      </c>
      <c r="AQ132" s="7">
        <f t="shared" si="26"/>
        <v>1</v>
      </c>
      <c r="AR132" s="7">
        <v>0</v>
      </c>
      <c r="AS132" s="7">
        <f t="shared" si="56"/>
        <v>3</v>
      </c>
      <c r="AT132" s="7">
        <v>0</v>
      </c>
      <c r="AU132" s="7">
        <f t="shared" si="57"/>
        <v>2</v>
      </c>
      <c r="AV132" s="7">
        <v>0</v>
      </c>
      <c r="AW132" s="7">
        <f t="shared" si="13"/>
        <v>1</v>
      </c>
      <c r="AX132" s="7"/>
      <c r="AY132" s="7"/>
      <c r="AZ132" s="7"/>
      <c r="BA132" s="7">
        <f t="shared" si="52"/>
        <v>13</v>
      </c>
      <c r="BB132" s="7">
        <v>0</v>
      </c>
      <c r="BC132" s="7">
        <f t="shared" si="58"/>
        <v>0</v>
      </c>
      <c r="BD132" s="7">
        <v>0</v>
      </c>
      <c r="BE132" s="7">
        <f>SUM(BE131+BD132)</f>
        <v>3</v>
      </c>
      <c r="BF132" s="7">
        <v>0</v>
      </c>
      <c r="BG132" s="7">
        <f t="shared" si="27"/>
        <v>5</v>
      </c>
      <c r="BH132" s="7">
        <v>33</v>
      </c>
      <c r="BI132" s="7">
        <f t="shared" si="15"/>
        <v>1358</v>
      </c>
      <c r="BJ132" s="7">
        <v>0</v>
      </c>
      <c r="BK132" s="7">
        <f t="shared" si="74"/>
        <v>0</v>
      </c>
      <c r="BL132" s="7">
        <v>0</v>
      </c>
      <c r="BM132" s="7">
        <f t="shared" si="64"/>
        <v>3</v>
      </c>
      <c r="BN132" s="7">
        <v>0</v>
      </c>
      <c r="BO132" s="7">
        <f>SUM(BO131+BN132)</f>
        <v>10</v>
      </c>
      <c r="BP132" s="7">
        <v>0</v>
      </c>
      <c r="BQ132" s="7">
        <f t="shared" si="23"/>
        <v>11</v>
      </c>
      <c r="BR132" s="7"/>
      <c r="BS132" s="7"/>
      <c r="BT132" s="7">
        <v>2</v>
      </c>
      <c r="BU132" s="7">
        <f t="shared" ref="BU132:BU154" si="82">SUM(BU131+BT132)</f>
        <v>62</v>
      </c>
      <c r="BV132" s="7"/>
      <c r="BW132" s="7">
        <f t="shared" si="49"/>
        <v>8</v>
      </c>
      <c r="BX132" s="7"/>
      <c r="BY132" s="7"/>
      <c r="BZ132" s="7"/>
      <c r="CA132" s="7"/>
      <c r="CB132" s="7"/>
      <c r="CC132" s="7"/>
      <c r="CD132" s="7"/>
      <c r="CE132" s="7"/>
      <c r="CF132" s="7"/>
      <c r="CG132" s="7"/>
      <c r="CH132" s="7"/>
      <c r="CI132" s="7"/>
      <c r="CJ132" s="7"/>
      <c r="CK132" s="7"/>
      <c r="CL132" s="7">
        <v>0</v>
      </c>
      <c r="CM132" s="7">
        <f t="shared" si="67"/>
        <v>0</v>
      </c>
      <c r="CN132" s="7">
        <v>0</v>
      </c>
      <c r="CO132" s="7">
        <f t="shared" si="35"/>
        <v>2</v>
      </c>
      <c r="CP132" s="7">
        <v>2</v>
      </c>
      <c r="CQ132" s="7">
        <f t="shared" si="60"/>
        <v>11</v>
      </c>
      <c r="CR132" s="7">
        <v>0</v>
      </c>
      <c r="CS132" s="7">
        <f t="shared" si="77"/>
        <v>2</v>
      </c>
      <c r="CT132" s="7"/>
      <c r="CU132" s="7"/>
      <c r="CV132" s="7"/>
      <c r="CW132" s="7"/>
      <c r="CX132" s="7">
        <v>1</v>
      </c>
      <c r="CY132" s="7">
        <f t="shared" si="17"/>
        <v>18</v>
      </c>
      <c r="CZ132" s="7"/>
      <c r="DA132" s="7"/>
      <c r="DB132" s="7"/>
      <c r="DC132" s="7"/>
      <c r="DD132" s="7"/>
      <c r="DE132" s="7"/>
      <c r="DF132" s="7"/>
      <c r="DG132" s="7"/>
      <c r="DH132" s="7"/>
      <c r="DI132" s="7"/>
      <c r="DJ132" s="7">
        <v>0</v>
      </c>
      <c r="DK132" s="7">
        <f t="shared" si="18"/>
        <v>13</v>
      </c>
      <c r="DL132" s="7"/>
      <c r="DM132" s="7"/>
      <c r="DN132" s="7">
        <v>0</v>
      </c>
      <c r="DO132" s="7">
        <f t="shared" si="78"/>
        <v>12</v>
      </c>
      <c r="DP132" s="7">
        <v>48</v>
      </c>
      <c r="DQ132" s="7">
        <f t="shared" si="80"/>
        <v>2486</v>
      </c>
      <c r="DR132" s="7">
        <v>40</v>
      </c>
      <c r="DS132" s="7">
        <f t="shared" si="68"/>
        <v>144</v>
      </c>
      <c r="DT132" s="7">
        <v>0</v>
      </c>
      <c r="DU132" s="7">
        <f t="shared" si="48"/>
        <v>6</v>
      </c>
      <c r="DV132" s="7">
        <v>2</v>
      </c>
      <c r="DW132" s="7">
        <f t="shared" si="69"/>
        <v>8</v>
      </c>
      <c r="DX132" s="7">
        <v>0</v>
      </c>
      <c r="DY132" s="7">
        <f t="shared" si="65"/>
        <v>0</v>
      </c>
      <c r="DZ132" s="7"/>
      <c r="EA132" s="7">
        <f t="shared" si="10"/>
        <v>20</v>
      </c>
      <c r="EB132" s="7">
        <v>0</v>
      </c>
      <c r="EC132" s="7">
        <f t="shared" si="20"/>
        <v>8</v>
      </c>
      <c r="ED132" s="7">
        <v>0</v>
      </c>
      <c r="EE132" s="7">
        <f t="shared" si="61"/>
        <v>28</v>
      </c>
      <c r="EF132" s="7"/>
      <c r="EG132" s="7"/>
      <c r="EH132" s="7"/>
      <c r="EI132" s="7"/>
      <c r="EJ132" s="7">
        <v>0</v>
      </c>
      <c r="EK132" s="7">
        <f t="shared" si="11"/>
        <v>12</v>
      </c>
      <c r="EL132" s="7">
        <v>0</v>
      </c>
      <c r="EM132" s="7">
        <f t="shared" si="51"/>
        <v>1</v>
      </c>
      <c r="EN132" s="7">
        <v>0</v>
      </c>
      <c r="EO132" s="7">
        <f t="shared" si="62"/>
        <v>1</v>
      </c>
      <c r="EP132" s="7"/>
      <c r="EQ132" s="7"/>
      <c r="ER132" s="7">
        <v>44</v>
      </c>
      <c r="ES132" s="7">
        <f t="shared" si="63"/>
        <v>1030</v>
      </c>
      <c r="ET132" s="7"/>
      <c r="EU132" s="7"/>
      <c r="EV132" s="7">
        <v>7</v>
      </c>
      <c r="EW132" s="7">
        <f t="shared" si="79"/>
        <v>14</v>
      </c>
      <c r="EX132" s="7">
        <v>0</v>
      </c>
      <c r="EY132" s="7">
        <f t="shared" si="70"/>
        <v>1</v>
      </c>
      <c r="EZ132" s="7">
        <v>0</v>
      </c>
      <c r="FA132" s="7">
        <f t="shared" si="39"/>
        <v>2</v>
      </c>
      <c r="FB132" s="7"/>
      <c r="FC132" s="7"/>
      <c r="FD132" s="7"/>
      <c r="FE132" s="7"/>
      <c r="FF132" s="7">
        <v>20</v>
      </c>
      <c r="FG132" s="7">
        <f t="shared" si="45"/>
        <v>190</v>
      </c>
      <c r="FH132" s="7"/>
      <c r="FI132" s="7"/>
      <c r="FJ132" s="7"/>
      <c r="FK132" s="7"/>
      <c r="FL132" s="7"/>
      <c r="FM132" s="7"/>
      <c r="FN132" s="7"/>
      <c r="FO132" s="7"/>
      <c r="FP132" s="7"/>
      <c r="FQ132" s="7"/>
      <c r="FR132" s="7"/>
      <c r="FS132" s="7"/>
      <c r="FT132" s="7"/>
      <c r="FU132" s="7"/>
      <c r="FV132" s="7">
        <v>90</v>
      </c>
      <c r="FW132" s="7">
        <f t="shared" si="46"/>
        <v>883</v>
      </c>
      <c r="FX132" s="7">
        <v>0</v>
      </c>
      <c r="FY132" s="7">
        <f t="shared" si="41"/>
        <v>0</v>
      </c>
      <c r="FZ132" s="7">
        <v>0</v>
      </c>
      <c r="GA132" s="7">
        <f t="shared" si="71"/>
        <v>0</v>
      </c>
      <c r="GB132" s="7"/>
      <c r="GC132" s="7"/>
      <c r="GD132" s="7">
        <v>0</v>
      </c>
      <c r="GE132" s="7">
        <f t="shared" si="42"/>
        <v>0</v>
      </c>
      <c r="GF132" s="7">
        <v>7</v>
      </c>
      <c r="GG132" s="7">
        <f t="shared" si="72"/>
        <v>14</v>
      </c>
      <c r="GH132" s="7"/>
      <c r="GI132" s="7"/>
      <c r="GJ132" s="7">
        <v>1</v>
      </c>
      <c r="GK132" s="7">
        <f t="shared" si="73"/>
        <v>26</v>
      </c>
    </row>
    <row r="133" spans="1:193" ht="14.25" customHeight="1" x14ac:dyDescent="0.2">
      <c r="A133" s="85">
        <v>44096</v>
      </c>
      <c r="B133" s="7">
        <v>0</v>
      </c>
      <c r="C133" s="7">
        <f t="shared" si="53"/>
        <v>0</v>
      </c>
      <c r="D133" s="7">
        <v>2</v>
      </c>
      <c r="E133" s="7">
        <f t="shared" si="43"/>
        <v>111</v>
      </c>
      <c r="F133" s="7"/>
      <c r="G133" s="7"/>
      <c r="H133" s="7">
        <v>4</v>
      </c>
      <c r="I133" s="7">
        <f t="shared" si="75"/>
        <v>92</v>
      </c>
      <c r="J133" s="7"/>
      <c r="K133" s="7"/>
      <c r="L133" s="7"/>
      <c r="M133" s="7"/>
      <c r="N133" s="7">
        <v>0</v>
      </c>
      <c r="O133" s="7">
        <f>SUM(O132,N133)</f>
        <v>183</v>
      </c>
      <c r="P133" s="7"/>
      <c r="Q133" s="7"/>
      <c r="R133" s="7">
        <v>0</v>
      </c>
      <c r="S133" s="7">
        <f t="shared" si="54"/>
        <v>6</v>
      </c>
      <c r="T133" s="7">
        <v>0</v>
      </c>
      <c r="U133" s="7">
        <f t="shared" si="66"/>
        <v>0</v>
      </c>
      <c r="V133" s="7"/>
      <c r="W133" s="7"/>
      <c r="X133" s="7"/>
      <c r="Y133" s="7"/>
      <c r="Z133" s="7"/>
      <c r="AA133" s="7"/>
      <c r="AB133" s="7">
        <v>2</v>
      </c>
      <c r="AC133" s="7">
        <f t="shared" si="76"/>
        <v>45</v>
      </c>
      <c r="AD133" s="7">
        <v>4</v>
      </c>
      <c r="AE133" s="7">
        <f t="shared" si="81"/>
        <v>197</v>
      </c>
      <c r="AF133" s="7"/>
      <c r="AG133" s="7"/>
      <c r="AH133" s="7">
        <v>0</v>
      </c>
      <c r="AI133" s="84">
        <f t="shared" si="30"/>
        <v>7</v>
      </c>
      <c r="AJ133" s="7">
        <v>0</v>
      </c>
      <c r="AK133" s="7">
        <f t="shared" si="55"/>
        <v>61</v>
      </c>
      <c r="AL133" s="7"/>
      <c r="AM133" s="7"/>
      <c r="AN133" s="7">
        <v>0</v>
      </c>
      <c r="AO133" s="7">
        <f t="shared" si="31"/>
        <v>4</v>
      </c>
      <c r="AP133" s="7">
        <v>0</v>
      </c>
      <c r="AQ133" s="7">
        <f t="shared" si="26"/>
        <v>1</v>
      </c>
      <c r="AR133" s="7">
        <v>0</v>
      </c>
      <c r="AS133" s="7">
        <f t="shared" si="56"/>
        <v>3</v>
      </c>
      <c r="AT133" s="7">
        <v>0</v>
      </c>
      <c r="AU133" s="7">
        <f t="shared" si="57"/>
        <v>2</v>
      </c>
      <c r="AV133" s="7">
        <v>0</v>
      </c>
      <c r="AW133" s="7">
        <f t="shared" si="13"/>
        <v>1</v>
      </c>
      <c r="AX133" s="7"/>
      <c r="AY133" s="7"/>
      <c r="AZ133" s="7"/>
      <c r="BA133" s="7">
        <f t="shared" si="52"/>
        <v>13</v>
      </c>
      <c r="BB133" s="7">
        <v>0</v>
      </c>
      <c r="BC133" s="7">
        <f t="shared" si="58"/>
        <v>0</v>
      </c>
      <c r="BD133" s="7">
        <v>0</v>
      </c>
      <c r="BE133" s="7">
        <f>SUM(BE132+BD133)</f>
        <v>3</v>
      </c>
      <c r="BF133" s="7">
        <v>0</v>
      </c>
      <c r="BG133" s="7">
        <f t="shared" si="27"/>
        <v>5</v>
      </c>
      <c r="BH133" s="7">
        <v>3</v>
      </c>
      <c r="BI133" s="7">
        <f t="shared" si="15"/>
        <v>1361</v>
      </c>
      <c r="BJ133" s="7">
        <v>0</v>
      </c>
      <c r="BK133" s="7">
        <f t="shared" si="74"/>
        <v>0</v>
      </c>
      <c r="BL133" s="7">
        <v>0</v>
      </c>
      <c r="BM133" s="7">
        <f t="shared" si="64"/>
        <v>3</v>
      </c>
      <c r="BN133" s="7">
        <v>0</v>
      </c>
      <c r="BO133" s="7">
        <f>SUM(BO132+BN133)</f>
        <v>10</v>
      </c>
      <c r="BP133" s="7">
        <v>0</v>
      </c>
      <c r="BQ133" s="7">
        <f t="shared" si="23"/>
        <v>11</v>
      </c>
      <c r="BR133" s="7"/>
      <c r="BS133" s="7"/>
      <c r="BT133" s="7">
        <v>1</v>
      </c>
      <c r="BU133" s="7">
        <f t="shared" si="82"/>
        <v>63</v>
      </c>
      <c r="BV133" s="7"/>
      <c r="BW133" s="7">
        <f t="shared" si="49"/>
        <v>8</v>
      </c>
      <c r="BX133" s="7"/>
      <c r="BY133" s="7"/>
      <c r="BZ133" s="7"/>
      <c r="CA133" s="7"/>
      <c r="CB133" s="7"/>
      <c r="CC133" s="7"/>
      <c r="CD133" s="7"/>
      <c r="CE133" s="7"/>
      <c r="CF133" s="7"/>
      <c r="CG133" s="7"/>
      <c r="CH133" s="7"/>
      <c r="CI133" s="7"/>
      <c r="CJ133" s="7"/>
      <c r="CK133" s="7"/>
      <c r="CL133" s="7">
        <v>0</v>
      </c>
      <c r="CM133" s="7">
        <f t="shared" si="67"/>
        <v>0</v>
      </c>
      <c r="CN133" s="7">
        <v>0</v>
      </c>
      <c r="CO133" s="7">
        <f t="shared" si="35"/>
        <v>2</v>
      </c>
      <c r="CP133" s="7">
        <v>2</v>
      </c>
      <c r="CQ133" s="7">
        <f t="shared" si="60"/>
        <v>13</v>
      </c>
      <c r="CR133" s="7">
        <v>0</v>
      </c>
      <c r="CS133" s="7">
        <f t="shared" si="77"/>
        <v>2</v>
      </c>
      <c r="CT133" s="7"/>
      <c r="CU133" s="7"/>
      <c r="CV133" s="7"/>
      <c r="CW133" s="7"/>
      <c r="CX133" s="7">
        <v>0</v>
      </c>
      <c r="CY133" s="7">
        <f t="shared" si="17"/>
        <v>18</v>
      </c>
      <c r="CZ133" s="7"/>
      <c r="DA133" s="7"/>
      <c r="DB133" s="7"/>
      <c r="DC133" s="7"/>
      <c r="DD133" s="7"/>
      <c r="DE133" s="7"/>
      <c r="DF133" s="7"/>
      <c r="DG133" s="7"/>
      <c r="DH133" s="7"/>
      <c r="DI133" s="7"/>
      <c r="DJ133" s="7">
        <v>0</v>
      </c>
      <c r="DK133" s="7">
        <f t="shared" si="18"/>
        <v>13</v>
      </c>
      <c r="DL133" s="7"/>
      <c r="DM133" s="7"/>
      <c r="DN133" s="7">
        <v>0</v>
      </c>
      <c r="DO133" s="7">
        <f t="shared" si="78"/>
        <v>12</v>
      </c>
      <c r="DP133" s="7">
        <v>3</v>
      </c>
      <c r="DQ133" s="7">
        <f t="shared" si="80"/>
        <v>2489</v>
      </c>
      <c r="DR133" s="7">
        <v>5</v>
      </c>
      <c r="DS133" s="7">
        <f t="shared" si="68"/>
        <v>149</v>
      </c>
      <c r="DT133" s="7">
        <v>0</v>
      </c>
      <c r="DU133" s="7">
        <f t="shared" si="48"/>
        <v>6</v>
      </c>
      <c r="DV133" s="7">
        <v>0</v>
      </c>
      <c r="DW133" s="7">
        <f t="shared" si="69"/>
        <v>8</v>
      </c>
      <c r="DX133" s="7">
        <v>0</v>
      </c>
      <c r="DY133" s="7">
        <f t="shared" si="65"/>
        <v>0</v>
      </c>
      <c r="DZ133" s="7"/>
      <c r="EA133" s="7">
        <f t="shared" si="10"/>
        <v>20</v>
      </c>
      <c r="EB133" s="7">
        <v>0</v>
      </c>
      <c r="EC133" s="7">
        <f t="shared" si="20"/>
        <v>8</v>
      </c>
      <c r="ED133" s="7">
        <v>0</v>
      </c>
      <c r="EE133" s="7">
        <f t="shared" si="61"/>
        <v>28</v>
      </c>
      <c r="EF133" s="7"/>
      <c r="EG133" s="7"/>
      <c r="EH133" s="7"/>
      <c r="EI133" s="7"/>
      <c r="EJ133" s="7">
        <v>0</v>
      </c>
      <c r="EK133" s="7">
        <f t="shared" si="11"/>
        <v>12</v>
      </c>
      <c r="EL133" s="7">
        <v>0</v>
      </c>
      <c r="EM133" s="7">
        <f t="shared" si="51"/>
        <v>1</v>
      </c>
      <c r="EN133" s="7">
        <v>0</v>
      </c>
      <c r="EO133" s="7">
        <f t="shared" si="62"/>
        <v>1</v>
      </c>
      <c r="EP133" s="7"/>
      <c r="EQ133" s="7"/>
      <c r="ER133" s="7">
        <v>10</v>
      </c>
      <c r="ES133" s="7">
        <f t="shared" si="63"/>
        <v>1040</v>
      </c>
      <c r="ET133" s="7"/>
      <c r="EU133" s="7"/>
      <c r="EV133" s="7">
        <v>8</v>
      </c>
      <c r="EW133" s="7">
        <f t="shared" si="79"/>
        <v>22</v>
      </c>
      <c r="EX133" s="7">
        <v>0</v>
      </c>
      <c r="EY133" s="7">
        <f t="shared" si="70"/>
        <v>1</v>
      </c>
      <c r="EZ133" s="7">
        <v>0</v>
      </c>
      <c r="FA133" s="7">
        <f t="shared" si="39"/>
        <v>2</v>
      </c>
      <c r="FB133" s="7"/>
      <c r="FC133" s="7"/>
      <c r="FD133" s="7"/>
      <c r="FE133" s="7"/>
      <c r="FF133" s="7">
        <v>7</v>
      </c>
      <c r="FG133" s="7">
        <f t="shared" si="45"/>
        <v>197</v>
      </c>
      <c r="FH133" s="7"/>
      <c r="FI133" s="7"/>
      <c r="FJ133" s="7"/>
      <c r="FK133" s="7"/>
      <c r="FL133" s="7"/>
      <c r="FM133" s="7"/>
      <c r="FN133" s="7"/>
      <c r="FO133" s="7"/>
      <c r="FP133" s="7"/>
      <c r="FQ133" s="7"/>
      <c r="FR133" s="7"/>
      <c r="FS133" s="7"/>
      <c r="FT133" s="7"/>
      <c r="FU133" s="7"/>
      <c r="FV133" s="7">
        <v>7</v>
      </c>
      <c r="FW133" s="7">
        <f t="shared" si="46"/>
        <v>890</v>
      </c>
      <c r="FX133" s="7">
        <v>0</v>
      </c>
      <c r="FY133" s="7">
        <f t="shared" si="41"/>
        <v>0</v>
      </c>
      <c r="FZ133" s="7">
        <v>0</v>
      </c>
      <c r="GA133" s="7">
        <f t="shared" si="71"/>
        <v>0</v>
      </c>
      <c r="GB133" s="7"/>
      <c r="GC133" s="7"/>
      <c r="GD133" s="7">
        <v>0</v>
      </c>
      <c r="GE133" s="7">
        <f t="shared" si="42"/>
        <v>0</v>
      </c>
      <c r="GF133" s="7">
        <v>0</v>
      </c>
      <c r="GG133" s="7">
        <f t="shared" si="72"/>
        <v>14</v>
      </c>
      <c r="GH133" s="7"/>
      <c r="GI133" s="7"/>
      <c r="GJ133" s="7">
        <v>0</v>
      </c>
      <c r="GK133" s="7">
        <f t="shared" si="73"/>
        <v>26</v>
      </c>
    </row>
    <row r="134" spans="1:193" ht="14.25" customHeight="1" x14ac:dyDescent="0.2">
      <c r="A134" s="85">
        <v>44097</v>
      </c>
      <c r="B134" s="7">
        <v>0</v>
      </c>
      <c r="C134" s="7">
        <f t="shared" si="53"/>
        <v>0</v>
      </c>
      <c r="D134" s="7">
        <v>0</v>
      </c>
      <c r="E134" s="7">
        <f t="shared" si="43"/>
        <v>111</v>
      </c>
      <c r="F134" s="7"/>
      <c r="G134" s="7"/>
      <c r="H134" s="7">
        <v>18</v>
      </c>
      <c r="I134" s="7">
        <f t="shared" si="75"/>
        <v>110</v>
      </c>
      <c r="J134" s="7"/>
      <c r="K134" s="7"/>
      <c r="L134" s="7"/>
      <c r="M134" s="7"/>
      <c r="N134" s="7">
        <v>0</v>
      </c>
      <c r="O134" s="7">
        <f>SUM(O133,N134)</f>
        <v>183</v>
      </c>
      <c r="P134" s="7"/>
      <c r="Q134" s="7"/>
      <c r="R134" s="7">
        <v>0</v>
      </c>
      <c r="S134" s="7">
        <f t="shared" si="54"/>
        <v>6</v>
      </c>
      <c r="T134" s="7">
        <v>0</v>
      </c>
      <c r="U134" s="7">
        <f t="shared" si="66"/>
        <v>0</v>
      </c>
      <c r="V134" s="7"/>
      <c r="W134" s="7"/>
      <c r="X134" s="7"/>
      <c r="Y134" s="7"/>
      <c r="Z134" s="7"/>
      <c r="AA134" s="7"/>
      <c r="AB134" s="7">
        <v>2</v>
      </c>
      <c r="AC134" s="7">
        <f t="shared" si="76"/>
        <v>47</v>
      </c>
      <c r="AD134" s="7">
        <v>5</v>
      </c>
      <c r="AE134" s="7">
        <f t="shared" si="81"/>
        <v>202</v>
      </c>
      <c r="AF134" s="7"/>
      <c r="AG134" s="7"/>
      <c r="AH134" s="7">
        <v>0</v>
      </c>
      <c r="AI134" s="84">
        <f t="shared" si="30"/>
        <v>7</v>
      </c>
      <c r="AJ134" s="7">
        <v>1</v>
      </c>
      <c r="AK134" s="7">
        <f t="shared" si="55"/>
        <v>62</v>
      </c>
      <c r="AL134" s="7"/>
      <c r="AM134" s="7"/>
      <c r="AN134" s="7">
        <v>0</v>
      </c>
      <c r="AO134" s="7">
        <f t="shared" si="31"/>
        <v>4</v>
      </c>
      <c r="AP134" s="7">
        <v>0</v>
      </c>
      <c r="AQ134" s="7">
        <f t="shared" si="26"/>
        <v>1</v>
      </c>
      <c r="AR134" s="7">
        <v>0</v>
      </c>
      <c r="AS134" s="7">
        <f t="shared" si="56"/>
        <v>3</v>
      </c>
      <c r="AT134" s="7">
        <v>0</v>
      </c>
      <c r="AU134" s="7">
        <f t="shared" si="57"/>
        <v>2</v>
      </c>
      <c r="AV134" s="7">
        <v>0</v>
      </c>
      <c r="AW134" s="7">
        <f t="shared" si="13"/>
        <v>1</v>
      </c>
      <c r="AX134" s="7"/>
      <c r="AY134" s="7"/>
      <c r="AZ134" s="7"/>
      <c r="BA134" s="7">
        <f t="shared" si="52"/>
        <v>13</v>
      </c>
      <c r="BB134" s="7">
        <v>0</v>
      </c>
      <c r="BC134" s="7">
        <f t="shared" si="58"/>
        <v>0</v>
      </c>
      <c r="BD134" s="7">
        <v>0</v>
      </c>
      <c r="BE134" s="7">
        <f>SUM(BE133+BD134)</f>
        <v>3</v>
      </c>
      <c r="BF134" s="7">
        <v>0</v>
      </c>
      <c r="BG134" s="7">
        <f t="shared" si="27"/>
        <v>5</v>
      </c>
      <c r="BH134" s="7">
        <v>3</v>
      </c>
      <c r="BI134" s="7">
        <f t="shared" si="15"/>
        <v>1364</v>
      </c>
      <c r="BJ134" s="7">
        <v>0</v>
      </c>
      <c r="BK134" s="7">
        <f t="shared" si="74"/>
        <v>0</v>
      </c>
      <c r="BL134" s="7">
        <v>0</v>
      </c>
      <c r="BM134" s="7">
        <f t="shared" si="64"/>
        <v>3</v>
      </c>
      <c r="BN134" s="7">
        <v>0</v>
      </c>
      <c r="BO134" s="7">
        <f>SUM(BO133+BN134)</f>
        <v>10</v>
      </c>
      <c r="BP134" s="7">
        <v>0</v>
      </c>
      <c r="BQ134" s="7">
        <f t="shared" si="23"/>
        <v>11</v>
      </c>
      <c r="BR134" s="7"/>
      <c r="BS134" s="7"/>
      <c r="BT134" s="7">
        <v>0</v>
      </c>
      <c r="BU134" s="7">
        <f t="shared" si="82"/>
        <v>63</v>
      </c>
      <c r="BV134" s="7"/>
      <c r="BW134" s="7">
        <f t="shared" si="49"/>
        <v>8</v>
      </c>
      <c r="BX134" s="7"/>
      <c r="BY134" s="7"/>
      <c r="BZ134" s="7"/>
      <c r="CA134" s="7"/>
      <c r="CB134" s="7"/>
      <c r="CC134" s="7"/>
      <c r="CD134" s="7"/>
      <c r="CE134" s="7"/>
      <c r="CF134" s="7"/>
      <c r="CG134" s="7"/>
      <c r="CH134" s="7"/>
      <c r="CI134" s="7"/>
      <c r="CJ134" s="7"/>
      <c r="CK134" s="7"/>
      <c r="CL134" s="7">
        <v>0</v>
      </c>
      <c r="CM134" s="7">
        <f t="shared" si="67"/>
        <v>0</v>
      </c>
      <c r="CN134" s="7">
        <v>0</v>
      </c>
      <c r="CO134" s="7">
        <f t="shared" si="35"/>
        <v>2</v>
      </c>
      <c r="CP134" s="7">
        <v>0</v>
      </c>
      <c r="CQ134" s="7">
        <f t="shared" si="60"/>
        <v>13</v>
      </c>
      <c r="CR134" s="7">
        <v>0</v>
      </c>
      <c r="CS134" s="7">
        <f t="shared" si="77"/>
        <v>2</v>
      </c>
      <c r="CT134" s="7"/>
      <c r="CU134" s="7"/>
      <c r="CV134" s="7"/>
      <c r="CW134" s="7"/>
      <c r="CX134" s="7">
        <v>0</v>
      </c>
      <c r="CY134" s="7">
        <f t="shared" si="17"/>
        <v>18</v>
      </c>
      <c r="CZ134" s="7"/>
      <c r="DA134" s="7"/>
      <c r="DB134" s="7"/>
      <c r="DC134" s="7"/>
      <c r="DD134" s="7"/>
      <c r="DE134" s="7"/>
      <c r="DF134" s="7"/>
      <c r="DG134" s="7"/>
      <c r="DH134" s="7"/>
      <c r="DI134" s="7"/>
      <c r="DJ134" s="7">
        <v>0</v>
      </c>
      <c r="DK134" s="7">
        <f t="shared" si="18"/>
        <v>13</v>
      </c>
      <c r="DL134" s="7"/>
      <c r="DM134" s="7"/>
      <c r="DN134" s="7">
        <v>0</v>
      </c>
      <c r="DO134" s="7">
        <f t="shared" si="78"/>
        <v>12</v>
      </c>
      <c r="DP134" s="7">
        <v>8</v>
      </c>
      <c r="DQ134" s="7">
        <f t="shared" si="80"/>
        <v>2497</v>
      </c>
      <c r="DR134" s="7">
        <v>2</v>
      </c>
      <c r="DS134" s="7">
        <f t="shared" si="68"/>
        <v>151</v>
      </c>
      <c r="DT134" s="7">
        <v>0</v>
      </c>
      <c r="DU134" s="7">
        <f t="shared" si="48"/>
        <v>6</v>
      </c>
      <c r="DV134" s="7">
        <v>0</v>
      </c>
      <c r="DW134" s="7">
        <f t="shared" si="69"/>
        <v>8</v>
      </c>
      <c r="DX134" s="7">
        <v>0</v>
      </c>
      <c r="DY134" s="7">
        <f t="shared" si="65"/>
        <v>0</v>
      </c>
      <c r="DZ134" s="7"/>
      <c r="EA134" s="7">
        <f t="shared" si="10"/>
        <v>20</v>
      </c>
      <c r="EB134" s="7">
        <v>0</v>
      </c>
      <c r="EC134" s="7">
        <f t="shared" si="20"/>
        <v>8</v>
      </c>
      <c r="ED134" s="7">
        <v>1</v>
      </c>
      <c r="EE134" s="7">
        <f t="shared" si="61"/>
        <v>29</v>
      </c>
      <c r="EF134" s="7"/>
      <c r="EG134" s="7"/>
      <c r="EH134" s="7"/>
      <c r="EI134" s="7"/>
      <c r="EJ134" s="7">
        <v>0</v>
      </c>
      <c r="EK134" s="7">
        <f t="shared" si="11"/>
        <v>12</v>
      </c>
      <c r="EL134" s="7">
        <v>0</v>
      </c>
      <c r="EM134" s="7">
        <f t="shared" si="51"/>
        <v>1</v>
      </c>
      <c r="EN134" s="7">
        <v>0</v>
      </c>
      <c r="EO134" s="7">
        <f t="shared" si="62"/>
        <v>1</v>
      </c>
      <c r="EP134" s="7"/>
      <c r="EQ134" s="7"/>
      <c r="ER134" s="7">
        <v>3</v>
      </c>
      <c r="ES134" s="7">
        <f t="shared" si="63"/>
        <v>1043</v>
      </c>
      <c r="ET134" s="7"/>
      <c r="EU134" s="7"/>
      <c r="EV134" s="7">
        <v>0</v>
      </c>
      <c r="EW134" s="7">
        <f t="shared" si="79"/>
        <v>22</v>
      </c>
      <c r="EX134" s="7">
        <v>0</v>
      </c>
      <c r="EY134" s="7">
        <f t="shared" si="70"/>
        <v>1</v>
      </c>
      <c r="EZ134" s="7">
        <v>0</v>
      </c>
      <c r="FA134" s="7">
        <f t="shared" si="39"/>
        <v>2</v>
      </c>
      <c r="FB134" s="7"/>
      <c r="FC134" s="7"/>
      <c r="FD134" s="7"/>
      <c r="FE134" s="7"/>
      <c r="FF134" s="7">
        <v>4</v>
      </c>
      <c r="FG134" s="7">
        <f t="shared" si="45"/>
        <v>201</v>
      </c>
      <c r="FH134" s="7"/>
      <c r="FI134" s="7"/>
      <c r="FJ134" s="7"/>
      <c r="FK134" s="7"/>
      <c r="FL134" s="7"/>
      <c r="FM134" s="7"/>
      <c r="FN134" s="7"/>
      <c r="FO134" s="7"/>
      <c r="FP134" s="7"/>
      <c r="FQ134" s="7"/>
      <c r="FR134" s="7"/>
      <c r="FS134" s="7"/>
      <c r="FT134" s="7"/>
      <c r="FU134" s="7"/>
      <c r="FV134" s="7">
        <v>6</v>
      </c>
      <c r="FW134" s="7">
        <f t="shared" si="46"/>
        <v>896</v>
      </c>
      <c r="FX134" s="7">
        <v>0</v>
      </c>
      <c r="FY134" s="7">
        <f t="shared" si="41"/>
        <v>0</v>
      </c>
      <c r="FZ134" s="7">
        <v>0</v>
      </c>
      <c r="GA134" s="7">
        <f t="shared" si="71"/>
        <v>0</v>
      </c>
      <c r="GB134" s="7"/>
      <c r="GC134" s="7"/>
      <c r="GD134" s="7">
        <v>0</v>
      </c>
      <c r="GE134" s="7">
        <f t="shared" si="42"/>
        <v>0</v>
      </c>
      <c r="GF134" s="7">
        <v>0</v>
      </c>
      <c r="GG134" s="7">
        <f t="shared" si="72"/>
        <v>14</v>
      </c>
      <c r="GH134" s="7"/>
      <c r="GI134" s="7"/>
      <c r="GJ134" s="7">
        <v>0</v>
      </c>
      <c r="GK134" s="7">
        <f t="shared" si="73"/>
        <v>26</v>
      </c>
    </row>
    <row r="135" spans="1:193" ht="14.25" customHeight="1" x14ac:dyDescent="0.2">
      <c r="A135" s="85">
        <v>44098</v>
      </c>
      <c r="B135" s="7">
        <v>0</v>
      </c>
      <c r="C135" s="7">
        <f t="shared" si="53"/>
        <v>0</v>
      </c>
      <c r="D135" s="7">
        <v>0</v>
      </c>
      <c r="E135" s="7">
        <f t="shared" si="43"/>
        <v>111</v>
      </c>
      <c r="F135" s="7"/>
      <c r="G135" s="7"/>
      <c r="H135" s="7">
        <v>6</v>
      </c>
      <c r="I135" s="7">
        <f t="shared" si="75"/>
        <v>116</v>
      </c>
      <c r="J135" s="7"/>
      <c r="K135" s="7"/>
      <c r="L135" s="7"/>
      <c r="M135" s="7"/>
      <c r="N135" s="7">
        <v>0</v>
      </c>
      <c r="O135" s="7">
        <f>SUM(O134,N135)</f>
        <v>183</v>
      </c>
      <c r="P135" s="7"/>
      <c r="Q135" s="7"/>
      <c r="R135" s="7">
        <v>1</v>
      </c>
      <c r="S135" s="7">
        <f t="shared" si="54"/>
        <v>7</v>
      </c>
      <c r="T135" s="7">
        <v>0</v>
      </c>
      <c r="U135" s="7">
        <f t="shared" si="66"/>
        <v>0</v>
      </c>
      <c r="V135" s="7"/>
      <c r="W135" s="7"/>
      <c r="X135" s="7"/>
      <c r="Y135" s="7"/>
      <c r="Z135" s="7"/>
      <c r="AA135" s="7"/>
      <c r="AB135" s="7">
        <v>5</v>
      </c>
      <c r="AC135" s="7">
        <f t="shared" si="76"/>
        <v>52</v>
      </c>
      <c r="AD135" s="7">
        <v>3</v>
      </c>
      <c r="AE135" s="7">
        <f t="shared" si="81"/>
        <v>205</v>
      </c>
      <c r="AF135" s="7"/>
      <c r="AG135" s="7"/>
      <c r="AH135" s="7">
        <v>0</v>
      </c>
      <c r="AI135" s="84">
        <f t="shared" si="30"/>
        <v>7</v>
      </c>
      <c r="AJ135" s="7">
        <v>0</v>
      </c>
      <c r="AK135" s="7">
        <f t="shared" si="55"/>
        <v>62</v>
      </c>
      <c r="AL135" s="7"/>
      <c r="AM135" s="7"/>
      <c r="AN135" s="7">
        <v>0</v>
      </c>
      <c r="AO135" s="7">
        <f t="shared" si="31"/>
        <v>4</v>
      </c>
      <c r="AP135" s="7">
        <v>0</v>
      </c>
      <c r="AQ135" s="7">
        <f t="shared" si="26"/>
        <v>1</v>
      </c>
      <c r="AR135" s="7">
        <v>0</v>
      </c>
      <c r="AS135" s="7">
        <f t="shared" si="56"/>
        <v>3</v>
      </c>
      <c r="AT135" s="7">
        <v>0</v>
      </c>
      <c r="AU135" s="7">
        <f t="shared" si="57"/>
        <v>2</v>
      </c>
      <c r="AV135" s="7">
        <v>0</v>
      </c>
      <c r="AW135" s="7">
        <f t="shared" si="13"/>
        <v>1</v>
      </c>
      <c r="AX135" s="7"/>
      <c r="AY135" s="7"/>
      <c r="AZ135" s="7"/>
      <c r="BA135" s="7">
        <f t="shared" si="52"/>
        <v>13</v>
      </c>
      <c r="BB135" s="7">
        <v>0</v>
      </c>
      <c r="BC135" s="7">
        <f t="shared" si="58"/>
        <v>0</v>
      </c>
      <c r="BD135" s="7">
        <v>0</v>
      </c>
      <c r="BE135" s="7">
        <f>SUM(BE134+BD135)</f>
        <v>3</v>
      </c>
      <c r="BF135" s="7">
        <v>0</v>
      </c>
      <c r="BG135" s="7">
        <f t="shared" si="27"/>
        <v>5</v>
      </c>
      <c r="BH135" s="7">
        <v>4</v>
      </c>
      <c r="BI135" s="7">
        <f t="shared" si="15"/>
        <v>1368</v>
      </c>
      <c r="BJ135" s="7">
        <v>0</v>
      </c>
      <c r="BK135" s="7">
        <f t="shared" si="74"/>
        <v>0</v>
      </c>
      <c r="BL135" s="7">
        <v>0</v>
      </c>
      <c r="BM135" s="7">
        <f t="shared" si="64"/>
        <v>3</v>
      </c>
      <c r="BN135" s="7">
        <v>0</v>
      </c>
      <c r="BO135" s="7">
        <f>SUM(BO134+BN135)</f>
        <v>10</v>
      </c>
      <c r="BP135" s="7">
        <v>0</v>
      </c>
      <c r="BQ135" s="7">
        <f t="shared" si="23"/>
        <v>11</v>
      </c>
      <c r="BR135" s="7"/>
      <c r="BS135" s="7"/>
      <c r="BT135" s="7">
        <v>4</v>
      </c>
      <c r="BU135" s="7">
        <f t="shared" si="82"/>
        <v>67</v>
      </c>
      <c r="BV135" s="7"/>
      <c r="BW135" s="7">
        <f t="shared" si="49"/>
        <v>8</v>
      </c>
      <c r="BX135" s="7"/>
      <c r="BY135" s="7"/>
      <c r="BZ135" s="7"/>
      <c r="CA135" s="7"/>
      <c r="CB135" s="7"/>
      <c r="CC135" s="7"/>
      <c r="CD135" s="7"/>
      <c r="CE135" s="7"/>
      <c r="CF135" s="7"/>
      <c r="CG135" s="7"/>
      <c r="CH135" s="7"/>
      <c r="CI135" s="7"/>
      <c r="CJ135" s="7"/>
      <c r="CK135" s="7"/>
      <c r="CL135" s="7">
        <v>0</v>
      </c>
      <c r="CM135" s="7">
        <f t="shared" si="67"/>
        <v>0</v>
      </c>
      <c r="CN135" s="7">
        <v>0</v>
      </c>
      <c r="CO135" s="7">
        <f t="shared" si="35"/>
        <v>2</v>
      </c>
      <c r="CP135" s="7">
        <v>0</v>
      </c>
      <c r="CQ135" s="7">
        <f t="shared" si="60"/>
        <v>13</v>
      </c>
      <c r="CR135" s="7">
        <v>0</v>
      </c>
      <c r="CS135" s="7">
        <f t="shared" si="77"/>
        <v>2</v>
      </c>
      <c r="CT135" s="7"/>
      <c r="CU135" s="7"/>
      <c r="CV135" s="7"/>
      <c r="CW135" s="7"/>
      <c r="CX135" s="7">
        <v>0</v>
      </c>
      <c r="CY135" s="7">
        <f t="shared" si="17"/>
        <v>18</v>
      </c>
      <c r="CZ135" s="7"/>
      <c r="DA135" s="7"/>
      <c r="DB135" s="7"/>
      <c r="DC135" s="7"/>
      <c r="DD135" s="7"/>
      <c r="DE135" s="7"/>
      <c r="DF135" s="7"/>
      <c r="DG135" s="7"/>
      <c r="DH135" s="7"/>
      <c r="DI135" s="7"/>
      <c r="DJ135" s="7">
        <v>0</v>
      </c>
      <c r="DK135" s="7">
        <f t="shared" si="18"/>
        <v>13</v>
      </c>
      <c r="DL135" s="7"/>
      <c r="DM135" s="7"/>
      <c r="DN135" s="7">
        <v>0</v>
      </c>
      <c r="DO135" s="7">
        <f t="shared" si="78"/>
        <v>12</v>
      </c>
      <c r="DP135" s="7">
        <v>15</v>
      </c>
      <c r="DQ135" s="7">
        <f t="shared" si="80"/>
        <v>2512</v>
      </c>
      <c r="DR135" s="7">
        <v>0</v>
      </c>
      <c r="DS135" s="7">
        <f t="shared" si="68"/>
        <v>151</v>
      </c>
      <c r="DT135" s="7">
        <v>0</v>
      </c>
      <c r="DU135" s="7">
        <f t="shared" si="48"/>
        <v>6</v>
      </c>
      <c r="DV135" s="7">
        <v>0</v>
      </c>
      <c r="DW135" s="7">
        <f t="shared" si="69"/>
        <v>8</v>
      </c>
      <c r="DX135" s="7">
        <v>0</v>
      </c>
      <c r="DY135" s="7">
        <f t="shared" si="65"/>
        <v>0</v>
      </c>
      <c r="DZ135" s="7"/>
      <c r="EA135" s="7">
        <f t="shared" si="10"/>
        <v>20</v>
      </c>
      <c r="EB135" s="7">
        <v>0</v>
      </c>
      <c r="EC135" s="7">
        <f t="shared" si="20"/>
        <v>8</v>
      </c>
      <c r="ED135" s="7">
        <v>0</v>
      </c>
      <c r="EE135" s="7">
        <f t="shared" si="61"/>
        <v>29</v>
      </c>
      <c r="EF135" s="7"/>
      <c r="EG135" s="7"/>
      <c r="EH135" s="7"/>
      <c r="EI135" s="7"/>
      <c r="EJ135" s="7">
        <v>0</v>
      </c>
      <c r="EK135" s="7">
        <f t="shared" si="11"/>
        <v>12</v>
      </c>
      <c r="EL135" s="7">
        <v>0</v>
      </c>
      <c r="EM135" s="7">
        <f t="shared" si="51"/>
        <v>1</v>
      </c>
      <c r="EN135" s="7">
        <v>0</v>
      </c>
      <c r="EO135" s="7">
        <f t="shared" si="62"/>
        <v>1</v>
      </c>
      <c r="EP135" s="7"/>
      <c r="EQ135" s="7"/>
      <c r="ER135" s="7">
        <v>0</v>
      </c>
      <c r="ES135" s="7">
        <f t="shared" si="63"/>
        <v>1043</v>
      </c>
      <c r="ET135" s="7"/>
      <c r="EU135" s="7"/>
      <c r="EV135" s="7">
        <v>3</v>
      </c>
      <c r="EW135" s="7">
        <f t="shared" si="79"/>
        <v>25</v>
      </c>
      <c r="EX135" s="7">
        <v>0</v>
      </c>
      <c r="EY135" s="7">
        <f t="shared" si="70"/>
        <v>1</v>
      </c>
      <c r="EZ135" s="7">
        <v>0</v>
      </c>
      <c r="FA135" s="7">
        <f t="shared" si="39"/>
        <v>2</v>
      </c>
      <c r="FB135" s="7"/>
      <c r="FC135" s="7"/>
      <c r="FD135" s="7"/>
      <c r="FE135" s="7"/>
      <c r="FF135" s="7">
        <v>10</v>
      </c>
      <c r="FG135" s="7">
        <f t="shared" si="45"/>
        <v>211</v>
      </c>
      <c r="FH135" s="7"/>
      <c r="FI135" s="7"/>
      <c r="FJ135" s="7"/>
      <c r="FK135" s="7"/>
      <c r="FL135" s="7"/>
      <c r="FM135" s="7"/>
      <c r="FN135" s="7"/>
      <c r="FO135" s="7"/>
      <c r="FP135" s="7"/>
      <c r="FQ135" s="7"/>
      <c r="FR135" s="7"/>
      <c r="FS135" s="7"/>
      <c r="FT135" s="7"/>
      <c r="FU135" s="7"/>
      <c r="FV135" s="7">
        <v>10</v>
      </c>
      <c r="FW135" s="7">
        <f t="shared" si="46"/>
        <v>906</v>
      </c>
      <c r="FX135" s="7">
        <v>0</v>
      </c>
      <c r="FY135" s="7">
        <f t="shared" si="41"/>
        <v>0</v>
      </c>
      <c r="FZ135" s="7">
        <v>0</v>
      </c>
      <c r="GA135" s="7">
        <f t="shared" si="71"/>
        <v>0</v>
      </c>
      <c r="GB135" s="7"/>
      <c r="GC135" s="7"/>
      <c r="GD135" s="7">
        <v>0</v>
      </c>
      <c r="GE135" s="7">
        <f t="shared" si="42"/>
        <v>0</v>
      </c>
      <c r="GF135" s="7">
        <v>1</v>
      </c>
      <c r="GG135" s="7">
        <f t="shared" si="72"/>
        <v>15</v>
      </c>
      <c r="GH135" s="7"/>
      <c r="GI135" s="7"/>
      <c r="GJ135" s="7">
        <v>0</v>
      </c>
      <c r="GK135" s="7">
        <f t="shared" si="73"/>
        <v>26</v>
      </c>
    </row>
    <row r="136" spans="1:193" ht="14.25" customHeight="1" x14ac:dyDescent="0.2">
      <c r="A136" s="85">
        <v>44099</v>
      </c>
      <c r="B136" s="7">
        <v>0</v>
      </c>
      <c r="C136" s="7">
        <f t="shared" si="53"/>
        <v>0</v>
      </c>
      <c r="D136" s="7">
        <v>0</v>
      </c>
      <c r="E136" s="7">
        <f t="shared" si="43"/>
        <v>111</v>
      </c>
      <c r="F136" s="7"/>
      <c r="G136" s="7"/>
      <c r="H136" s="7">
        <v>6</v>
      </c>
      <c r="I136" s="7">
        <f t="shared" si="75"/>
        <v>122</v>
      </c>
      <c r="J136" s="7"/>
      <c r="K136" s="7"/>
      <c r="L136" s="7"/>
      <c r="M136" s="7"/>
      <c r="N136" s="7">
        <v>0</v>
      </c>
      <c r="O136" s="7">
        <f>SUM(O135,N136)</f>
        <v>183</v>
      </c>
      <c r="P136" s="7"/>
      <c r="Q136" s="7"/>
      <c r="R136" s="7">
        <v>0</v>
      </c>
      <c r="S136" s="7">
        <f t="shared" si="54"/>
        <v>7</v>
      </c>
      <c r="T136" s="7">
        <v>0</v>
      </c>
      <c r="U136" s="7">
        <f t="shared" si="66"/>
        <v>0</v>
      </c>
      <c r="V136" s="7"/>
      <c r="W136" s="7"/>
      <c r="X136" s="7"/>
      <c r="Y136" s="7"/>
      <c r="Z136" s="7"/>
      <c r="AA136" s="7"/>
      <c r="AB136" s="7">
        <v>0</v>
      </c>
      <c r="AC136" s="7">
        <f t="shared" si="76"/>
        <v>52</v>
      </c>
      <c r="AD136" s="7">
        <v>2</v>
      </c>
      <c r="AE136" s="7">
        <f t="shared" si="81"/>
        <v>207</v>
      </c>
      <c r="AF136" s="7"/>
      <c r="AG136" s="7"/>
      <c r="AH136" s="7">
        <v>0</v>
      </c>
      <c r="AI136" s="84">
        <f t="shared" si="30"/>
        <v>7</v>
      </c>
      <c r="AJ136" s="7">
        <v>0</v>
      </c>
      <c r="AK136" s="7">
        <f t="shared" si="55"/>
        <v>62</v>
      </c>
      <c r="AL136" s="7"/>
      <c r="AM136" s="7"/>
      <c r="AN136" s="7">
        <v>0</v>
      </c>
      <c r="AO136" s="7">
        <f t="shared" si="31"/>
        <v>4</v>
      </c>
      <c r="AP136" s="7">
        <v>0</v>
      </c>
      <c r="AQ136" s="7">
        <f t="shared" si="26"/>
        <v>1</v>
      </c>
      <c r="AR136" s="7">
        <v>0</v>
      </c>
      <c r="AS136" s="7">
        <f t="shared" si="56"/>
        <v>3</v>
      </c>
      <c r="AT136" s="7">
        <v>0</v>
      </c>
      <c r="AU136" s="7">
        <f t="shared" si="57"/>
        <v>2</v>
      </c>
      <c r="AV136" s="7">
        <v>0</v>
      </c>
      <c r="AW136" s="7">
        <f t="shared" si="13"/>
        <v>1</v>
      </c>
      <c r="AX136" s="7"/>
      <c r="AY136" s="7"/>
      <c r="AZ136" s="7"/>
      <c r="BA136" s="7">
        <f t="shared" si="52"/>
        <v>13</v>
      </c>
      <c r="BB136" s="7">
        <v>0</v>
      </c>
      <c r="BC136" s="7">
        <f t="shared" si="58"/>
        <v>0</v>
      </c>
      <c r="BD136" s="7">
        <v>0</v>
      </c>
      <c r="BE136" s="7">
        <f>SUM(BE135+BD136)</f>
        <v>3</v>
      </c>
      <c r="BF136" s="7">
        <v>1</v>
      </c>
      <c r="BG136" s="7">
        <f t="shared" si="27"/>
        <v>6</v>
      </c>
      <c r="BH136" s="7">
        <v>14</v>
      </c>
      <c r="BI136" s="7">
        <f t="shared" si="15"/>
        <v>1382</v>
      </c>
      <c r="BJ136" s="7">
        <v>0</v>
      </c>
      <c r="BK136" s="7">
        <f t="shared" si="74"/>
        <v>0</v>
      </c>
      <c r="BL136" s="7">
        <v>0</v>
      </c>
      <c r="BM136" s="7">
        <f t="shared" si="64"/>
        <v>3</v>
      </c>
      <c r="BN136" s="7">
        <v>0</v>
      </c>
      <c r="BO136" s="7">
        <f>SUM(BO135+BN136)</f>
        <v>10</v>
      </c>
      <c r="BP136" s="7">
        <v>1</v>
      </c>
      <c r="BQ136" s="7">
        <f t="shared" si="23"/>
        <v>12</v>
      </c>
      <c r="BR136" s="7"/>
      <c r="BS136" s="7"/>
      <c r="BT136" s="7">
        <v>0</v>
      </c>
      <c r="BU136" s="7">
        <f t="shared" si="82"/>
        <v>67</v>
      </c>
      <c r="BV136" s="7"/>
      <c r="BW136" s="7">
        <f t="shared" si="49"/>
        <v>8</v>
      </c>
      <c r="BX136" s="7"/>
      <c r="BY136" s="7"/>
      <c r="BZ136" s="7"/>
      <c r="CA136" s="7"/>
      <c r="CB136" s="7"/>
      <c r="CC136" s="7"/>
      <c r="CD136" s="7"/>
      <c r="CE136" s="7"/>
      <c r="CF136" s="7"/>
      <c r="CG136" s="7"/>
      <c r="CH136" s="7"/>
      <c r="CI136" s="7"/>
      <c r="CJ136" s="7"/>
      <c r="CK136" s="7"/>
      <c r="CL136" s="7">
        <v>0</v>
      </c>
      <c r="CM136" s="7">
        <f t="shared" si="67"/>
        <v>0</v>
      </c>
      <c r="CN136" s="7">
        <v>0</v>
      </c>
      <c r="CO136" s="7">
        <f t="shared" si="35"/>
        <v>2</v>
      </c>
      <c r="CP136" s="7">
        <v>0</v>
      </c>
      <c r="CQ136" s="7">
        <f t="shared" si="60"/>
        <v>13</v>
      </c>
      <c r="CR136" s="7">
        <v>0</v>
      </c>
      <c r="CS136" s="7">
        <f t="shared" si="77"/>
        <v>2</v>
      </c>
      <c r="CT136" s="7"/>
      <c r="CU136" s="7"/>
      <c r="CV136" s="7"/>
      <c r="CW136" s="7"/>
      <c r="CX136" s="7">
        <v>0</v>
      </c>
      <c r="CY136" s="7">
        <f t="shared" si="17"/>
        <v>18</v>
      </c>
      <c r="CZ136" s="7"/>
      <c r="DA136" s="7"/>
      <c r="DB136" s="7"/>
      <c r="DC136" s="7"/>
      <c r="DD136" s="7"/>
      <c r="DE136" s="7"/>
      <c r="DF136" s="7"/>
      <c r="DG136" s="7"/>
      <c r="DH136" s="7"/>
      <c r="DI136" s="7"/>
      <c r="DJ136" s="7">
        <v>0</v>
      </c>
      <c r="DK136" s="7">
        <f t="shared" si="18"/>
        <v>13</v>
      </c>
      <c r="DL136" s="7"/>
      <c r="DM136" s="7"/>
      <c r="DN136" s="7">
        <v>0</v>
      </c>
      <c r="DO136" s="7">
        <f t="shared" si="78"/>
        <v>12</v>
      </c>
      <c r="DP136" s="7">
        <v>10</v>
      </c>
      <c r="DQ136" s="7">
        <f t="shared" si="80"/>
        <v>2522</v>
      </c>
      <c r="DR136" s="7">
        <v>10</v>
      </c>
      <c r="DS136" s="7">
        <f t="shared" si="68"/>
        <v>161</v>
      </c>
      <c r="DT136" s="7">
        <v>0</v>
      </c>
      <c r="DU136" s="7">
        <f t="shared" si="48"/>
        <v>6</v>
      </c>
      <c r="DV136" s="7">
        <v>0</v>
      </c>
      <c r="DW136" s="7">
        <f t="shared" si="69"/>
        <v>8</v>
      </c>
      <c r="DX136" s="7">
        <v>0</v>
      </c>
      <c r="DY136" s="7">
        <f t="shared" si="65"/>
        <v>0</v>
      </c>
      <c r="DZ136" s="7"/>
      <c r="EA136" s="7">
        <f t="shared" si="10"/>
        <v>20</v>
      </c>
      <c r="EB136" s="7">
        <v>0</v>
      </c>
      <c r="EC136" s="7">
        <f t="shared" si="20"/>
        <v>8</v>
      </c>
      <c r="ED136" s="7">
        <v>0</v>
      </c>
      <c r="EE136" s="7">
        <f t="shared" si="61"/>
        <v>29</v>
      </c>
      <c r="EF136" s="7"/>
      <c r="EG136" s="7"/>
      <c r="EH136" s="7"/>
      <c r="EI136" s="7"/>
      <c r="EJ136" s="7">
        <v>0</v>
      </c>
      <c r="EK136" s="7">
        <f t="shared" si="11"/>
        <v>12</v>
      </c>
      <c r="EL136" s="7">
        <v>0</v>
      </c>
      <c r="EM136" s="7">
        <f t="shared" si="51"/>
        <v>1</v>
      </c>
      <c r="EN136" s="7">
        <v>0</v>
      </c>
      <c r="EO136" s="7">
        <f t="shared" si="62"/>
        <v>1</v>
      </c>
      <c r="EP136" s="7"/>
      <c r="EQ136" s="7"/>
      <c r="ER136" s="7">
        <v>10</v>
      </c>
      <c r="ES136" s="7">
        <f t="shared" si="63"/>
        <v>1053</v>
      </c>
      <c r="ET136" s="7"/>
      <c r="EU136" s="7"/>
      <c r="EV136" s="7">
        <v>3</v>
      </c>
      <c r="EW136" s="7">
        <f t="shared" si="79"/>
        <v>28</v>
      </c>
      <c r="EX136" s="7">
        <v>0</v>
      </c>
      <c r="EY136" s="7">
        <f t="shared" si="70"/>
        <v>1</v>
      </c>
      <c r="EZ136" s="7">
        <v>0</v>
      </c>
      <c r="FA136" s="7">
        <f t="shared" si="39"/>
        <v>2</v>
      </c>
      <c r="FB136" s="7"/>
      <c r="FC136" s="7"/>
      <c r="FD136" s="7"/>
      <c r="FE136" s="7"/>
      <c r="FF136" s="7">
        <v>1</v>
      </c>
      <c r="FG136" s="7">
        <f t="shared" si="45"/>
        <v>212</v>
      </c>
      <c r="FH136" s="7"/>
      <c r="FI136" s="7"/>
      <c r="FJ136" s="7"/>
      <c r="FK136" s="7"/>
      <c r="FL136" s="7"/>
      <c r="FM136" s="7"/>
      <c r="FN136" s="7"/>
      <c r="FO136" s="7"/>
      <c r="FP136" s="7"/>
      <c r="FQ136" s="7"/>
      <c r="FR136" s="7"/>
      <c r="FS136" s="7"/>
      <c r="FT136" s="7"/>
      <c r="FU136" s="7"/>
      <c r="FV136" s="7">
        <v>17</v>
      </c>
      <c r="FW136" s="7">
        <f t="shared" si="46"/>
        <v>923</v>
      </c>
      <c r="FX136" s="7">
        <v>0</v>
      </c>
      <c r="FY136" s="7">
        <f t="shared" si="41"/>
        <v>0</v>
      </c>
      <c r="FZ136" s="7">
        <v>2</v>
      </c>
      <c r="GA136" s="7">
        <f t="shared" si="71"/>
        <v>2</v>
      </c>
      <c r="GB136" s="7"/>
      <c r="GC136" s="7"/>
      <c r="GD136" s="7">
        <v>0</v>
      </c>
      <c r="GE136" s="7">
        <f t="shared" si="42"/>
        <v>0</v>
      </c>
      <c r="GF136" s="7">
        <v>0</v>
      </c>
      <c r="GG136" s="7">
        <f t="shared" si="72"/>
        <v>15</v>
      </c>
      <c r="GH136" s="7"/>
      <c r="GI136" s="7"/>
      <c r="GJ136" s="7">
        <v>1</v>
      </c>
      <c r="GK136" s="7">
        <f t="shared" si="73"/>
        <v>27</v>
      </c>
    </row>
    <row r="137" spans="1:193" ht="14.25" customHeight="1" x14ac:dyDescent="0.2">
      <c r="A137" s="85">
        <v>44100</v>
      </c>
      <c r="B137" s="7"/>
      <c r="C137" s="7">
        <f t="shared" si="53"/>
        <v>0</v>
      </c>
      <c r="D137" s="7"/>
      <c r="E137" s="7">
        <f t="shared" si="43"/>
        <v>111</v>
      </c>
      <c r="F137" s="7"/>
      <c r="G137" s="7"/>
      <c r="H137" s="7"/>
      <c r="I137" s="7">
        <f t="shared" si="75"/>
        <v>122</v>
      </c>
      <c r="J137" s="7"/>
      <c r="K137" s="7"/>
      <c r="L137" s="7"/>
      <c r="M137" s="7"/>
      <c r="N137" s="7"/>
      <c r="O137" s="7">
        <f t="shared" ref="O137:O170" si="83">SUM(O136,N137)</f>
        <v>183</v>
      </c>
      <c r="P137" s="7"/>
      <c r="Q137" s="7"/>
      <c r="R137" s="7"/>
      <c r="S137" s="7">
        <f t="shared" si="54"/>
        <v>7</v>
      </c>
      <c r="T137" s="7"/>
      <c r="U137" s="7"/>
      <c r="V137" s="7"/>
      <c r="W137" s="7"/>
      <c r="X137" s="7"/>
      <c r="Y137" s="7"/>
      <c r="Z137" s="7"/>
      <c r="AA137" s="7"/>
      <c r="AB137" s="7"/>
      <c r="AC137" s="7">
        <f t="shared" si="76"/>
        <v>52</v>
      </c>
      <c r="AD137" s="7"/>
      <c r="AE137" s="7">
        <f t="shared" si="81"/>
        <v>207</v>
      </c>
      <c r="AF137" s="7"/>
      <c r="AG137" s="7"/>
      <c r="AH137" s="7"/>
      <c r="AI137" s="84">
        <f t="shared" si="30"/>
        <v>7</v>
      </c>
      <c r="AJ137" s="7"/>
      <c r="AK137" s="7">
        <f t="shared" si="55"/>
        <v>62</v>
      </c>
      <c r="AL137" s="7"/>
      <c r="AM137" s="7"/>
      <c r="AN137" s="7"/>
      <c r="AO137" s="7">
        <f t="shared" si="31"/>
        <v>4</v>
      </c>
      <c r="AP137" s="7"/>
      <c r="AQ137" s="7">
        <f t="shared" si="26"/>
        <v>1</v>
      </c>
      <c r="AR137" s="7"/>
      <c r="AS137" s="7">
        <f t="shared" si="56"/>
        <v>3</v>
      </c>
      <c r="AT137" s="7"/>
      <c r="AU137" s="7">
        <f t="shared" si="57"/>
        <v>2</v>
      </c>
      <c r="AV137" s="7"/>
      <c r="AW137" s="7">
        <f t="shared" si="13"/>
        <v>1</v>
      </c>
      <c r="AX137" s="7"/>
      <c r="AY137" s="7"/>
      <c r="AZ137" s="7"/>
      <c r="BA137" s="7">
        <f t="shared" si="52"/>
        <v>13</v>
      </c>
      <c r="BB137" s="7"/>
      <c r="BC137" s="7">
        <f t="shared" si="58"/>
        <v>0</v>
      </c>
      <c r="BD137" s="7"/>
      <c r="BE137" s="7">
        <f t="shared" ref="BE137:BE170" si="84">SUM(BE136+BD137)</f>
        <v>3</v>
      </c>
      <c r="BF137" s="7"/>
      <c r="BG137" s="7">
        <f t="shared" si="27"/>
        <v>6</v>
      </c>
      <c r="BH137" s="7"/>
      <c r="BI137" s="7">
        <f t="shared" si="15"/>
        <v>1382</v>
      </c>
      <c r="BJ137" s="7"/>
      <c r="BK137" s="7">
        <f t="shared" si="74"/>
        <v>0</v>
      </c>
      <c r="BL137" s="7"/>
      <c r="BM137" s="7">
        <f t="shared" si="64"/>
        <v>3</v>
      </c>
      <c r="BN137" s="7"/>
      <c r="BO137" s="7">
        <f t="shared" ref="BO137:BO170" si="85">SUM(BO136+BN137)</f>
        <v>10</v>
      </c>
      <c r="BP137" s="7"/>
      <c r="BQ137" s="7">
        <f t="shared" si="23"/>
        <v>12</v>
      </c>
      <c r="BR137" s="7"/>
      <c r="BS137" s="7"/>
      <c r="BT137" s="7"/>
      <c r="BU137" s="7">
        <f t="shared" si="82"/>
        <v>67</v>
      </c>
      <c r="BV137" s="7"/>
      <c r="BW137" s="7">
        <f t="shared" si="49"/>
        <v>8</v>
      </c>
      <c r="BX137" s="7"/>
      <c r="BY137" s="7"/>
      <c r="BZ137" s="7"/>
      <c r="CA137" s="7"/>
      <c r="CB137" s="7"/>
      <c r="CC137" s="7"/>
      <c r="CD137" s="7"/>
      <c r="CE137" s="7"/>
      <c r="CF137" s="7"/>
      <c r="CG137" s="7"/>
      <c r="CH137" s="7"/>
      <c r="CI137" s="7"/>
      <c r="CJ137" s="7"/>
      <c r="CK137" s="7"/>
      <c r="CL137" s="7"/>
      <c r="CM137" s="7">
        <f t="shared" si="67"/>
        <v>0</v>
      </c>
      <c r="CN137" s="7"/>
      <c r="CO137" s="7">
        <f t="shared" si="35"/>
        <v>2</v>
      </c>
      <c r="CP137" s="7"/>
      <c r="CQ137" s="7">
        <f t="shared" si="60"/>
        <v>13</v>
      </c>
      <c r="CR137" s="7"/>
      <c r="CS137" s="7">
        <f t="shared" si="77"/>
        <v>2</v>
      </c>
      <c r="CT137" s="7"/>
      <c r="CU137" s="7"/>
      <c r="CV137" s="7"/>
      <c r="CW137" s="7"/>
      <c r="CX137" s="7"/>
      <c r="CY137" s="7">
        <f t="shared" si="17"/>
        <v>18</v>
      </c>
      <c r="CZ137" s="7"/>
      <c r="DA137" s="7"/>
      <c r="DB137" s="7"/>
      <c r="DC137" s="7"/>
      <c r="DD137" s="7"/>
      <c r="DE137" s="7"/>
      <c r="DF137" s="7"/>
      <c r="DG137" s="7"/>
      <c r="DH137" s="7"/>
      <c r="DI137" s="7"/>
      <c r="DJ137" s="7"/>
      <c r="DK137" s="7">
        <f t="shared" si="18"/>
        <v>13</v>
      </c>
      <c r="DL137" s="7"/>
      <c r="DM137" s="7"/>
      <c r="DN137" s="7"/>
      <c r="DO137" s="7">
        <f t="shared" si="78"/>
        <v>12</v>
      </c>
      <c r="DP137" s="7"/>
      <c r="DQ137" s="7">
        <f t="shared" si="80"/>
        <v>2522</v>
      </c>
      <c r="DR137" s="7"/>
      <c r="DS137" s="7">
        <f t="shared" si="68"/>
        <v>161</v>
      </c>
      <c r="DT137" s="7"/>
      <c r="DU137" s="7">
        <f t="shared" si="48"/>
        <v>6</v>
      </c>
      <c r="DV137" s="7"/>
      <c r="DW137" s="7">
        <f t="shared" si="69"/>
        <v>8</v>
      </c>
      <c r="DX137" s="7"/>
      <c r="DY137" s="7">
        <f t="shared" si="65"/>
        <v>0</v>
      </c>
      <c r="DZ137" s="7"/>
      <c r="EA137" s="7">
        <f t="shared" si="10"/>
        <v>20</v>
      </c>
      <c r="EB137" s="7"/>
      <c r="EC137" s="7">
        <f t="shared" si="20"/>
        <v>8</v>
      </c>
      <c r="ED137" s="7"/>
      <c r="EE137" s="7">
        <f t="shared" si="61"/>
        <v>29</v>
      </c>
      <c r="EF137" s="7"/>
      <c r="EG137" s="7"/>
      <c r="EH137" s="7"/>
      <c r="EI137" s="7"/>
      <c r="EJ137" s="7"/>
      <c r="EK137" s="7">
        <f t="shared" si="11"/>
        <v>12</v>
      </c>
      <c r="EL137" s="7"/>
      <c r="EM137" s="7">
        <f t="shared" si="51"/>
        <v>1</v>
      </c>
      <c r="EN137" s="7"/>
      <c r="EO137" s="7">
        <f t="shared" si="62"/>
        <v>1</v>
      </c>
      <c r="EP137" s="7"/>
      <c r="EQ137" s="7"/>
      <c r="ER137" s="7"/>
      <c r="ES137" s="7">
        <f t="shared" si="63"/>
        <v>1053</v>
      </c>
      <c r="ET137" s="7"/>
      <c r="EU137" s="7"/>
      <c r="EV137" s="7"/>
      <c r="EW137" s="7">
        <f t="shared" si="79"/>
        <v>28</v>
      </c>
      <c r="EX137" s="7"/>
      <c r="EY137" s="7">
        <f t="shared" si="70"/>
        <v>1</v>
      </c>
      <c r="EZ137" s="7"/>
      <c r="FA137" s="7">
        <f t="shared" si="39"/>
        <v>2</v>
      </c>
      <c r="FB137" s="7"/>
      <c r="FC137" s="7"/>
      <c r="FD137" s="7"/>
      <c r="FE137" s="7"/>
      <c r="FF137" s="7"/>
      <c r="FG137" s="7">
        <f t="shared" si="45"/>
        <v>212</v>
      </c>
      <c r="FH137" s="7"/>
      <c r="FI137" s="7"/>
      <c r="FJ137" s="7"/>
      <c r="FK137" s="7"/>
      <c r="FL137" s="7"/>
      <c r="FM137" s="7"/>
      <c r="FN137" s="7"/>
      <c r="FO137" s="7"/>
      <c r="FP137" s="7"/>
      <c r="FQ137" s="7"/>
      <c r="FR137" s="7"/>
      <c r="FS137" s="7"/>
      <c r="FT137" s="7"/>
      <c r="FU137" s="7"/>
      <c r="FV137" s="7"/>
      <c r="FW137" s="7">
        <f t="shared" si="46"/>
        <v>923</v>
      </c>
      <c r="FX137" s="7"/>
      <c r="FY137" s="7">
        <f t="shared" si="41"/>
        <v>0</v>
      </c>
      <c r="FZ137" s="7"/>
      <c r="GA137" s="7">
        <f t="shared" si="71"/>
        <v>2</v>
      </c>
      <c r="GB137" s="7"/>
      <c r="GC137" s="7"/>
      <c r="GD137" s="7"/>
      <c r="GE137" s="7">
        <f t="shared" si="42"/>
        <v>0</v>
      </c>
      <c r="GF137" s="7"/>
      <c r="GG137" s="7">
        <f t="shared" si="72"/>
        <v>15</v>
      </c>
      <c r="GH137" s="7"/>
      <c r="GI137" s="7"/>
      <c r="GJ137" s="7"/>
      <c r="GK137" s="7">
        <f t="shared" si="73"/>
        <v>27</v>
      </c>
    </row>
    <row r="138" spans="1:193" ht="14.25" customHeight="1" x14ac:dyDescent="0.2">
      <c r="A138" s="85">
        <v>44101</v>
      </c>
      <c r="B138" s="7"/>
      <c r="C138" s="7">
        <f t="shared" si="53"/>
        <v>0</v>
      </c>
      <c r="D138" s="7"/>
      <c r="E138" s="7">
        <f t="shared" si="43"/>
        <v>111</v>
      </c>
      <c r="F138" s="7"/>
      <c r="G138" s="7"/>
      <c r="H138" s="7"/>
      <c r="I138" s="7">
        <f t="shared" si="75"/>
        <v>122</v>
      </c>
      <c r="J138" s="7"/>
      <c r="K138" s="7"/>
      <c r="L138" s="7"/>
      <c r="M138" s="7"/>
      <c r="N138" s="7"/>
      <c r="O138" s="7">
        <f t="shared" si="83"/>
        <v>183</v>
      </c>
      <c r="P138" s="7"/>
      <c r="Q138" s="7"/>
      <c r="R138" s="7"/>
      <c r="S138" s="7">
        <f t="shared" si="54"/>
        <v>7</v>
      </c>
      <c r="T138" s="7"/>
      <c r="U138" s="7"/>
      <c r="V138" s="7"/>
      <c r="W138" s="7"/>
      <c r="X138" s="7"/>
      <c r="Y138" s="7"/>
      <c r="Z138" s="7"/>
      <c r="AA138" s="7"/>
      <c r="AB138" s="7"/>
      <c r="AC138" s="7">
        <f t="shared" si="76"/>
        <v>52</v>
      </c>
      <c r="AD138" s="7"/>
      <c r="AE138" s="7">
        <f t="shared" si="81"/>
        <v>207</v>
      </c>
      <c r="AF138" s="7"/>
      <c r="AG138" s="7"/>
      <c r="AH138" s="7"/>
      <c r="AI138" s="84">
        <f t="shared" si="30"/>
        <v>7</v>
      </c>
      <c r="AJ138" s="7"/>
      <c r="AK138" s="7">
        <f t="shared" si="55"/>
        <v>62</v>
      </c>
      <c r="AL138" s="7"/>
      <c r="AM138" s="7"/>
      <c r="AN138" s="7"/>
      <c r="AO138" s="7">
        <f t="shared" si="31"/>
        <v>4</v>
      </c>
      <c r="AP138" s="7"/>
      <c r="AQ138" s="7">
        <f t="shared" si="26"/>
        <v>1</v>
      </c>
      <c r="AR138" s="7"/>
      <c r="AS138" s="7">
        <f t="shared" si="56"/>
        <v>3</v>
      </c>
      <c r="AT138" s="7"/>
      <c r="AU138" s="7">
        <f t="shared" si="57"/>
        <v>2</v>
      </c>
      <c r="AV138" s="7"/>
      <c r="AW138" s="7">
        <f t="shared" si="13"/>
        <v>1</v>
      </c>
      <c r="AX138" s="7"/>
      <c r="AY138" s="7"/>
      <c r="AZ138" s="7"/>
      <c r="BA138" s="7">
        <f t="shared" si="52"/>
        <v>13</v>
      </c>
      <c r="BB138" s="7"/>
      <c r="BC138" s="7">
        <f t="shared" si="58"/>
        <v>0</v>
      </c>
      <c r="BD138" s="7"/>
      <c r="BE138" s="7">
        <f t="shared" si="84"/>
        <v>3</v>
      </c>
      <c r="BF138" s="7"/>
      <c r="BG138" s="7">
        <f t="shared" si="27"/>
        <v>6</v>
      </c>
      <c r="BH138" s="7"/>
      <c r="BI138" s="7">
        <f t="shared" si="15"/>
        <v>1382</v>
      </c>
      <c r="BJ138" s="7"/>
      <c r="BK138" s="7">
        <f t="shared" si="74"/>
        <v>0</v>
      </c>
      <c r="BL138" s="7"/>
      <c r="BM138" s="7">
        <f t="shared" si="64"/>
        <v>3</v>
      </c>
      <c r="BN138" s="7"/>
      <c r="BO138" s="7">
        <f t="shared" si="85"/>
        <v>10</v>
      </c>
      <c r="BP138" s="7"/>
      <c r="BQ138" s="7">
        <f t="shared" si="23"/>
        <v>12</v>
      </c>
      <c r="BR138" s="7"/>
      <c r="BS138" s="7"/>
      <c r="BT138" s="7"/>
      <c r="BU138" s="7">
        <f t="shared" si="82"/>
        <v>67</v>
      </c>
      <c r="BV138" s="7"/>
      <c r="BW138" s="7">
        <f t="shared" si="49"/>
        <v>8</v>
      </c>
      <c r="BX138" s="7"/>
      <c r="BY138" s="7"/>
      <c r="BZ138" s="7"/>
      <c r="CA138" s="7"/>
      <c r="CB138" s="7"/>
      <c r="CC138" s="7"/>
      <c r="CD138" s="7"/>
      <c r="CE138" s="7"/>
      <c r="CF138" s="7"/>
      <c r="CG138" s="7"/>
      <c r="CH138" s="7"/>
      <c r="CI138" s="7"/>
      <c r="CJ138" s="7"/>
      <c r="CK138" s="7"/>
      <c r="CL138" s="7"/>
      <c r="CM138" s="7">
        <f t="shared" si="67"/>
        <v>0</v>
      </c>
      <c r="CN138" s="7"/>
      <c r="CO138" s="7">
        <f t="shared" si="35"/>
        <v>2</v>
      </c>
      <c r="CP138" s="7"/>
      <c r="CQ138" s="7">
        <f t="shared" si="60"/>
        <v>13</v>
      </c>
      <c r="CR138" s="7"/>
      <c r="CS138" s="7">
        <f t="shared" si="77"/>
        <v>2</v>
      </c>
      <c r="CT138" s="7"/>
      <c r="CU138" s="7"/>
      <c r="CV138" s="7"/>
      <c r="CW138" s="7"/>
      <c r="CX138" s="7"/>
      <c r="CY138" s="7">
        <f t="shared" si="17"/>
        <v>18</v>
      </c>
      <c r="CZ138" s="7"/>
      <c r="DA138" s="7"/>
      <c r="DB138" s="7"/>
      <c r="DC138" s="7"/>
      <c r="DD138" s="7"/>
      <c r="DE138" s="7"/>
      <c r="DF138" s="7"/>
      <c r="DG138" s="7"/>
      <c r="DH138" s="7"/>
      <c r="DI138" s="7"/>
      <c r="DJ138" s="7"/>
      <c r="DK138" s="7">
        <f t="shared" si="18"/>
        <v>13</v>
      </c>
      <c r="DL138" s="7"/>
      <c r="DM138" s="7"/>
      <c r="DN138" s="7"/>
      <c r="DO138" s="7">
        <f t="shared" si="78"/>
        <v>12</v>
      </c>
      <c r="DP138" s="7"/>
      <c r="DQ138" s="7">
        <f t="shared" si="80"/>
        <v>2522</v>
      </c>
      <c r="DR138" s="7"/>
      <c r="DS138" s="7">
        <f t="shared" si="68"/>
        <v>161</v>
      </c>
      <c r="DT138" s="7"/>
      <c r="DU138" s="7">
        <f t="shared" si="48"/>
        <v>6</v>
      </c>
      <c r="DV138" s="7"/>
      <c r="DW138" s="7">
        <f t="shared" si="69"/>
        <v>8</v>
      </c>
      <c r="DX138" s="7"/>
      <c r="DY138" s="7">
        <f t="shared" si="65"/>
        <v>0</v>
      </c>
      <c r="DZ138" s="7"/>
      <c r="EA138" s="7">
        <f t="shared" si="10"/>
        <v>20</v>
      </c>
      <c r="EB138" s="7"/>
      <c r="EC138" s="7">
        <f t="shared" si="20"/>
        <v>8</v>
      </c>
      <c r="ED138" s="7"/>
      <c r="EE138" s="7">
        <f t="shared" si="61"/>
        <v>29</v>
      </c>
      <c r="EF138" s="7"/>
      <c r="EG138" s="7"/>
      <c r="EH138" s="7"/>
      <c r="EI138" s="7"/>
      <c r="EJ138" s="7"/>
      <c r="EK138" s="7">
        <f t="shared" si="11"/>
        <v>12</v>
      </c>
      <c r="EL138" s="7"/>
      <c r="EM138" s="7">
        <f t="shared" si="51"/>
        <v>1</v>
      </c>
      <c r="EN138" s="7"/>
      <c r="EO138" s="7">
        <f t="shared" si="62"/>
        <v>1</v>
      </c>
      <c r="EP138" s="7"/>
      <c r="EQ138" s="7"/>
      <c r="ER138" s="7"/>
      <c r="ES138" s="7">
        <f t="shared" si="63"/>
        <v>1053</v>
      </c>
      <c r="ET138" s="7"/>
      <c r="EU138" s="7"/>
      <c r="EV138" s="7"/>
      <c r="EW138" s="7">
        <f t="shared" si="79"/>
        <v>28</v>
      </c>
      <c r="EX138" s="7"/>
      <c r="EY138" s="7">
        <f t="shared" si="70"/>
        <v>1</v>
      </c>
      <c r="EZ138" s="7"/>
      <c r="FA138" s="7">
        <f t="shared" si="39"/>
        <v>2</v>
      </c>
      <c r="FB138" s="7"/>
      <c r="FC138" s="7"/>
      <c r="FD138" s="7"/>
      <c r="FE138" s="7"/>
      <c r="FF138" s="7"/>
      <c r="FG138" s="7">
        <f t="shared" si="45"/>
        <v>212</v>
      </c>
      <c r="FH138" s="7"/>
      <c r="FI138" s="7"/>
      <c r="FJ138" s="7"/>
      <c r="FK138" s="7"/>
      <c r="FL138" s="7"/>
      <c r="FM138" s="7"/>
      <c r="FN138" s="7"/>
      <c r="FO138" s="7"/>
      <c r="FP138" s="7"/>
      <c r="FQ138" s="7"/>
      <c r="FR138" s="7"/>
      <c r="FS138" s="7"/>
      <c r="FT138" s="7"/>
      <c r="FU138" s="7"/>
      <c r="FV138" s="7"/>
      <c r="FW138" s="7">
        <f t="shared" si="46"/>
        <v>923</v>
      </c>
      <c r="FX138" s="7"/>
      <c r="FY138" s="7">
        <f t="shared" si="41"/>
        <v>0</v>
      </c>
      <c r="FZ138" s="7"/>
      <c r="GA138" s="7">
        <f t="shared" si="71"/>
        <v>2</v>
      </c>
      <c r="GB138" s="7"/>
      <c r="GC138" s="7"/>
      <c r="GD138" s="7"/>
      <c r="GE138" s="7">
        <f t="shared" si="42"/>
        <v>0</v>
      </c>
      <c r="GF138" s="7"/>
      <c r="GG138" s="7">
        <f t="shared" si="72"/>
        <v>15</v>
      </c>
      <c r="GH138" s="7"/>
      <c r="GI138" s="7"/>
      <c r="GJ138" s="7"/>
      <c r="GK138" s="7">
        <f t="shared" si="73"/>
        <v>27</v>
      </c>
    </row>
    <row r="139" spans="1:193" ht="14.25" customHeight="1" x14ac:dyDescent="0.2">
      <c r="A139" s="85">
        <v>44102</v>
      </c>
      <c r="B139" s="7">
        <v>0</v>
      </c>
      <c r="C139" s="7">
        <f t="shared" si="53"/>
        <v>0</v>
      </c>
      <c r="D139" s="7">
        <v>4</v>
      </c>
      <c r="E139" s="7">
        <f t="shared" si="43"/>
        <v>115</v>
      </c>
      <c r="F139" s="7"/>
      <c r="G139" s="7"/>
      <c r="H139" s="7">
        <v>35</v>
      </c>
      <c r="I139" s="7">
        <f t="shared" si="75"/>
        <v>157</v>
      </c>
      <c r="J139" s="7">
        <v>0</v>
      </c>
      <c r="K139" s="7">
        <v>0</v>
      </c>
      <c r="L139" s="7"/>
      <c r="M139" s="7"/>
      <c r="N139" s="7">
        <v>0</v>
      </c>
      <c r="O139" s="7">
        <f t="shared" si="83"/>
        <v>183</v>
      </c>
      <c r="P139" s="7">
        <v>0</v>
      </c>
      <c r="Q139" s="7">
        <v>0</v>
      </c>
      <c r="R139" s="7">
        <v>0</v>
      </c>
      <c r="S139" s="7">
        <f t="shared" si="54"/>
        <v>7</v>
      </c>
      <c r="T139" s="7">
        <v>0</v>
      </c>
      <c r="U139" s="7">
        <v>0</v>
      </c>
      <c r="V139" s="7"/>
      <c r="W139" s="7"/>
      <c r="X139" s="7">
        <v>0</v>
      </c>
      <c r="Y139" s="7">
        <v>0</v>
      </c>
      <c r="Z139" s="7"/>
      <c r="AA139" s="7"/>
      <c r="AB139" s="7">
        <v>14</v>
      </c>
      <c r="AC139" s="7">
        <f t="shared" si="76"/>
        <v>66</v>
      </c>
      <c r="AD139" s="7">
        <v>9</v>
      </c>
      <c r="AE139" s="7">
        <f t="shared" si="81"/>
        <v>216</v>
      </c>
      <c r="AF139" s="7">
        <v>0</v>
      </c>
      <c r="AG139" s="7">
        <v>0</v>
      </c>
      <c r="AH139" s="7">
        <v>0</v>
      </c>
      <c r="AI139" s="84">
        <f t="shared" si="30"/>
        <v>7</v>
      </c>
      <c r="AJ139" s="7">
        <v>2</v>
      </c>
      <c r="AK139" s="7">
        <f t="shared" si="55"/>
        <v>64</v>
      </c>
      <c r="AL139" s="7"/>
      <c r="AM139" s="7"/>
      <c r="AN139" s="7">
        <v>1</v>
      </c>
      <c r="AO139" s="7">
        <f t="shared" si="31"/>
        <v>5</v>
      </c>
      <c r="AP139" s="7">
        <v>0</v>
      </c>
      <c r="AQ139" s="7">
        <f t="shared" si="26"/>
        <v>1</v>
      </c>
      <c r="AR139" s="7">
        <v>1</v>
      </c>
      <c r="AS139" s="7">
        <f t="shared" si="56"/>
        <v>4</v>
      </c>
      <c r="AT139" s="7">
        <v>0</v>
      </c>
      <c r="AU139" s="7">
        <f t="shared" si="57"/>
        <v>2</v>
      </c>
      <c r="AV139" s="7">
        <v>0</v>
      </c>
      <c r="AW139" s="7">
        <f t="shared" si="13"/>
        <v>1</v>
      </c>
      <c r="AX139" s="7"/>
      <c r="AY139" s="7"/>
      <c r="AZ139" s="86">
        <v>5</v>
      </c>
      <c r="BA139" s="7">
        <f t="shared" si="52"/>
        <v>18</v>
      </c>
      <c r="BB139" s="7">
        <v>0</v>
      </c>
      <c r="BC139" s="7">
        <f t="shared" si="58"/>
        <v>0</v>
      </c>
      <c r="BD139" s="7">
        <v>0</v>
      </c>
      <c r="BE139" s="7">
        <f t="shared" si="84"/>
        <v>3</v>
      </c>
      <c r="BF139" s="7">
        <v>2</v>
      </c>
      <c r="BG139" s="7">
        <f t="shared" si="27"/>
        <v>8</v>
      </c>
      <c r="BH139" s="7">
        <v>29</v>
      </c>
      <c r="BI139" s="7">
        <f t="shared" si="15"/>
        <v>1411</v>
      </c>
      <c r="BJ139" s="7">
        <v>2</v>
      </c>
      <c r="BK139" s="7">
        <f t="shared" si="74"/>
        <v>2</v>
      </c>
      <c r="BL139" s="7">
        <v>0</v>
      </c>
      <c r="BM139" s="7">
        <f t="shared" si="64"/>
        <v>3</v>
      </c>
      <c r="BN139" s="7">
        <v>1</v>
      </c>
      <c r="BO139" s="7">
        <f t="shared" si="85"/>
        <v>11</v>
      </c>
      <c r="BP139" s="7">
        <v>0</v>
      </c>
      <c r="BQ139" s="7">
        <f t="shared" si="23"/>
        <v>12</v>
      </c>
      <c r="BR139" s="7">
        <v>0</v>
      </c>
      <c r="BS139" s="7">
        <v>0</v>
      </c>
      <c r="BT139" s="7">
        <v>0</v>
      </c>
      <c r="BU139" s="7">
        <f t="shared" si="82"/>
        <v>67</v>
      </c>
      <c r="BV139" s="7">
        <v>0</v>
      </c>
      <c r="BW139" s="7">
        <f t="shared" si="49"/>
        <v>8</v>
      </c>
      <c r="BX139" s="7"/>
      <c r="BY139" s="7"/>
      <c r="BZ139" s="7"/>
      <c r="CA139" s="7"/>
      <c r="CB139" s="7"/>
      <c r="CC139" s="7"/>
      <c r="CD139" s="7"/>
      <c r="CE139" s="7"/>
      <c r="CF139" s="7"/>
      <c r="CG139" s="7"/>
      <c r="CH139" s="7"/>
      <c r="CI139" s="7"/>
      <c r="CJ139" s="7"/>
      <c r="CK139" s="7"/>
      <c r="CL139" s="7">
        <v>0</v>
      </c>
      <c r="CM139" s="7">
        <f t="shared" si="67"/>
        <v>0</v>
      </c>
      <c r="CN139" s="7">
        <v>0</v>
      </c>
      <c r="CO139" s="7">
        <f t="shared" si="35"/>
        <v>2</v>
      </c>
      <c r="CP139" s="7">
        <v>1</v>
      </c>
      <c r="CQ139" s="7">
        <f t="shared" si="60"/>
        <v>14</v>
      </c>
      <c r="CR139" s="7">
        <v>0</v>
      </c>
      <c r="CS139" s="7">
        <f t="shared" si="77"/>
        <v>2</v>
      </c>
      <c r="CT139" s="7"/>
      <c r="CU139" s="7"/>
      <c r="CV139" s="7">
        <v>0</v>
      </c>
      <c r="CW139" s="7">
        <v>0</v>
      </c>
      <c r="CX139" s="7">
        <v>2</v>
      </c>
      <c r="CY139" s="7">
        <f t="shared" si="17"/>
        <v>20</v>
      </c>
      <c r="CZ139" s="7">
        <v>0</v>
      </c>
      <c r="DA139" s="7">
        <v>0</v>
      </c>
      <c r="DB139" s="7">
        <v>0</v>
      </c>
      <c r="DC139" s="7">
        <v>0</v>
      </c>
      <c r="DD139" s="7"/>
      <c r="DE139" s="7"/>
      <c r="DF139" s="7"/>
      <c r="DG139" s="7"/>
      <c r="DH139" s="7"/>
      <c r="DI139" s="7"/>
      <c r="DJ139" s="7">
        <v>0</v>
      </c>
      <c r="DK139" s="7">
        <f t="shared" si="18"/>
        <v>13</v>
      </c>
      <c r="DL139" s="7"/>
      <c r="DM139" s="7"/>
      <c r="DN139" s="7">
        <v>2</v>
      </c>
      <c r="DO139" s="7">
        <f t="shared" si="78"/>
        <v>14</v>
      </c>
      <c r="DP139" s="7">
        <v>29</v>
      </c>
      <c r="DQ139" s="7">
        <f t="shared" si="80"/>
        <v>2551</v>
      </c>
      <c r="DR139" s="7">
        <v>36</v>
      </c>
      <c r="DS139" s="7">
        <f t="shared" si="68"/>
        <v>197</v>
      </c>
      <c r="DT139" s="7">
        <v>0</v>
      </c>
      <c r="DU139" s="7">
        <f t="shared" si="48"/>
        <v>6</v>
      </c>
      <c r="DV139" s="7">
        <v>1</v>
      </c>
      <c r="DW139" s="7">
        <f t="shared" si="69"/>
        <v>9</v>
      </c>
      <c r="DX139" s="7">
        <v>0</v>
      </c>
      <c r="DY139" s="7">
        <f t="shared" si="65"/>
        <v>0</v>
      </c>
      <c r="DZ139" s="86">
        <v>0</v>
      </c>
      <c r="EA139" s="7">
        <f t="shared" ref="EA139:EA170" si="86">SUM(EA138,DZ139)</f>
        <v>20</v>
      </c>
      <c r="EB139" s="7">
        <v>0</v>
      </c>
      <c r="EC139" s="7">
        <f t="shared" si="20"/>
        <v>8</v>
      </c>
      <c r="ED139" s="7">
        <v>1</v>
      </c>
      <c r="EE139" s="7">
        <f t="shared" si="61"/>
        <v>30</v>
      </c>
      <c r="EF139" s="7">
        <v>1</v>
      </c>
      <c r="EG139" s="7">
        <v>1</v>
      </c>
      <c r="EH139" s="7"/>
      <c r="EI139" s="7"/>
      <c r="EJ139" s="7">
        <v>2</v>
      </c>
      <c r="EK139" s="7">
        <f t="shared" ref="EK139:EK170" si="87">SUM(EK138,EJ139)</f>
        <v>14</v>
      </c>
      <c r="EL139" s="7">
        <v>1</v>
      </c>
      <c r="EM139" s="7">
        <f t="shared" si="51"/>
        <v>2</v>
      </c>
      <c r="EN139" s="7">
        <v>0</v>
      </c>
      <c r="EO139" s="7">
        <f t="shared" si="62"/>
        <v>1</v>
      </c>
      <c r="EP139" s="7">
        <v>0</v>
      </c>
      <c r="EQ139" s="7">
        <v>0</v>
      </c>
      <c r="ER139" s="7">
        <v>54</v>
      </c>
      <c r="ES139" s="7">
        <f t="shared" si="63"/>
        <v>1107</v>
      </c>
      <c r="ET139" s="7">
        <v>0</v>
      </c>
      <c r="EU139" s="7">
        <v>0</v>
      </c>
      <c r="EV139" s="7">
        <v>4</v>
      </c>
      <c r="EW139" s="7">
        <f t="shared" si="79"/>
        <v>32</v>
      </c>
      <c r="EX139" s="7">
        <v>0</v>
      </c>
      <c r="EY139" s="7">
        <f t="shared" si="70"/>
        <v>1</v>
      </c>
      <c r="EZ139" s="7">
        <v>2</v>
      </c>
      <c r="FA139" s="7">
        <f t="shared" si="39"/>
        <v>4</v>
      </c>
      <c r="FB139" s="7"/>
      <c r="FC139" s="7"/>
      <c r="FD139" s="7">
        <v>2</v>
      </c>
      <c r="FE139" s="7">
        <v>2</v>
      </c>
      <c r="FF139" s="7">
        <v>19</v>
      </c>
      <c r="FG139" s="7">
        <f t="shared" si="45"/>
        <v>231</v>
      </c>
      <c r="FH139" s="7"/>
      <c r="FI139" s="7"/>
      <c r="FJ139" s="7"/>
      <c r="FK139" s="7"/>
      <c r="FL139" s="7"/>
      <c r="FM139" s="7"/>
      <c r="FN139" s="7"/>
      <c r="FO139" s="7"/>
      <c r="FP139" s="7"/>
      <c r="FQ139" s="7"/>
      <c r="FR139" s="7"/>
      <c r="FS139" s="7"/>
      <c r="FT139" s="7"/>
      <c r="FU139" s="7"/>
      <c r="FV139" s="7">
        <v>53</v>
      </c>
      <c r="FW139" s="7">
        <f t="shared" si="46"/>
        <v>976</v>
      </c>
      <c r="FX139" s="7">
        <v>0</v>
      </c>
      <c r="FY139" s="7">
        <f t="shared" si="41"/>
        <v>0</v>
      </c>
      <c r="FZ139" s="7">
        <v>0</v>
      </c>
      <c r="GA139" s="7">
        <f t="shared" si="71"/>
        <v>2</v>
      </c>
      <c r="GB139" s="7"/>
      <c r="GC139" s="7"/>
      <c r="GD139" s="7">
        <v>0</v>
      </c>
      <c r="GE139" s="7">
        <f t="shared" si="42"/>
        <v>0</v>
      </c>
      <c r="GF139" s="7">
        <v>5</v>
      </c>
      <c r="GG139" s="7">
        <f t="shared" si="72"/>
        <v>20</v>
      </c>
      <c r="GH139" s="7">
        <v>1</v>
      </c>
      <c r="GI139" s="7">
        <v>1</v>
      </c>
      <c r="GJ139" s="7">
        <v>1</v>
      </c>
      <c r="GK139" s="7">
        <f t="shared" si="73"/>
        <v>28</v>
      </c>
    </row>
    <row r="140" spans="1:193" ht="14.25" customHeight="1" x14ac:dyDescent="0.2">
      <c r="A140" s="85">
        <v>44103</v>
      </c>
      <c r="B140" s="7">
        <v>0</v>
      </c>
      <c r="C140" s="7">
        <f t="shared" si="53"/>
        <v>0</v>
      </c>
      <c r="D140" s="7">
        <v>3</v>
      </c>
      <c r="E140" s="7">
        <f t="shared" si="43"/>
        <v>118</v>
      </c>
      <c r="F140" s="7"/>
      <c r="G140" s="7"/>
      <c r="H140" s="7">
        <v>18</v>
      </c>
      <c r="I140" s="7">
        <f t="shared" si="75"/>
        <v>175</v>
      </c>
      <c r="J140" s="7">
        <v>0</v>
      </c>
      <c r="K140" s="7">
        <f>K139+J140</f>
        <v>0</v>
      </c>
      <c r="L140" s="7"/>
      <c r="M140" s="7"/>
      <c r="N140" s="7">
        <v>1</v>
      </c>
      <c r="O140" s="7">
        <f t="shared" si="83"/>
        <v>184</v>
      </c>
      <c r="P140" s="7">
        <v>0</v>
      </c>
      <c r="Q140" s="7">
        <f>Q139+P140</f>
        <v>0</v>
      </c>
      <c r="R140" s="7">
        <v>0</v>
      </c>
      <c r="S140" s="7">
        <f t="shared" si="54"/>
        <v>7</v>
      </c>
      <c r="T140" s="7">
        <v>0</v>
      </c>
      <c r="U140" s="7">
        <v>0</v>
      </c>
      <c r="V140" s="7"/>
      <c r="W140" s="7"/>
      <c r="X140" s="7">
        <v>0</v>
      </c>
      <c r="Y140" s="7">
        <f>Y139+X140</f>
        <v>0</v>
      </c>
      <c r="Z140" s="7"/>
      <c r="AA140" s="7"/>
      <c r="AB140" s="7">
        <v>4</v>
      </c>
      <c r="AC140" s="7">
        <f t="shared" si="76"/>
        <v>70</v>
      </c>
      <c r="AD140" s="7">
        <v>7</v>
      </c>
      <c r="AE140" s="7">
        <f t="shared" si="81"/>
        <v>223</v>
      </c>
      <c r="AF140" s="7">
        <v>1</v>
      </c>
      <c r="AG140" s="7">
        <f>AG139+AF140</f>
        <v>1</v>
      </c>
      <c r="AH140" s="7">
        <v>0</v>
      </c>
      <c r="AI140" s="84">
        <f t="shared" si="30"/>
        <v>7</v>
      </c>
      <c r="AJ140" s="7">
        <v>0</v>
      </c>
      <c r="AK140" s="7">
        <f t="shared" si="55"/>
        <v>64</v>
      </c>
      <c r="AL140" s="7"/>
      <c r="AM140" s="7"/>
      <c r="AN140" s="7">
        <v>0</v>
      </c>
      <c r="AO140" s="7">
        <f t="shared" si="31"/>
        <v>5</v>
      </c>
      <c r="AP140" s="7">
        <v>0</v>
      </c>
      <c r="AQ140" s="7">
        <f t="shared" si="26"/>
        <v>1</v>
      </c>
      <c r="AR140" s="7">
        <v>0</v>
      </c>
      <c r="AS140" s="7">
        <f t="shared" si="56"/>
        <v>4</v>
      </c>
      <c r="AT140" s="7">
        <v>2</v>
      </c>
      <c r="AU140" s="7">
        <f>SUM(AU139,AT140)</f>
        <v>4</v>
      </c>
      <c r="AV140" s="7">
        <v>0</v>
      </c>
      <c r="AW140" s="7">
        <f t="shared" si="13"/>
        <v>1</v>
      </c>
      <c r="AX140" s="7"/>
      <c r="AY140" s="7"/>
      <c r="AZ140" s="7">
        <v>2</v>
      </c>
      <c r="BA140" s="7">
        <f t="shared" si="52"/>
        <v>20</v>
      </c>
      <c r="BB140" s="7">
        <v>0</v>
      </c>
      <c r="BC140" s="7">
        <f t="shared" si="58"/>
        <v>0</v>
      </c>
      <c r="BD140" s="7">
        <v>0</v>
      </c>
      <c r="BE140" s="7">
        <f t="shared" si="84"/>
        <v>3</v>
      </c>
      <c r="BF140" s="7">
        <v>0</v>
      </c>
      <c r="BG140" s="7">
        <f t="shared" si="27"/>
        <v>8</v>
      </c>
      <c r="BH140" s="7">
        <v>12</v>
      </c>
      <c r="BI140" s="7">
        <f t="shared" ref="BI140:BI170" si="88">SUM(BI139,BH140)</f>
        <v>1423</v>
      </c>
      <c r="BJ140" s="7">
        <v>0</v>
      </c>
      <c r="BK140" s="7">
        <f t="shared" si="74"/>
        <v>2</v>
      </c>
      <c r="BL140" s="7">
        <v>0</v>
      </c>
      <c r="BM140" s="7">
        <f t="shared" si="64"/>
        <v>3</v>
      </c>
      <c r="BN140" s="7">
        <v>0</v>
      </c>
      <c r="BO140" s="7">
        <f t="shared" si="85"/>
        <v>11</v>
      </c>
      <c r="BP140" s="7">
        <v>0</v>
      </c>
      <c r="BQ140" s="7">
        <f t="shared" si="23"/>
        <v>12</v>
      </c>
      <c r="BR140" s="7">
        <v>2</v>
      </c>
      <c r="BS140" s="7">
        <f>SUM(BS139+BR140)</f>
        <v>2</v>
      </c>
      <c r="BT140" s="7">
        <v>0</v>
      </c>
      <c r="BU140" s="7">
        <f t="shared" si="82"/>
        <v>67</v>
      </c>
      <c r="BV140" s="7">
        <v>0</v>
      </c>
      <c r="BW140" s="7">
        <f t="shared" si="49"/>
        <v>8</v>
      </c>
      <c r="BX140" s="7"/>
      <c r="BY140" s="7"/>
      <c r="BZ140" s="7"/>
      <c r="CA140" s="7"/>
      <c r="CB140" s="7"/>
      <c r="CC140" s="7"/>
      <c r="CD140" s="7"/>
      <c r="CE140" s="7"/>
      <c r="CF140" s="7"/>
      <c r="CG140" s="7"/>
      <c r="CH140" s="7"/>
      <c r="CI140" s="7"/>
      <c r="CJ140" s="7"/>
      <c r="CK140" s="7"/>
      <c r="CL140" s="7">
        <v>0</v>
      </c>
      <c r="CM140" s="7">
        <f t="shared" si="67"/>
        <v>0</v>
      </c>
      <c r="CN140" s="7">
        <v>0</v>
      </c>
      <c r="CO140" s="7">
        <f t="shared" si="35"/>
        <v>2</v>
      </c>
      <c r="CP140" s="7">
        <v>0</v>
      </c>
      <c r="CQ140" s="7">
        <f t="shared" si="60"/>
        <v>14</v>
      </c>
      <c r="CR140" s="7">
        <v>0</v>
      </c>
      <c r="CS140" s="7">
        <f t="shared" si="77"/>
        <v>2</v>
      </c>
      <c r="CT140" s="7"/>
      <c r="CU140" s="7"/>
      <c r="CV140" s="7">
        <v>0</v>
      </c>
      <c r="CW140" s="7">
        <f>CW139+CV140</f>
        <v>0</v>
      </c>
      <c r="CX140" s="7">
        <v>0</v>
      </c>
      <c r="CY140" s="7">
        <f t="shared" si="17"/>
        <v>20</v>
      </c>
      <c r="CZ140" s="7">
        <v>0</v>
      </c>
      <c r="DA140" s="7">
        <f>DA139+CZ140</f>
        <v>0</v>
      </c>
      <c r="DB140" s="7">
        <v>0</v>
      </c>
      <c r="DC140" s="7">
        <f>DC139+DB140</f>
        <v>0</v>
      </c>
      <c r="DD140" s="7"/>
      <c r="DE140" s="7"/>
      <c r="DF140" s="7"/>
      <c r="DG140" s="7"/>
      <c r="DH140" s="7"/>
      <c r="DI140" s="7"/>
      <c r="DJ140" s="7">
        <v>0</v>
      </c>
      <c r="DK140" s="7">
        <f t="shared" si="18"/>
        <v>13</v>
      </c>
      <c r="DL140" s="7"/>
      <c r="DM140" s="7"/>
      <c r="DN140" s="7">
        <v>0</v>
      </c>
      <c r="DO140" s="7">
        <f t="shared" si="78"/>
        <v>14</v>
      </c>
      <c r="DP140" s="7">
        <v>5</v>
      </c>
      <c r="DQ140" s="7">
        <f t="shared" si="80"/>
        <v>2556</v>
      </c>
      <c r="DR140" s="7">
        <v>13</v>
      </c>
      <c r="DS140" s="7">
        <f t="shared" si="68"/>
        <v>210</v>
      </c>
      <c r="DT140" s="7">
        <v>0</v>
      </c>
      <c r="DU140" s="7">
        <f t="shared" si="48"/>
        <v>6</v>
      </c>
      <c r="DV140" s="7">
        <v>0</v>
      </c>
      <c r="DW140" s="7">
        <f t="shared" si="69"/>
        <v>9</v>
      </c>
      <c r="DX140" s="7">
        <v>0</v>
      </c>
      <c r="DY140" s="7">
        <f t="shared" si="65"/>
        <v>0</v>
      </c>
      <c r="DZ140" s="7">
        <v>0</v>
      </c>
      <c r="EA140" s="7">
        <f t="shared" si="86"/>
        <v>20</v>
      </c>
      <c r="EB140" s="7">
        <v>0</v>
      </c>
      <c r="EC140" s="7">
        <f t="shared" si="20"/>
        <v>8</v>
      </c>
      <c r="ED140" s="7">
        <v>0</v>
      </c>
      <c r="EE140" s="7">
        <f t="shared" si="61"/>
        <v>30</v>
      </c>
      <c r="EF140" s="7">
        <v>0</v>
      </c>
      <c r="EG140" s="7">
        <f>EG139+EF140</f>
        <v>1</v>
      </c>
      <c r="EH140" s="7"/>
      <c r="EI140" s="7"/>
      <c r="EJ140" s="7">
        <v>0</v>
      </c>
      <c r="EK140" s="7">
        <f t="shared" si="87"/>
        <v>14</v>
      </c>
      <c r="EL140" s="7">
        <v>0</v>
      </c>
      <c r="EM140" s="7">
        <f t="shared" si="51"/>
        <v>2</v>
      </c>
      <c r="EN140" s="7">
        <v>0</v>
      </c>
      <c r="EO140" s="7">
        <f t="shared" si="62"/>
        <v>1</v>
      </c>
      <c r="EP140" s="7">
        <v>0</v>
      </c>
      <c r="EQ140" s="7">
        <f>EQ139+EP140</f>
        <v>0</v>
      </c>
      <c r="ER140" s="7">
        <v>9</v>
      </c>
      <c r="ES140" s="7">
        <f t="shared" si="63"/>
        <v>1116</v>
      </c>
      <c r="ET140" s="7">
        <v>0</v>
      </c>
      <c r="EU140" s="7">
        <f>EU139+ET140</f>
        <v>0</v>
      </c>
      <c r="EV140" s="7">
        <v>1</v>
      </c>
      <c r="EW140" s="7">
        <f t="shared" si="79"/>
        <v>33</v>
      </c>
      <c r="EX140" s="7">
        <v>0</v>
      </c>
      <c r="EY140" s="7">
        <f t="shared" si="70"/>
        <v>1</v>
      </c>
      <c r="EZ140" s="7">
        <v>0</v>
      </c>
      <c r="FA140" s="7">
        <f t="shared" si="39"/>
        <v>4</v>
      </c>
      <c r="FB140" s="7"/>
      <c r="FC140" s="7"/>
      <c r="FD140" s="7">
        <v>15</v>
      </c>
      <c r="FE140" s="7">
        <f>FE139+FD140</f>
        <v>17</v>
      </c>
      <c r="FF140" s="7">
        <v>9</v>
      </c>
      <c r="FG140" s="7">
        <f t="shared" si="45"/>
        <v>240</v>
      </c>
      <c r="FH140" s="7"/>
      <c r="FI140" s="7"/>
      <c r="FJ140" s="7"/>
      <c r="FK140" s="7"/>
      <c r="FL140" s="7"/>
      <c r="FM140" s="7"/>
      <c r="FN140" s="7"/>
      <c r="FO140" s="7"/>
      <c r="FP140" s="7"/>
      <c r="FQ140" s="7"/>
      <c r="FR140" s="7"/>
      <c r="FS140" s="7"/>
      <c r="FT140" s="7"/>
      <c r="FU140" s="7"/>
      <c r="FV140" s="7">
        <v>22</v>
      </c>
      <c r="FW140" s="7">
        <f t="shared" si="46"/>
        <v>998</v>
      </c>
      <c r="FX140" s="7">
        <v>0</v>
      </c>
      <c r="FY140" s="7">
        <f t="shared" si="41"/>
        <v>0</v>
      </c>
      <c r="FZ140" s="7">
        <v>0</v>
      </c>
      <c r="GA140" s="7">
        <f t="shared" si="71"/>
        <v>2</v>
      </c>
      <c r="GB140" s="7"/>
      <c r="GC140" s="7"/>
      <c r="GD140" s="7">
        <v>0</v>
      </c>
      <c r="GE140" s="7">
        <f t="shared" si="42"/>
        <v>0</v>
      </c>
      <c r="GF140" s="7">
        <v>1</v>
      </c>
      <c r="GG140" s="7">
        <f t="shared" si="72"/>
        <v>21</v>
      </c>
      <c r="GH140" s="7">
        <v>0</v>
      </c>
      <c r="GI140" s="7">
        <f>GI139+GH140</f>
        <v>1</v>
      </c>
      <c r="GJ140" s="7">
        <v>0</v>
      </c>
      <c r="GK140" s="7">
        <f t="shared" si="73"/>
        <v>28</v>
      </c>
    </row>
    <row r="141" spans="1:193" ht="14.25" customHeight="1" x14ac:dyDescent="0.2">
      <c r="A141" s="85">
        <v>44104</v>
      </c>
      <c r="B141" s="7">
        <v>0</v>
      </c>
      <c r="C141" s="7">
        <f t="shared" si="53"/>
        <v>0</v>
      </c>
      <c r="D141" s="7">
        <v>1</v>
      </c>
      <c r="E141" s="7">
        <f t="shared" si="43"/>
        <v>119</v>
      </c>
      <c r="F141" s="7"/>
      <c r="G141" s="7"/>
      <c r="H141" s="7">
        <v>1</v>
      </c>
      <c r="I141" s="7">
        <f t="shared" si="75"/>
        <v>176</v>
      </c>
      <c r="J141" s="7">
        <v>0</v>
      </c>
      <c r="K141" s="7">
        <f>K140+J141</f>
        <v>0</v>
      </c>
      <c r="L141" s="7"/>
      <c r="M141" s="7"/>
      <c r="N141" s="7">
        <v>0</v>
      </c>
      <c r="O141" s="7">
        <f t="shared" si="83"/>
        <v>184</v>
      </c>
      <c r="P141" s="7">
        <v>5</v>
      </c>
      <c r="Q141" s="7">
        <f>Q140+P141</f>
        <v>5</v>
      </c>
      <c r="R141" s="7">
        <v>0</v>
      </c>
      <c r="S141" s="7">
        <f t="shared" si="54"/>
        <v>7</v>
      </c>
      <c r="T141" s="7">
        <v>0</v>
      </c>
      <c r="U141" s="7">
        <v>0</v>
      </c>
      <c r="V141" s="7"/>
      <c r="W141" s="7"/>
      <c r="X141" s="7">
        <v>0</v>
      </c>
      <c r="Y141" s="7">
        <f>Y140+X141</f>
        <v>0</v>
      </c>
      <c r="Z141" s="7"/>
      <c r="AA141" s="7"/>
      <c r="AB141" s="7">
        <v>5</v>
      </c>
      <c r="AC141" s="7">
        <f t="shared" si="76"/>
        <v>75</v>
      </c>
      <c r="AD141" s="7">
        <v>1</v>
      </c>
      <c r="AE141" s="7">
        <f t="shared" si="81"/>
        <v>224</v>
      </c>
      <c r="AF141" s="7">
        <v>0</v>
      </c>
      <c r="AG141" s="7">
        <f>AG140+AF141</f>
        <v>1</v>
      </c>
      <c r="AH141" s="7">
        <v>0</v>
      </c>
      <c r="AI141" s="84">
        <f t="shared" si="30"/>
        <v>7</v>
      </c>
      <c r="AJ141" s="7">
        <v>1</v>
      </c>
      <c r="AK141" s="7">
        <f t="shared" si="55"/>
        <v>65</v>
      </c>
      <c r="AL141" s="7"/>
      <c r="AM141" s="7"/>
      <c r="AN141" s="7">
        <v>0</v>
      </c>
      <c r="AO141" s="7">
        <f t="shared" si="31"/>
        <v>5</v>
      </c>
      <c r="AP141" s="7">
        <v>0</v>
      </c>
      <c r="AQ141" s="7">
        <f t="shared" si="26"/>
        <v>1</v>
      </c>
      <c r="AR141" s="7">
        <v>0</v>
      </c>
      <c r="AS141" s="7">
        <f t="shared" si="56"/>
        <v>4</v>
      </c>
      <c r="AT141" s="7">
        <v>0</v>
      </c>
      <c r="AU141" s="7">
        <f>SUM(AU140,AT141)</f>
        <v>4</v>
      </c>
      <c r="AV141" s="7">
        <v>1</v>
      </c>
      <c r="AW141" s="7">
        <f t="shared" si="13"/>
        <v>2</v>
      </c>
      <c r="AX141" s="7"/>
      <c r="AY141" s="7"/>
      <c r="AZ141" s="7">
        <v>0</v>
      </c>
      <c r="BA141" s="7">
        <f t="shared" si="52"/>
        <v>20</v>
      </c>
      <c r="BB141" s="7">
        <v>0</v>
      </c>
      <c r="BC141" s="7">
        <f t="shared" si="58"/>
        <v>0</v>
      </c>
      <c r="BD141" s="7">
        <v>0</v>
      </c>
      <c r="BE141" s="7">
        <f t="shared" si="84"/>
        <v>3</v>
      </c>
      <c r="BF141" s="7">
        <v>0</v>
      </c>
      <c r="BG141" s="7">
        <f t="shared" si="27"/>
        <v>8</v>
      </c>
      <c r="BH141" s="7">
        <v>3</v>
      </c>
      <c r="BI141" s="7">
        <f t="shared" si="88"/>
        <v>1426</v>
      </c>
      <c r="BJ141" s="7">
        <v>0</v>
      </c>
      <c r="BK141" s="7">
        <f t="shared" si="74"/>
        <v>2</v>
      </c>
      <c r="BL141" s="7">
        <v>0</v>
      </c>
      <c r="BM141" s="7">
        <f t="shared" si="64"/>
        <v>3</v>
      </c>
      <c r="BN141" s="7">
        <v>0</v>
      </c>
      <c r="BO141" s="7">
        <f t="shared" si="85"/>
        <v>11</v>
      </c>
      <c r="BP141" s="7">
        <v>0</v>
      </c>
      <c r="BQ141" s="7">
        <f t="shared" si="23"/>
        <v>12</v>
      </c>
      <c r="BR141" s="7">
        <v>0</v>
      </c>
      <c r="BS141" s="7">
        <f>SUM(BS140+BR141)</f>
        <v>2</v>
      </c>
      <c r="BT141" s="7">
        <v>0</v>
      </c>
      <c r="BU141" s="7">
        <f t="shared" si="82"/>
        <v>67</v>
      </c>
      <c r="BV141" s="7">
        <v>0</v>
      </c>
      <c r="BW141" s="7">
        <f t="shared" si="49"/>
        <v>8</v>
      </c>
      <c r="BX141" s="7"/>
      <c r="BY141" s="7"/>
      <c r="BZ141" s="7"/>
      <c r="CA141" s="7"/>
      <c r="CB141" s="7"/>
      <c r="CC141" s="7"/>
      <c r="CD141" s="7"/>
      <c r="CE141" s="7"/>
      <c r="CF141" s="7"/>
      <c r="CG141" s="7"/>
      <c r="CH141" s="7"/>
      <c r="CI141" s="7"/>
      <c r="CJ141" s="7"/>
      <c r="CK141" s="7"/>
      <c r="CL141" s="7">
        <v>0</v>
      </c>
      <c r="CM141" s="7">
        <f t="shared" si="67"/>
        <v>0</v>
      </c>
      <c r="CN141" s="7">
        <v>0</v>
      </c>
      <c r="CO141" s="7">
        <f t="shared" si="35"/>
        <v>2</v>
      </c>
      <c r="CP141" s="7">
        <v>0</v>
      </c>
      <c r="CQ141" s="7">
        <f t="shared" si="60"/>
        <v>14</v>
      </c>
      <c r="CR141" s="7">
        <v>0</v>
      </c>
      <c r="CS141" s="7">
        <f t="shared" si="77"/>
        <v>2</v>
      </c>
      <c r="CT141" s="7"/>
      <c r="CU141" s="7"/>
      <c r="CV141" s="7">
        <v>1</v>
      </c>
      <c r="CW141" s="7">
        <f>CW140+CV141</f>
        <v>1</v>
      </c>
      <c r="CX141" s="7">
        <v>0</v>
      </c>
      <c r="CY141" s="7">
        <f t="shared" si="17"/>
        <v>20</v>
      </c>
      <c r="CZ141" s="7">
        <v>4</v>
      </c>
      <c r="DA141" s="7">
        <f>DA140+CZ141</f>
        <v>4</v>
      </c>
      <c r="DB141" s="7">
        <v>0</v>
      </c>
      <c r="DC141" s="7">
        <f>DC140+DB141</f>
        <v>0</v>
      </c>
      <c r="DD141" s="7"/>
      <c r="DE141" s="7"/>
      <c r="DF141" s="7"/>
      <c r="DG141" s="7"/>
      <c r="DH141" s="7"/>
      <c r="DI141" s="7"/>
      <c r="DJ141" s="7">
        <v>0</v>
      </c>
      <c r="DK141" s="7">
        <f t="shared" si="18"/>
        <v>13</v>
      </c>
      <c r="DL141" s="7"/>
      <c r="DM141" s="7"/>
      <c r="DN141" s="7">
        <v>0</v>
      </c>
      <c r="DO141" s="7">
        <f t="shared" si="78"/>
        <v>14</v>
      </c>
      <c r="DP141" s="7"/>
      <c r="DQ141" s="7"/>
      <c r="DR141" s="7">
        <v>7</v>
      </c>
      <c r="DS141" s="7">
        <f t="shared" si="68"/>
        <v>217</v>
      </c>
      <c r="DT141" s="7">
        <v>0</v>
      </c>
      <c r="DU141" s="7">
        <f t="shared" si="48"/>
        <v>6</v>
      </c>
      <c r="DV141" s="7">
        <v>3</v>
      </c>
      <c r="DW141" s="7">
        <f t="shared" si="69"/>
        <v>12</v>
      </c>
      <c r="DX141" s="7">
        <v>0</v>
      </c>
      <c r="DY141" s="7">
        <f t="shared" si="65"/>
        <v>0</v>
      </c>
      <c r="DZ141" s="7">
        <v>0</v>
      </c>
      <c r="EA141" s="7">
        <f t="shared" si="86"/>
        <v>20</v>
      </c>
      <c r="EB141" s="7">
        <v>0</v>
      </c>
      <c r="EC141" s="7">
        <f t="shared" si="20"/>
        <v>8</v>
      </c>
      <c r="ED141" s="7">
        <v>0</v>
      </c>
      <c r="EE141" s="7">
        <f t="shared" si="61"/>
        <v>30</v>
      </c>
      <c r="EF141" s="7">
        <v>0</v>
      </c>
      <c r="EG141" s="7">
        <f>EG140+EF141</f>
        <v>1</v>
      </c>
      <c r="EH141" s="7"/>
      <c r="EI141" s="7"/>
      <c r="EJ141" s="7">
        <v>0</v>
      </c>
      <c r="EK141" s="7">
        <f t="shared" si="87"/>
        <v>14</v>
      </c>
      <c r="EL141" s="7">
        <v>0</v>
      </c>
      <c r="EM141" s="7">
        <f t="shared" si="51"/>
        <v>2</v>
      </c>
      <c r="EN141" s="7">
        <v>0</v>
      </c>
      <c r="EO141" s="7">
        <f t="shared" si="62"/>
        <v>1</v>
      </c>
      <c r="EP141" s="7">
        <v>0</v>
      </c>
      <c r="EQ141" s="7">
        <f>EQ140+EP141</f>
        <v>0</v>
      </c>
      <c r="ER141" s="7">
        <v>0</v>
      </c>
      <c r="ES141" s="7">
        <f t="shared" si="63"/>
        <v>1116</v>
      </c>
      <c r="ET141" s="7">
        <v>0</v>
      </c>
      <c r="EU141" s="7">
        <f>EU140+ET141</f>
        <v>0</v>
      </c>
      <c r="EV141" s="7">
        <v>1</v>
      </c>
      <c r="EW141" s="7">
        <f t="shared" si="79"/>
        <v>34</v>
      </c>
      <c r="EX141" s="7">
        <v>0</v>
      </c>
      <c r="EY141" s="7">
        <f t="shared" si="70"/>
        <v>1</v>
      </c>
      <c r="EZ141" s="7">
        <v>0</v>
      </c>
      <c r="FA141" s="7">
        <f t="shared" si="39"/>
        <v>4</v>
      </c>
      <c r="FB141" s="7"/>
      <c r="FC141" s="7"/>
      <c r="FD141" s="7">
        <v>17</v>
      </c>
      <c r="FE141" s="7">
        <f>FE140+FD141</f>
        <v>34</v>
      </c>
      <c r="FF141" s="7">
        <v>3</v>
      </c>
      <c r="FG141" s="7">
        <f t="shared" si="45"/>
        <v>243</v>
      </c>
      <c r="FH141" s="7"/>
      <c r="FI141" s="7"/>
      <c r="FJ141" s="7"/>
      <c r="FK141" s="7"/>
      <c r="FL141" s="7"/>
      <c r="FM141" s="7"/>
      <c r="FN141" s="7"/>
      <c r="FO141" s="7"/>
      <c r="FP141" s="7"/>
      <c r="FQ141" s="7"/>
      <c r="FR141" s="7"/>
      <c r="FS141" s="7"/>
      <c r="FT141" s="7"/>
      <c r="FU141" s="7"/>
      <c r="FV141" s="7">
        <v>22</v>
      </c>
      <c r="FW141" s="7">
        <f t="shared" si="46"/>
        <v>1020</v>
      </c>
      <c r="FX141" s="7">
        <v>0</v>
      </c>
      <c r="FY141" s="7">
        <f t="shared" si="41"/>
        <v>0</v>
      </c>
      <c r="FZ141" s="7">
        <v>0</v>
      </c>
      <c r="GA141" s="7">
        <f t="shared" si="71"/>
        <v>2</v>
      </c>
      <c r="GB141" s="7"/>
      <c r="GC141" s="7"/>
      <c r="GD141" s="7">
        <v>0</v>
      </c>
      <c r="GE141" s="7">
        <f t="shared" si="42"/>
        <v>0</v>
      </c>
      <c r="GF141" s="7">
        <v>1</v>
      </c>
      <c r="GG141" s="7">
        <f t="shared" si="72"/>
        <v>22</v>
      </c>
      <c r="GH141" s="7">
        <v>0</v>
      </c>
      <c r="GI141" s="7">
        <f>GI140+GH141</f>
        <v>1</v>
      </c>
      <c r="GJ141" s="7">
        <v>2</v>
      </c>
      <c r="GK141" s="7">
        <f t="shared" si="73"/>
        <v>30</v>
      </c>
    </row>
    <row r="142" spans="1:193" ht="14.25" customHeight="1" x14ac:dyDescent="0.2">
      <c r="A142" s="85">
        <v>44105</v>
      </c>
      <c r="B142" s="7">
        <v>0</v>
      </c>
      <c r="C142" s="7">
        <f t="shared" si="53"/>
        <v>0</v>
      </c>
      <c r="D142" s="7">
        <v>2</v>
      </c>
      <c r="E142" s="7">
        <f t="shared" si="43"/>
        <v>121</v>
      </c>
      <c r="F142" s="7"/>
      <c r="G142" s="7"/>
      <c r="H142" s="7">
        <v>0</v>
      </c>
      <c r="I142" s="7">
        <f t="shared" si="75"/>
        <v>176</v>
      </c>
      <c r="J142" s="7">
        <v>3</v>
      </c>
      <c r="K142" s="7">
        <f>K141+J142</f>
        <v>3</v>
      </c>
      <c r="L142" s="7"/>
      <c r="M142" s="7"/>
      <c r="N142" s="7">
        <v>1</v>
      </c>
      <c r="O142" s="7">
        <f t="shared" si="83"/>
        <v>185</v>
      </c>
      <c r="P142" s="7">
        <v>7</v>
      </c>
      <c r="Q142" s="7">
        <f>Q141+P142</f>
        <v>12</v>
      </c>
      <c r="R142" s="7">
        <v>0</v>
      </c>
      <c r="S142" s="7">
        <f t="shared" si="54"/>
        <v>7</v>
      </c>
      <c r="T142" s="7"/>
      <c r="U142" s="7"/>
      <c r="V142" s="7"/>
      <c r="W142" s="7"/>
      <c r="X142" s="7">
        <v>4</v>
      </c>
      <c r="Y142" s="7">
        <f>Y141+X142</f>
        <v>4</v>
      </c>
      <c r="Z142" s="7"/>
      <c r="AA142" s="7"/>
      <c r="AB142" s="7">
        <v>8</v>
      </c>
      <c r="AC142" s="7">
        <f t="shared" si="76"/>
        <v>83</v>
      </c>
      <c r="AD142" s="7">
        <v>5</v>
      </c>
      <c r="AE142" s="7">
        <f t="shared" si="81"/>
        <v>229</v>
      </c>
      <c r="AF142" s="7">
        <v>0</v>
      </c>
      <c r="AG142" s="7">
        <f>AG141+AF142</f>
        <v>1</v>
      </c>
      <c r="AH142" s="7">
        <v>0</v>
      </c>
      <c r="AI142" s="84">
        <f t="shared" si="30"/>
        <v>7</v>
      </c>
      <c r="AJ142" s="7">
        <v>0</v>
      </c>
      <c r="AK142" s="7">
        <f t="shared" si="55"/>
        <v>65</v>
      </c>
      <c r="AL142" s="7"/>
      <c r="AM142" s="7"/>
      <c r="AN142" s="7">
        <v>0</v>
      </c>
      <c r="AO142" s="7">
        <f t="shared" si="31"/>
        <v>5</v>
      </c>
      <c r="AP142" s="7">
        <v>0</v>
      </c>
      <c r="AQ142" s="7">
        <f t="shared" si="26"/>
        <v>1</v>
      </c>
      <c r="AR142" s="7">
        <v>0</v>
      </c>
      <c r="AS142" s="7">
        <f t="shared" si="56"/>
        <v>4</v>
      </c>
      <c r="AT142" s="7">
        <v>0</v>
      </c>
      <c r="AU142" s="7">
        <f>SUM(AU141,AT142)</f>
        <v>4</v>
      </c>
      <c r="AV142" s="7">
        <v>0</v>
      </c>
      <c r="AW142" s="7">
        <f t="shared" si="13"/>
        <v>2</v>
      </c>
      <c r="AX142" s="7"/>
      <c r="AY142" s="7"/>
      <c r="AZ142" s="7">
        <v>0</v>
      </c>
      <c r="BA142" s="7">
        <f t="shared" si="52"/>
        <v>20</v>
      </c>
      <c r="BB142" s="7">
        <v>0</v>
      </c>
      <c r="BC142" s="7">
        <f t="shared" si="58"/>
        <v>0</v>
      </c>
      <c r="BD142" s="7">
        <v>0</v>
      </c>
      <c r="BE142" s="7">
        <f t="shared" si="84"/>
        <v>3</v>
      </c>
      <c r="BF142" s="7">
        <v>0</v>
      </c>
      <c r="BG142" s="7">
        <f t="shared" si="27"/>
        <v>8</v>
      </c>
      <c r="BH142" s="7">
        <v>5</v>
      </c>
      <c r="BI142" s="7">
        <f t="shared" si="88"/>
        <v>1431</v>
      </c>
      <c r="BJ142" s="7">
        <v>0</v>
      </c>
      <c r="BK142" s="7">
        <f t="shared" si="74"/>
        <v>2</v>
      </c>
      <c r="BL142" s="7">
        <v>0</v>
      </c>
      <c r="BM142" s="7">
        <f t="shared" si="64"/>
        <v>3</v>
      </c>
      <c r="BN142" s="7">
        <v>0</v>
      </c>
      <c r="BO142" s="7">
        <f t="shared" si="85"/>
        <v>11</v>
      </c>
      <c r="BP142" s="7">
        <v>0</v>
      </c>
      <c r="BQ142" s="7">
        <f t="shared" ref="BQ142:BQ170" si="89">SUM(BQ141,BP142)</f>
        <v>12</v>
      </c>
      <c r="BR142" s="7">
        <v>4</v>
      </c>
      <c r="BS142" s="7">
        <f>SUM(BS141+BR142)</f>
        <v>6</v>
      </c>
      <c r="BT142" s="7">
        <v>0</v>
      </c>
      <c r="BU142" s="7">
        <f t="shared" si="82"/>
        <v>67</v>
      </c>
      <c r="BV142" s="7">
        <v>0</v>
      </c>
      <c r="BW142" s="7">
        <f t="shared" si="49"/>
        <v>8</v>
      </c>
      <c r="BX142" s="7"/>
      <c r="BY142" s="7"/>
      <c r="BZ142" s="7"/>
      <c r="CA142" s="7"/>
      <c r="CB142" s="7"/>
      <c r="CC142" s="7"/>
      <c r="CD142" s="7"/>
      <c r="CE142" s="7"/>
      <c r="CF142" s="7"/>
      <c r="CG142" s="7"/>
      <c r="CH142" s="7"/>
      <c r="CI142" s="7"/>
      <c r="CJ142" s="7"/>
      <c r="CK142" s="7"/>
      <c r="CL142" s="7">
        <v>0</v>
      </c>
      <c r="CM142" s="7">
        <f t="shared" si="67"/>
        <v>0</v>
      </c>
      <c r="CN142" s="7">
        <v>0</v>
      </c>
      <c r="CO142" s="7">
        <f t="shared" si="35"/>
        <v>2</v>
      </c>
      <c r="CP142" s="7">
        <v>0</v>
      </c>
      <c r="CQ142" s="7">
        <f t="shared" si="60"/>
        <v>14</v>
      </c>
      <c r="CR142" s="7">
        <v>0</v>
      </c>
      <c r="CS142" s="7">
        <f t="shared" si="77"/>
        <v>2</v>
      </c>
      <c r="CT142" s="7"/>
      <c r="CU142" s="7"/>
      <c r="CV142" s="7">
        <v>1</v>
      </c>
      <c r="CW142" s="7">
        <f>CW141+CV142</f>
        <v>2</v>
      </c>
      <c r="CX142" s="7">
        <v>0</v>
      </c>
      <c r="CY142" s="7">
        <f t="shared" si="17"/>
        <v>20</v>
      </c>
      <c r="CZ142" s="7">
        <v>6</v>
      </c>
      <c r="DA142" s="7">
        <f>DA141+CZ142</f>
        <v>10</v>
      </c>
      <c r="DB142" s="7">
        <v>0</v>
      </c>
      <c r="DC142" s="7">
        <f>DC141+DB142</f>
        <v>0</v>
      </c>
      <c r="DD142" s="7"/>
      <c r="DE142" s="7"/>
      <c r="DF142" s="7"/>
      <c r="DG142" s="7"/>
      <c r="DH142" s="7"/>
      <c r="DI142" s="7"/>
      <c r="DJ142" s="7">
        <v>0</v>
      </c>
      <c r="DK142" s="7">
        <f t="shared" si="18"/>
        <v>13</v>
      </c>
      <c r="DL142" s="7"/>
      <c r="DM142" s="7"/>
      <c r="DN142" s="7">
        <v>0</v>
      </c>
      <c r="DO142" s="7">
        <f t="shared" si="78"/>
        <v>14</v>
      </c>
      <c r="DP142" s="7"/>
      <c r="DQ142" s="7"/>
      <c r="DR142" s="7">
        <v>7</v>
      </c>
      <c r="DS142" s="7">
        <f t="shared" si="68"/>
        <v>224</v>
      </c>
      <c r="DT142" s="7">
        <v>0</v>
      </c>
      <c r="DU142" s="7">
        <f t="shared" si="48"/>
        <v>6</v>
      </c>
      <c r="DV142" s="7">
        <v>0</v>
      </c>
      <c r="DW142" s="7">
        <f t="shared" si="69"/>
        <v>12</v>
      </c>
      <c r="DX142" s="7">
        <v>0</v>
      </c>
      <c r="DY142" s="7">
        <f t="shared" si="65"/>
        <v>0</v>
      </c>
      <c r="DZ142" s="7">
        <v>0</v>
      </c>
      <c r="EA142" s="7">
        <f t="shared" si="86"/>
        <v>20</v>
      </c>
      <c r="EB142" s="7">
        <v>0</v>
      </c>
      <c r="EC142" s="7">
        <f t="shared" si="20"/>
        <v>8</v>
      </c>
      <c r="ED142" s="7">
        <v>0</v>
      </c>
      <c r="EE142" s="7">
        <f t="shared" si="61"/>
        <v>30</v>
      </c>
      <c r="EF142" s="7">
        <v>0</v>
      </c>
      <c r="EG142" s="7">
        <f>EG141+EF142</f>
        <v>1</v>
      </c>
      <c r="EH142" s="7"/>
      <c r="EI142" s="7"/>
      <c r="EJ142" s="7">
        <v>0</v>
      </c>
      <c r="EK142" s="7">
        <f t="shared" si="87"/>
        <v>14</v>
      </c>
      <c r="EL142" s="7">
        <v>0</v>
      </c>
      <c r="EM142" s="7">
        <f t="shared" si="51"/>
        <v>2</v>
      </c>
      <c r="EN142" s="7">
        <v>0</v>
      </c>
      <c r="EO142" s="7">
        <f t="shared" si="62"/>
        <v>1</v>
      </c>
      <c r="EP142" s="7">
        <v>0</v>
      </c>
      <c r="EQ142" s="7">
        <f>EQ141+EP142</f>
        <v>0</v>
      </c>
      <c r="ER142" s="7">
        <v>14</v>
      </c>
      <c r="ES142" s="7">
        <f t="shared" si="63"/>
        <v>1130</v>
      </c>
      <c r="ET142" s="7">
        <v>0</v>
      </c>
      <c r="EU142" s="7">
        <f>EU141+ET142</f>
        <v>0</v>
      </c>
      <c r="EV142" s="7">
        <v>4</v>
      </c>
      <c r="EW142" s="7">
        <f t="shared" si="79"/>
        <v>38</v>
      </c>
      <c r="EX142" s="7">
        <v>0</v>
      </c>
      <c r="EY142" s="7">
        <f t="shared" si="70"/>
        <v>1</v>
      </c>
      <c r="EZ142" s="7">
        <v>0</v>
      </c>
      <c r="FA142" s="7">
        <f t="shared" si="39"/>
        <v>4</v>
      </c>
      <c r="FB142" s="7"/>
      <c r="FC142" s="7"/>
      <c r="FD142" s="7">
        <v>22</v>
      </c>
      <c r="FE142" s="7">
        <f>FE141+FD142</f>
        <v>56</v>
      </c>
      <c r="FF142" s="7">
        <v>4</v>
      </c>
      <c r="FG142" s="7">
        <f t="shared" si="45"/>
        <v>247</v>
      </c>
      <c r="FH142" s="7"/>
      <c r="FI142" s="7"/>
      <c r="FJ142" s="7"/>
      <c r="FK142" s="7"/>
      <c r="FL142" s="7"/>
      <c r="FM142" s="7"/>
      <c r="FN142" s="7"/>
      <c r="FO142" s="7"/>
      <c r="FP142" s="7"/>
      <c r="FQ142" s="7"/>
      <c r="FR142" s="7"/>
      <c r="FS142" s="7"/>
      <c r="FT142" s="7"/>
      <c r="FU142" s="7"/>
      <c r="FV142" s="7">
        <v>27</v>
      </c>
      <c r="FW142" s="7">
        <f t="shared" si="46"/>
        <v>1047</v>
      </c>
      <c r="FX142" s="7">
        <v>0</v>
      </c>
      <c r="FY142" s="7">
        <f t="shared" si="41"/>
        <v>0</v>
      </c>
      <c r="FZ142" s="7">
        <v>0</v>
      </c>
      <c r="GA142" s="7">
        <f t="shared" si="71"/>
        <v>2</v>
      </c>
      <c r="GB142" s="7"/>
      <c r="GC142" s="7"/>
      <c r="GD142" s="7">
        <v>0</v>
      </c>
      <c r="GE142" s="7">
        <f t="shared" si="42"/>
        <v>0</v>
      </c>
      <c r="GF142" s="7">
        <v>0</v>
      </c>
      <c r="GG142" s="7">
        <f t="shared" si="72"/>
        <v>22</v>
      </c>
      <c r="GH142" s="7">
        <v>0</v>
      </c>
      <c r="GI142" s="7">
        <f>GI141+GH142</f>
        <v>1</v>
      </c>
      <c r="GJ142" s="7">
        <v>0</v>
      </c>
      <c r="GK142" s="7">
        <f t="shared" si="73"/>
        <v>30</v>
      </c>
    </row>
    <row r="143" spans="1:193" ht="14.25" customHeight="1" x14ac:dyDescent="0.2">
      <c r="A143" s="85">
        <v>44106</v>
      </c>
      <c r="B143" s="7">
        <v>0</v>
      </c>
      <c r="C143" s="7">
        <f t="shared" si="53"/>
        <v>0</v>
      </c>
      <c r="D143" s="7">
        <v>0</v>
      </c>
      <c r="E143" s="7">
        <f t="shared" si="43"/>
        <v>121</v>
      </c>
      <c r="F143" s="7"/>
      <c r="G143" s="7"/>
      <c r="H143" s="7">
        <v>13</v>
      </c>
      <c r="I143" s="7">
        <f t="shared" si="75"/>
        <v>189</v>
      </c>
      <c r="J143" s="7">
        <v>0</v>
      </c>
      <c r="K143" s="7">
        <f>K142+J143</f>
        <v>3</v>
      </c>
      <c r="L143" s="7"/>
      <c r="M143" s="7"/>
      <c r="N143" s="7">
        <v>1</v>
      </c>
      <c r="O143" s="7">
        <f t="shared" si="83"/>
        <v>186</v>
      </c>
      <c r="P143" s="7">
        <v>7</v>
      </c>
      <c r="Q143" s="7">
        <f>Q142+P143</f>
        <v>19</v>
      </c>
      <c r="R143" s="7">
        <v>0</v>
      </c>
      <c r="S143" s="7">
        <f t="shared" si="54"/>
        <v>7</v>
      </c>
      <c r="T143" s="7"/>
      <c r="U143" s="7"/>
      <c r="V143" s="7"/>
      <c r="W143" s="7"/>
      <c r="X143" s="7">
        <v>1</v>
      </c>
      <c r="Y143" s="7">
        <f>Y142+X143</f>
        <v>5</v>
      </c>
      <c r="Z143" s="7"/>
      <c r="AA143" s="7"/>
      <c r="AB143" s="7">
        <v>6</v>
      </c>
      <c r="AC143" s="7">
        <f t="shared" si="76"/>
        <v>89</v>
      </c>
      <c r="AD143" s="7">
        <v>3</v>
      </c>
      <c r="AE143" s="7">
        <f t="shared" si="81"/>
        <v>232</v>
      </c>
      <c r="AF143" s="7">
        <v>3</v>
      </c>
      <c r="AG143" s="7">
        <f>AG142+AF143</f>
        <v>4</v>
      </c>
      <c r="AH143" s="7">
        <v>0</v>
      </c>
      <c r="AI143" s="84">
        <f t="shared" si="30"/>
        <v>7</v>
      </c>
      <c r="AJ143" s="7">
        <v>0</v>
      </c>
      <c r="AK143" s="7">
        <f t="shared" si="55"/>
        <v>65</v>
      </c>
      <c r="AL143" s="7"/>
      <c r="AM143" s="7"/>
      <c r="AN143" s="7">
        <v>0</v>
      </c>
      <c r="AO143" s="7">
        <f t="shared" si="31"/>
        <v>5</v>
      </c>
      <c r="AP143" s="7">
        <v>0</v>
      </c>
      <c r="AQ143" s="7">
        <f t="shared" si="26"/>
        <v>1</v>
      </c>
      <c r="AR143" s="7">
        <v>0</v>
      </c>
      <c r="AS143" s="7">
        <f t="shared" si="56"/>
        <v>4</v>
      </c>
      <c r="AT143" s="7">
        <v>0</v>
      </c>
      <c r="AU143" s="7">
        <f>SUM(AU142,AT143)</f>
        <v>4</v>
      </c>
      <c r="AV143" s="7">
        <v>0</v>
      </c>
      <c r="AW143" s="7">
        <f t="shared" si="13"/>
        <v>2</v>
      </c>
      <c r="AX143" s="7"/>
      <c r="AY143" s="7"/>
      <c r="AZ143" s="7">
        <v>6</v>
      </c>
      <c r="BA143" s="7">
        <f t="shared" si="52"/>
        <v>26</v>
      </c>
      <c r="BB143" s="7">
        <v>0</v>
      </c>
      <c r="BC143" s="7">
        <f t="shared" si="58"/>
        <v>0</v>
      </c>
      <c r="BD143" s="7">
        <v>0</v>
      </c>
      <c r="BE143" s="7">
        <f t="shared" si="84"/>
        <v>3</v>
      </c>
      <c r="BF143" s="7">
        <v>0</v>
      </c>
      <c r="BG143" s="7">
        <f t="shared" si="27"/>
        <v>8</v>
      </c>
      <c r="BH143" s="7">
        <v>11</v>
      </c>
      <c r="BI143" s="7">
        <f t="shared" si="88"/>
        <v>1442</v>
      </c>
      <c r="BJ143" s="7">
        <v>0</v>
      </c>
      <c r="BK143" s="7">
        <f t="shared" si="74"/>
        <v>2</v>
      </c>
      <c r="BL143" s="7">
        <v>0</v>
      </c>
      <c r="BM143" s="7">
        <f t="shared" si="64"/>
        <v>3</v>
      </c>
      <c r="BN143" s="7">
        <v>0</v>
      </c>
      <c r="BO143" s="7">
        <f t="shared" si="85"/>
        <v>11</v>
      </c>
      <c r="BP143" s="7">
        <v>0</v>
      </c>
      <c r="BQ143" s="7">
        <f t="shared" si="89"/>
        <v>12</v>
      </c>
      <c r="BR143" s="7">
        <v>0</v>
      </c>
      <c r="BS143" s="7">
        <f>SUM(BS142+BR143)</f>
        <v>6</v>
      </c>
      <c r="BT143" s="7">
        <v>0</v>
      </c>
      <c r="BU143" s="7">
        <f t="shared" si="82"/>
        <v>67</v>
      </c>
      <c r="BV143" s="7">
        <v>0</v>
      </c>
      <c r="BW143" s="7">
        <f t="shared" si="49"/>
        <v>8</v>
      </c>
      <c r="BX143" s="7"/>
      <c r="BY143" s="7"/>
      <c r="BZ143" s="7"/>
      <c r="CA143" s="7"/>
      <c r="CB143" s="7"/>
      <c r="CC143" s="7"/>
      <c r="CD143" s="7"/>
      <c r="CE143" s="7"/>
      <c r="CF143" s="7"/>
      <c r="CG143" s="7"/>
      <c r="CH143" s="7"/>
      <c r="CI143" s="7"/>
      <c r="CJ143" s="7"/>
      <c r="CK143" s="7"/>
      <c r="CL143" s="7">
        <v>0</v>
      </c>
      <c r="CM143" s="7">
        <f t="shared" si="67"/>
        <v>0</v>
      </c>
      <c r="CN143" s="7">
        <v>0</v>
      </c>
      <c r="CO143" s="7">
        <f t="shared" si="35"/>
        <v>2</v>
      </c>
      <c r="CP143" s="7">
        <v>1</v>
      </c>
      <c r="CQ143" s="7">
        <f t="shared" si="60"/>
        <v>15</v>
      </c>
      <c r="CR143" s="7">
        <v>0</v>
      </c>
      <c r="CS143" s="7">
        <f t="shared" si="77"/>
        <v>2</v>
      </c>
      <c r="CT143" s="7"/>
      <c r="CU143" s="7"/>
      <c r="CV143" s="7">
        <v>0</v>
      </c>
      <c r="CW143" s="7">
        <f>CW142+CV143</f>
        <v>2</v>
      </c>
      <c r="CX143" s="7">
        <v>0</v>
      </c>
      <c r="CY143" s="7">
        <f t="shared" si="17"/>
        <v>20</v>
      </c>
      <c r="CZ143" s="7">
        <v>4</v>
      </c>
      <c r="DA143" s="7">
        <f>DA142+CZ143</f>
        <v>14</v>
      </c>
      <c r="DB143" s="7">
        <v>0</v>
      </c>
      <c r="DC143" s="7">
        <f>DC142+DB143</f>
        <v>0</v>
      </c>
      <c r="DD143" s="7"/>
      <c r="DE143" s="7"/>
      <c r="DF143" s="7"/>
      <c r="DG143" s="7"/>
      <c r="DH143" s="7"/>
      <c r="DI143" s="7"/>
      <c r="DJ143" s="7">
        <v>0</v>
      </c>
      <c r="DK143" s="7">
        <f t="shared" si="18"/>
        <v>13</v>
      </c>
      <c r="DL143" s="7"/>
      <c r="DM143" s="7"/>
      <c r="DN143" s="7">
        <v>2</v>
      </c>
      <c r="DO143" s="7">
        <f t="shared" si="78"/>
        <v>16</v>
      </c>
      <c r="DP143" s="7"/>
      <c r="DQ143" s="7"/>
      <c r="DR143" s="7">
        <v>9</v>
      </c>
      <c r="DS143" s="7">
        <f t="shared" si="68"/>
        <v>233</v>
      </c>
      <c r="DT143" s="7">
        <v>0</v>
      </c>
      <c r="DU143" s="7">
        <f t="shared" si="48"/>
        <v>6</v>
      </c>
      <c r="DV143" s="7">
        <v>0</v>
      </c>
      <c r="DW143" s="7">
        <f t="shared" si="69"/>
        <v>12</v>
      </c>
      <c r="DX143" s="7">
        <v>0</v>
      </c>
      <c r="DY143" s="7">
        <f t="shared" si="65"/>
        <v>0</v>
      </c>
      <c r="DZ143" s="7">
        <v>0</v>
      </c>
      <c r="EA143" s="7">
        <f t="shared" si="86"/>
        <v>20</v>
      </c>
      <c r="EB143" s="7">
        <v>0</v>
      </c>
      <c r="EC143" s="7">
        <f t="shared" si="20"/>
        <v>8</v>
      </c>
      <c r="ED143" s="7">
        <v>2</v>
      </c>
      <c r="EE143" s="7">
        <f t="shared" si="61"/>
        <v>32</v>
      </c>
      <c r="EF143" s="7">
        <v>0</v>
      </c>
      <c r="EG143" s="7">
        <f>EG142+EF143</f>
        <v>1</v>
      </c>
      <c r="EH143" s="7"/>
      <c r="EI143" s="7"/>
      <c r="EJ143" s="7">
        <v>0</v>
      </c>
      <c r="EK143" s="7">
        <f t="shared" si="87"/>
        <v>14</v>
      </c>
      <c r="EL143" s="7">
        <v>0</v>
      </c>
      <c r="EM143" s="7">
        <f t="shared" si="51"/>
        <v>2</v>
      </c>
      <c r="EN143" s="7">
        <v>0</v>
      </c>
      <c r="EO143" s="7">
        <f t="shared" si="62"/>
        <v>1</v>
      </c>
      <c r="EP143" s="7">
        <v>0</v>
      </c>
      <c r="EQ143" s="7">
        <f>EQ142+EP143</f>
        <v>0</v>
      </c>
      <c r="ER143" s="7">
        <v>17</v>
      </c>
      <c r="ES143" s="7">
        <f t="shared" si="63"/>
        <v>1147</v>
      </c>
      <c r="ET143" s="7">
        <v>0</v>
      </c>
      <c r="EU143" s="7">
        <f>EU142+ET143</f>
        <v>0</v>
      </c>
      <c r="EV143" s="7">
        <v>10</v>
      </c>
      <c r="EW143" s="7">
        <f t="shared" si="79"/>
        <v>48</v>
      </c>
      <c r="EX143" s="7">
        <v>0</v>
      </c>
      <c r="EY143" s="7">
        <f t="shared" si="70"/>
        <v>1</v>
      </c>
      <c r="EZ143" s="7">
        <v>0</v>
      </c>
      <c r="FA143" s="7">
        <f t="shared" si="39"/>
        <v>4</v>
      </c>
      <c r="FB143" s="7"/>
      <c r="FC143" s="7"/>
      <c r="FD143" s="7">
        <v>27</v>
      </c>
      <c r="FE143" s="7">
        <f>FE142+FD143</f>
        <v>83</v>
      </c>
      <c r="FF143" s="7">
        <v>0</v>
      </c>
      <c r="FG143" s="7">
        <f t="shared" si="45"/>
        <v>247</v>
      </c>
      <c r="FH143" s="7"/>
      <c r="FI143" s="7"/>
      <c r="FJ143" s="7"/>
      <c r="FK143" s="7"/>
      <c r="FL143" s="7"/>
      <c r="FM143" s="7"/>
      <c r="FN143" s="7"/>
      <c r="FO143" s="7"/>
      <c r="FP143" s="7"/>
      <c r="FQ143" s="7"/>
      <c r="FR143" s="7"/>
      <c r="FS143" s="7"/>
      <c r="FT143" s="7"/>
      <c r="FU143" s="7"/>
      <c r="FV143" s="7">
        <v>12</v>
      </c>
      <c r="FW143" s="7">
        <f t="shared" si="46"/>
        <v>1059</v>
      </c>
      <c r="FX143" s="7">
        <v>0</v>
      </c>
      <c r="FY143" s="7">
        <f t="shared" si="41"/>
        <v>0</v>
      </c>
      <c r="FZ143" s="7">
        <v>0</v>
      </c>
      <c r="GA143" s="7">
        <f t="shared" si="71"/>
        <v>2</v>
      </c>
      <c r="GB143" s="7"/>
      <c r="GC143" s="7"/>
      <c r="GD143" s="7">
        <v>0</v>
      </c>
      <c r="GE143" s="7">
        <f t="shared" si="42"/>
        <v>0</v>
      </c>
      <c r="GF143" s="7">
        <v>0</v>
      </c>
      <c r="GG143" s="7">
        <f t="shared" si="72"/>
        <v>22</v>
      </c>
      <c r="GH143" s="7">
        <v>1</v>
      </c>
      <c r="GI143" s="7">
        <f>GI142+GH143</f>
        <v>2</v>
      </c>
      <c r="GJ143" s="7">
        <v>0</v>
      </c>
      <c r="GK143" s="7">
        <f t="shared" si="73"/>
        <v>30</v>
      </c>
    </row>
    <row r="144" spans="1:193" ht="14.25" customHeight="1" x14ac:dyDescent="0.2">
      <c r="A144" s="85">
        <v>44107</v>
      </c>
      <c r="B144" s="7"/>
      <c r="C144" s="7">
        <f t="shared" si="53"/>
        <v>0</v>
      </c>
      <c r="D144" s="7"/>
      <c r="E144" s="7">
        <f t="shared" si="43"/>
        <v>121</v>
      </c>
      <c r="F144" s="7"/>
      <c r="G144" s="7"/>
      <c r="H144" s="7"/>
      <c r="I144" s="7">
        <f t="shared" si="75"/>
        <v>189</v>
      </c>
      <c r="J144" s="7"/>
      <c r="K144" s="7">
        <f t="shared" ref="K144:K170" si="90">K143+J144</f>
        <v>3</v>
      </c>
      <c r="L144" s="7"/>
      <c r="M144" s="7"/>
      <c r="N144" s="7"/>
      <c r="O144" s="7">
        <f t="shared" si="83"/>
        <v>186</v>
      </c>
      <c r="P144" s="7"/>
      <c r="Q144" s="7">
        <f t="shared" ref="Q144:Q170" si="91">Q143+P144</f>
        <v>19</v>
      </c>
      <c r="R144" s="7"/>
      <c r="S144" s="7">
        <f t="shared" si="54"/>
        <v>7</v>
      </c>
      <c r="T144" s="7"/>
      <c r="U144" s="7"/>
      <c r="V144" s="7"/>
      <c r="W144" s="7"/>
      <c r="X144" s="7"/>
      <c r="Y144" s="7">
        <f t="shared" ref="Y144:Y170" si="92">Y143+X144</f>
        <v>5</v>
      </c>
      <c r="Z144" s="7"/>
      <c r="AA144" s="7"/>
      <c r="AB144" s="7"/>
      <c r="AC144" s="7">
        <f t="shared" si="76"/>
        <v>89</v>
      </c>
      <c r="AD144" s="7"/>
      <c r="AE144" s="7">
        <f t="shared" si="81"/>
        <v>232</v>
      </c>
      <c r="AF144" s="7"/>
      <c r="AG144" s="7">
        <f t="shared" ref="AG144:AG174" si="93">AG143+AF144</f>
        <v>4</v>
      </c>
      <c r="AH144" s="7"/>
      <c r="AI144" s="84">
        <f t="shared" si="30"/>
        <v>7</v>
      </c>
      <c r="AJ144" s="7"/>
      <c r="AK144" s="7">
        <f t="shared" si="55"/>
        <v>65</v>
      </c>
      <c r="AL144" s="7"/>
      <c r="AM144" s="7"/>
      <c r="AN144" s="7"/>
      <c r="AO144" s="7">
        <f t="shared" si="31"/>
        <v>5</v>
      </c>
      <c r="AP144" s="7"/>
      <c r="AQ144" s="7">
        <f t="shared" si="26"/>
        <v>1</v>
      </c>
      <c r="AR144" s="7"/>
      <c r="AS144" s="7">
        <f t="shared" si="56"/>
        <v>4</v>
      </c>
      <c r="AT144" s="7"/>
      <c r="AU144" s="7">
        <f t="shared" ref="AU144:AU170" si="94">SUM(AU143,AT144)</f>
        <v>4</v>
      </c>
      <c r="AV144" s="7"/>
      <c r="AW144" s="7">
        <f t="shared" si="13"/>
        <v>2</v>
      </c>
      <c r="AX144" s="7"/>
      <c r="AY144" s="7"/>
      <c r="AZ144" s="7"/>
      <c r="BA144" s="7">
        <f t="shared" si="52"/>
        <v>26</v>
      </c>
      <c r="BB144" s="7"/>
      <c r="BC144" s="7">
        <f t="shared" si="58"/>
        <v>0</v>
      </c>
      <c r="BD144" s="7"/>
      <c r="BE144" s="7">
        <f t="shared" si="84"/>
        <v>3</v>
      </c>
      <c r="BF144" s="7"/>
      <c r="BG144" s="7">
        <f t="shared" si="27"/>
        <v>8</v>
      </c>
      <c r="BH144" s="7"/>
      <c r="BI144" s="7">
        <f t="shared" si="88"/>
        <v>1442</v>
      </c>
      <c r="BJ144" s="7"/>
      <c r="BK144" s="7">
        <f t="shared" si="74"/>
        <v>2</v>
      </c>
      <c r="BL144" s="7"/>
      <c r="BM144" s="7">
        <f t="shared" si="64"/>
        <v>3</v>
      </c>
      <c r="BN144" s="7"/>
      <c r="BO144" s="7">
        <f t="shared" si="85"/>
        <v>11</v>
      </c>
      <c r="BP144" s="7"/>
      <c r="BQ144" s="7">
        <f t="shared" si="89"/>
        <v>12</v>
      </c>
      <c r="BR144" s="7"/>
      <c r="BS144" s="7">
        <f t="shared" ref="BS144:BS170" si="95">SUM(BS143+BR144)</f>
        <v>6</v>
      </c>
      <c r="BT144" s="7"/>
      <c r="BU144" s="7">
        <f t="shared" si="82"/>
        <v>67</v>
      </c>
      <c r="BV144" s="7"/>
      <c r="BW144" s="7">
        <f t="shared" si="49"/>
        <v>8</v>
      </c>
      <c r="BX144" s="7"/>
      <c r="BY144" s="7"/>
      <c r="BZ144" s="7"/>
      <c r="CA144" s="7"/>
      <c r="CB144" s="7"/>
      <c r="CC144" s="7"/>
      <c r="CD144" s="7"/>
      <c r="CE144" s="7"/>
      <c r="CF144" s="7"/>
      <c r="CG144" s="7"/>
      <c r="CH144" s="7"/>
      <c r="CI144" s="7"/>
      <c r="CJ144" s="7"/>
      <c r="CK144" s="7"/>
      <c r="CL144" s="7"/>
      <c r="CM144" s="7">
        <f t="shared" si="67"/>
        <v>0</v>
      </c>
      <c r="CN144" s="7"/>
      <c r="CO144" s="7">
        <f t="shared" si="35"/>
        <v>2</v>
      </c>
      <c r="CP144" s="7"/>
      <c r="CQ144" s="7">
        <f t="shared" si="60"/>
        <v>15</v>
      </c>
      <c r="CR144" s="7"/>
      <c r="CS144" s="7">
        <f t="shared" si="77"/>
        <v>2</v>
      </c>
      <c r="CT144" s="7"/>
      <c r="CU144" s="7"/>
      <c r="CV144" s="7"/>
      <c r="CW144" s="7">
        <f t="shared" ref="CW144:CW170" si="96">CW143+CV144</f>
        <v>2</v>
      </c>
      <c r="CX144" s="7"/>
      <c r="CY144" s="7">
        <f t="shared" si="17"/>
        <v>20</v>
      </c>
      <c r="CZ144" s="7"/>
      <c r="DA144" s="7">
        <f t="shared" ref="DA144:DA170" si="97">DA143+CZ144</f>
        <v>14</v>
      </c>
      <c r="DB144" s="7"/>
      <c r="DC144" s="7">
        <f t="shared" ref="DC144:DC170" si="98">DC143+DB144</f>
        <v>0</v>
      </c>
      <c r="DD144" s="7"/>
      <c r="DE144" s="7"/>
      <c r="DF144" s="7"/>
      <c r="DG144" s="7"/>
      <c r="DH144" s="7"/>
      <c r="DI144" s="7"/>
      <c r="DJ144" s="7"/>
      <c r="DK144" s="7">
        <f t="shared" si="18"/>
        <v>13</v>
      </c>
      <c r="DL144" s="7"/>
      <c r="DM144" s="7"/>
      <c r="DN144" s="7"/>
      <c r="DO144" s="7">
        <f t="shared" si="78"/>
        <v>16</v>
      </c>
      <c r="DP144" s="7"/>
      <c r="DQ144" s="7"/>
      <c r="DR144" s="7"/>
      <c r="DS144" s="7">
        <f t="shared" si="68"/>
        <v>233</v>
      </c>
      <c r="DT144" s="7"/>
      <c r="DU144" s="7">
        <f t="shared" si="48"/>
        <v>6</v>
      </c>
      <c r="DV144" s="7"/>
      <c r="DW144" s="7">
        <f t="shared" si="69"/>
        <v>12</v>
      </c>
      <c r="DX144" s="7"/>
      <c r="DY144" s="7">
        <f t="shared" si="65"/>
        <v>0</v>
      </c>
      <c r="DZ144" s="7"/>
      <c r="EA144" s="7">
        <f t="shared" si="86"/>
        <v>20</v>
      </c>
      <c r="EB144" s="7"/>
      <c r="EC144" s="7">
        <f t="shared" si="20"/>
        <v>8</v>
      </c>
      <c r="ED144" s="7"/>
      <c r="EE144" s="7">
        <f t="shared" si="61"/>
        <v>32</v>
      </c>
      <c r="EF144" s="7"/>
      <c r="EG144" s="7">
        <f t="shared" ref="EG144:EG170" si="99">EG143+EF144</f>
        <v>1</v>
      </c>
      <c r="EH144" s="7"/>
      <c r="EI144" s="7"/>
      <c r="EJ144" s="7"/>
      <c r="EK144" s="7">
        <f t="shared" si="87"/>
        <v>14</v>
      </c>
      <c r="EL144" s="7"/>
      <c r="EM144" s="7">
        <f t="shared" si="51"/>
        <v>2</v>
      </c>
      <c r="EN144" s="7"/>
      <c r="EO144" s="7">
        <f t="shared" si="62"/>
        <v>1</v>
      </c>
      <c r="EP144" s="7"/>
      <c r="EQ144" s="7">
        <f t="shared" ref="EQ144:EQ170" si="100">EQ143+EP144</f>
        <v>0</v>
      </c>
      <c r="ER144" s="7"/>
      <c r="ES144" s="7">
        <f t="shared" si="63"/>
        <v>1147</v>
      </c>
      <c r="ET144" s="7"/>
      <c r="EU144" s="7">
        <f t="shared" ref="EU144:EU170" si="101">EU143+ET144</f>
        <v>0</v>
      </c>
      <c r="EV144" s="7"/>
      <c r="EW144" s="7">
        <f t="shared" si="79"/>
        <v>48</v>
      </c>
      <c r="EX144" s="7"/>
      <c r="EY144" s="7">
        <f t="shared" si="70"/>
        <v>1</v>
      </c>
      <c r="EZ144" s="7"/>
      <c r="FA144" s="7">
        <f t="shared" si="39"/>
        <v>4</v>
      </c>
      <c r="FB144" s="7"/>
      <c r="FC144" s="7"/>
      <c r="FD144" s="7"/>
      <c r="FE144" s="7">
        <f t="shared" ref="FE144:FE170" si="102">FE143+FD144</f>
        <v>83</v>
      </c>
      <c r="FF144" s="7"/>
      <c r="FG144" s="7">
        <f t="shared" si="45"/>
        <v>247</v>
      </c>
      <c r="FH144" s="7"/>
      <c r="FI144" s="7"/>
      <c r="FJ144" s="7"/>
      <c r="FK144" s="7"/>
      <c r="FL144" s="7"/>
      <c r="FM144" s="7"/>
      <c r="FN144" s="7"/>
      <c r="FO144" s="7"/>
      <c r="FP144" s="7"/>
      <c r="FQ144" s="7"/>
      <c r="FR144" s="7"/>
      <c r="FS144" s="7"/>
      <c r="FT144" s="7"/>
      <c r="FU144" s="7"/>
      <c r="FV144" s="7"/>
      <c r="FW144" s="7">
        <f t="shared" si="46"/>
        <v>1059</v>
      </c>
      <c r="FX144" s="7"/>
      <c r="FY144" s="7">
        <f t="shared" si="41"/>
        <v>0</v>
      </c>
      <c r="FZ144" s="7"/>
      <c r="GA144" s="7">
        <f t="shared" si="71"/>
        <v>2</v>
      </c>
      <c r="GB144" s="7"/>
      <c r="GC144" s="7"/>
      <c r="GD144" s="7"/>
      <c r="GE144" s="7">
        <f t="shared" si="42"/>
        <v>0</v>
      </c>
      <c r="GF144" s="7"/>
      <c r="GG144" s="7">
        <f t="shared" si="72"/>
        <v>22</v>
      </c>
      <c r="GH144" s="7"/>
      <c r="GI144" s="7">
        <f t="shared" ref="GI144:GI170" si="103">GI143+GH144</f>
        <v>2</v>
      </c>
      <c r="GJ144" s="7"/>
      <c r="GK144" s="7">
        <f t="shared" si="73"/>
        <v>30</v>
      </c>
    </row>
    <row r="145" spans="1:193" ht="14.25" customHeight="1" x14ac:dyDescent="0.2">
      <c r="A145" s="85">
        <v>44108</v>
      </c>
      <c r="B145" s="7"/>
      <c r="C145" s="7">
        <f t="shared" si="53"/>
        <v>0</v>
      </c>
      <c r="D145" s="7"/>
      <c r="E145" s="7">
        <f t="shared" si="43"/>
        <v>121</v>
      </c>
      <c r="F145" s="7"/>
      <c r="G145" s="7"/>
      <c r="H145" s="7"/>
      <c r="I145" s="7">
        <f t="shared" si="75"/>
        <v>189</v>
      </c>
      <c r="J145" s="7"/>
      <c r="K145" s="7">
        <f t="shared" si="90"/>
        <v>3</v>
      </c>
      <c r="L145" s="7"/>
      <c r="M145" s="7"/>
      <c r="N145" s="7"/>
      <c r="O145" s="7">
        <f t="shared" si="83"/>
        <v>186</v>
      </c>
      <c r="P145" s="7"/>
      <c r="Q145" s="7">
        <f t="shared" si="91"/>
        <v>19</v>
      </c>
      <c r="R145" s="7"/>
      <c r="S145" s="7">
        <f t="shared" si="54"/>
        <v>7</v>
      </c>
      <c r="T145" s="7"/>
      <c r="U145" s="7"/>
      <c r="V145" s="7"/>
      <c r="W145" s="7"/>
      <c r="X145" s="7"/>
      <c r="Y145" s="7">
        <f t="shared" si="92"/>
        <v>5</v>
      </c>
      <c r="Z145" s="7"/>
      <c r="AA145" s="7"/>
      <c r="AB145" s="7"/>
      <c r="AC145" s="7">
        <f t="shared" si="76"/>
        <v>89</v>
      </c>
      <c r="AD145" s="7"/>
      <c r="AE145" s="7">
        <f t="shared" si="81"/>
        <v>232</v>
      </c>
      <c r="AF145" s="7"/>
      <c r="AG145" s="7">
        <f t="shared" si="93"/>
        <v>4</v>
      </c>
      <c r="AH145" s="7"/>
      <c r="AI145" s="84">
        <f t="shared" si="30"/>
        <v>7</v>
      </c>
      <c r="AJ145" s="7"/>
      <c r="AK145" s="7">
        <f t="shared" si="55"/>
        <v>65</v>
      </c>
      <c r="AL145" s="7"/>
      <c r="AM145" s="7"/>
      <c r="AN145" s="7"/>
      <c r="AO145" s="7">
        <f t="shared" si="31"/>
        <v>5</v>
      </c>
      <c r="AP145" s="7"/>
      <c r="AQ145" s="7">
        <f t="shared" si="26"/>
        <v>1</v>
      </c>
      <c r="AR145" s="7"/>
      <c r="AS145" s="7">
        <f t="shared" si="56"/>
        <v>4</v>
      </c>
      <c r="AT145" s="7"/>
      <c r="AU145" s="7">
        <f t="shared" si="94"/>
        <v>4</v>
      </c>
      <c r="AV145" s="7"/>
      <c r="AW145" s="7">
        <f t="shared" ref="AW145:AW170" si="104">SUM(AW144+AV145)</f>
        <v>2</v>
      </c>
      <c r="AX145" s="7"/>
      <c r="AY145" s="7"/>
      <c r="AZ145" s="7"/>
      <c r="BA145" s="7">
        <f t="shared" si="52"/>
        <v>26</v>
      </c>
      <c r="BB145" s="7"/>
      <c r="BC145" s="7">
        <f t="shared" si="58"/>
        <v>0</v>
      </c>
      <c r="BD145" s="7"/>
      <c r="BE145" s="7">
        <f t="shared" si="84"/>
        <v>3</v>
      </c>
      <c r="BF145" s="7"/>
      <c r="BG145" s="7">
        <f t="shared" si="27"/>
        <v>8</v>
      </c>
      <c r="BH145" s="7"/>
      <c r="BI145" s="7">
        <f t="shared" si="88"/>
        <v>1442</v>
      </c>
      <c r="BJ145" s="7"/>
      <c r="BK145" s="7">
        <f t="shared" si="74"/>
        <v>2</v>
      </c>
      <c r="BL145" s="7"/>
      <c r="BM145" s="7">
        <f t="shared" si="64"/>
        <v>3</v>
      </c>
      <c r="BN145" s="7"/>
      <c r="BO145" s="7">
        <f t="shared" si="85"/>
        <v>11</v>
      </c>
      <c r="BP145" s="7"/>
      <c r="BQ145" s="7">
        <f t="shared" si="89"/>
        <v>12</v>
      </c>
      <c r="BR145" s="7"/>
      <c r="BS145" s="7">
        <f t="shared" si="95"/>
        <v>6</v>
      </c>
      <c r="BT145" s="7"/>
      <c r="BU145" s="7">
        <f t="shared" si="82"/>
        <v>67</v>
      </c>
      <c r="BV145" s="7"/>
      <c r="BW145" s="7">
        <f t="shared" si="49"/>
        <v>8</v>
      </c>
      <c r="BX145" s="7"/>
      <c r="BY145" s="7"/>
      <c r="BZ145" s="7"/>
      <c r="CA145" s="7"/>
      <c r="CB145" s="7"/>
      <c r="CC145" s="7"/>
      <c r="CD145" s="7"/>
      <c r="CE145" s="7"/>
      <c r="CF145" s="7"/>
      <c r="CG145" s="7"/>
      <c r="CH145" s="7"/>
      <c r="CI145" s="7"/>
      <c r="CJ145" s="7"/>
      <c r="CK145" s="7"/>
      <c r="CL145" s="7"/>
      <c r="CM145" s="7">
        <f t="shared" si="67"/>
        <v>0</v>
      </c>
      <c r="CN145" s="7"/>
      <c r="CO145" s="7">
        <f t="shared" si="35"/>
        <v>2</v>
      </c>
      <c r="CP145" s="7"/>
      <c r="CQ145" s="7">
        <f t="shared" si="60"/>
        <v>15</v>
      </c>
      <c r="CR145" s="7"/>
      <c r="CS145" s="7">
        <f t="shared" si="77"/>
        <v>2</v>
      </c>
      <c r="CT145" s="7"/>
      <c r="CU145" s="7"/>
      <c r="CV145" s="7"/>
      <c r="CW145" s="7">
        <f t="shared" si="96"/>
        <v>2</v>
      </c>
      <c r="CX145" s="7"/>
      <c r="CY145" s="7">
        <f t="shared" ref="CY145:CY170" si="105">CY144+CX145</f>
        <v>20</v>
      </c>
      <c r="CZ145" s="7"/>
      <c r="DA145" s="7">
        <f t="shared" si="97"/>
        <v>14</v>
      </c>
      <c r="DB145" s="7"/>
      <c r="DC145" s="7">
        <f t="shared" si="98"/>
        <v>0</v>
      </c>
      <c r="DD145" s="7"/>
      <c r="DE145" s="7"/>
      <c r="DF145" s="7"/>
      <c r="DG145" s="7"/>
      <c r="DH145" s="7"/>
      <c r="DI145" s="7"/>
      <c r="DJ145" s="7"/>
      <c r="DK145" s="7">
        <f t="shared" ref="DK145:DK170" si="106">SUM(DK144+DJ145)</f>
        <v>13</v>
      </c>
      <c r="DL145" s="7"/>
      <c r="DM145" s="7"/>
      <c r="DN145" s="7"/>
      <c r="DO145" s="7">
        <f t="shared" si="78"/>
        <v>16</v>
      </c>
      <c r="DP145" s="7"/>
      <c r="DQ145" s="7"/>
      <c r="DR145" s="7"/>
      <c r="DS145" s="7">
        <f t="shared" si="68"/>
        <v>233</v>
      </c>
      <c r="DT145" s="7"/>
      <c r="DU145" s="7">
        <f t="shared" si="48"/>
        <v>6</v>
      </c>
      <c r="DV145" s="7"/>
      <c r="DW145" s="7">
        <f t="shared" si="69"/>
        <v>12</v>
      </c>
      <c r="DX145" s="7"/>
      <c r="DY145" s="7">
        <f t="shared" si="65"/>
        <v>0</v>
      </c>
      <c r="DZ145" s="7"/>
      <c r="EA145" s="7">
        <f t="shared" si="86"/>
        <v>20</v>
      </c>
      <c r="EB145" s="7"/>
      <c r="EC145" s="7">
        <f t="shared" ref="EC145:EC170" si="107">SUM(EC144+EB145)</f>
        <v>8</v>
      </c>
      <c r="ED145" s="7"/>
      <c r="EE145" s="7">
        <f t="shared" si="61"/>
        <v>32</v>
      </c>
      <c r="EF145" s="7"/>
      <c r="EG145" s="7">
        <f t="shared" si="99"/>
        <v>1</v>
      </c>
      <c r="EH145" s="7"/>
      <c r="EI145" s="7"/>
      <c r="EJ145" s="7"/>
      <c r="EK145" s="7">
        <f t="shared" si="87"/>
        <v>14</v>
      </c>
      <c r="EL145" s="7"/>
      <c r="EM145" s="7">
        <f t="shared" si="51"/>
        <v>2</v>
      </c>
      <c r="EN145" s="7"/>
      <c r="EO145" s="7">
        <f t="shared" si="62"/>
        <v>1</v>
      </c>
      <c r="EP145" s="7"/>
      <c r="EQ145" s="7">
        <f t="shared" si="100"/>
        <v>0</v>
      </c>
      <c r="ER145" s="7"/>
      <c r="ES145" s="7">
        <f t="shared" si="63"/>
        <v>1147</v>
      </c>
      <c r="ET145" s="7"/>
      <c r="EU145" s="7">
        <f t="shared" si="101"/>
        <v>0</v>
      </c>
      <c r="EV145" s="7"/>
      <c r="EW145" s="7">
        <f t="shared" si="79"/>
        <v>48</v>
      </c>
      <c r="EX145" s="7"/>
      <c r="EY145" s="7">
        <f t="shared" si="70"/>
        <v>1</v>
      </c>
      <c r="EZ145" s="7"/>
      <c r="FA145" s="7">
        <f t="shared" si="39"/>
        <v>4</v>
      </c>
      <c r="FB145" s="7"/>
      <c r="FC145" s="7"/>
      <c r="FD145" s="7"/>
      <c r="FE145" s="7">
        <f t="shared" si="102"/>
        <v>83</v>
      </c>
      <c r="FF145" s="7"/>
      <c r="FG145" s="7">
        <f t="shared" si="45"/>
        <v>247</v>
      </c>
      <c r="FH145" s="7"/>
      <c r="FI145" s="7"/>
      <c r="FJ145" s="7"/>
      <c r="FK145" s="7"/>
      <c r="FL145" s="7"/>
      <c r="FM145" s="7"/>
      <c r="FN145" s="7"/>
      <c r="FO145" s="7"/>
      <c r="FP145" s="7"/>
      <c r="FQ145" s="7"/>
      <c r="FR145" s="7"/>
      <c r="FS145" s="7"/>
      <c r="FT145" s="7"/>
      <c r="FU145" s="7"/>
      <c r="FV145" s="7"/>
      <c r="FW145" s="7">
        <f t="shared" si="46"/>
        <v>1059</v>
      </c>
      <c r="FX145" s="7"/>
      <c r="FY145" s="7">
        <f t="shared" si="41"/>
        <v>0</v>
      </c>
      <c r="FZ145" s="7"/>
      <c r="GA145" s="7">
        <f t="shared" si="71"/>
        <v>2</v>
      </c>
      <c r="GB145" s="7"/>
      <c r="GC145" s="7"/>
      <c r="GD145" s="7"/>
      <c r="GE145" s="7">
        <f t="shared" si="42"/>
        <v>0</v>
      </c>
      <c r="GF145" s="7"/>
      <c r="GG145" s="7">
        <f t="shared" si="72"/>
        <v>22</v>
      </c>
      <c r="GH145" s="7"/>
      <c r="GI145" s="7">
        <f t="shared" si="103"/>
        <v>2</v>
      </c>
      <c r="GJ145" s="7"/>
      <c r="GK145" s="7">
        <f t="shared" si="73"/>
        <v>30</v>
      </c>
    </row>
    <row r="146" spans="1:193" ht="14.25" customHeight="1" x14ac:dyDescent="0.2">
      <c r="A146" s="85">
        <v>44109</v>
      </c>
      <c r="B146" s="7">
        <v>0</v>
      </c>
      <c r="C146" s="7">
        <f t="shared" si="53"/>
        <v>0</v>
      </c>
      <c r="D146" s="7">
        <v>5</v>
      </c>
      <c r="E146" s="7">
        <f t="shared" si="43"/>
        <v>126</v>
      </c>
      <c r="F146" s="7"/>
      <c r="G146" s="7"/>
      <c r="H146" s="7">
        <v>35</v>
      </c>
      <c r="I146" s="7">
        <f t="shared" si="75"/>
        <v>224</v>
      </c>
      <c r="J146" s="7">
        <v>10</v>
      </c>
      <c r="K146" s="7">
        <f t="shared" si="90"/>
        <v>13</v>
      </c>
      <c r="L146" s="7"/>
      <c r="M146" s="7"/>
      <c r="N146" s="7">
        <v>0</v>
      </c>
      <c r="O146" s="7">
        <f t="shared" si="83"/>
        <v>186</v>
      </c>
      <c r="P146" s="7">
        <v>40</v>
      </c>
      <c r="Q146" s="7">
        <f t="shared" si="91"/>
        <v>59</v>
      </c>
      <c r="R146" s="7">
        <v>0</v>
      </c>
      <c r="S146" s="7">
        <f t="shared" si="54"/>
        <v>7</v>
      </c>
      <c r="T146" s="7"/>
      <c r="U146" s="7"/>
      <c r="V146" s="7"/>
      <c r="W146" s="7"/>
      <c r="X146" s="7">
        <v>5</v>
      </c>
      <c r="Y146" s="7">
        <f t="shared" si="92"/>
        <v>10</v>
      </c>
      <c r="Z146" s="7"/>
      <c r="AA146" s="7"/>
      <c r="AB146" s="7">
        <v>15</v>
      </c>
      <c r="AC146" s="7">
        <f t="shared" si="76"/>
        <v>104</v>
      </c>
      <c r="AD146" s="7">
        <v>15</v>
      </c>
      <c r="AE146" s="7">
        <f t="shared" si="81"/>
        <v>247</v>
      </c>
      <c r="AF146" s="7">
        <v>17</v>
      </c>
      <c r="AG146" s="7">
        <f t="shared" si="93"/>
        <v>21</v>
      </c>
      <c r="AH146" s="7">
        <v>0</v>
      </c>
      <c r="AI146" s="84">
        <f t="shared" si="30"/>
        <v>7</v>
      </c>
      <c r="AJ146" s="7">
        <v>0</v>
      </c>
      <c r="AK146" s="7">
        <f t="shared" si="55"/>
        <v>65</v>
      </c>
      <c r="AL146" s="7"/>
      <c r="AM146" s="7"/>
      <c r="AN146" s="7">
        <v>0</v>
      </c>
      <c r="AO146" s="7">
        <f t="shared" si="31"/>
        <v>5</v>
      </c>
      <c r="AP146" s="7">
        <v>0</v>
      </c>
      <c r="AQ146" s="7">
        <f t="shared" si="26"/>
        <v>1</v>
      </c>
      <c r="AR146" s="7">
        <v>0</v>
      </c>
      <c r="AS146" s="7">
        <f t="shared" si="56"/>
        <v>4</v>
      </c>
      <c r="AT146" s="7">
        <v>0</v>
      </c>
      <c r="AU146" s="7">
        <f t="shared" si="94"/>
        <v>4</v>
      </c>
      <c r="AV146" s="7">
        <v>0</v>
      </c>
      <c r="AW146" s="7">
        <f t="shared" si="104"/>
        <v>2</v>
      </c>
      <c r="AX146" s="7"/>
      <c r="AY146" s="7"/>
      <c r="AZ146" s="7">
        <v>0</v>
      </c>
      <c r="BA146" s="7">
        <f t="shared" si="52"/>
        <v>26</v>
      </c>
      <c r="BB146" s="7">
        <v>0</v>
      </c>
      <c r="BC146" s="7">
        <f t="shared" si="58"/>
        <v>0</v>
      </c>
      <c r="BD146" s="7">
        <v>0</v>
      </c>
      <c r="BE146" s="7">
        <f t="shared" si="84"/>
        <v>3</v>
      </c>
      <c r="BF146" s="7">
        <v>0</v>
      </c>
      <c r="BG146" s="7">
        <f t="shared" si="27"/>
        <v>8</v>
      </c>
      <c r="BH146" s="7">
        <v>63</v>
      </c>
      <c r="BI146" s="7">
        <f t="shared" si="88"/>
        <v>1505</v>
      </c>
      <c r="BJ146" s="7">
        <v>0</v>
      </c>
      <c r="BK146" s="7">
        <f t="shared" si="74"/>
        <v>2</v>
      </c>
      <c r="BL146" s="7">
        <v>0</v>
      </c>
      <c r="BM146" s="7">
        <f t="shared" si="64"/>
        <v>3</v>
      </c>
      <c r="BN146" s="7">
        <v>1</v>
      </c>
      <c r="BO146" s="7">
        <f t="shared" si="85"/>
        <v>12</v>
      </c>
      <c r="BP146" s="7">
        <v>0</v>
      </c>
      <c r="BQ146" s="7">
        <f t="shared" si="89"/>
        <v>12</v>
      </c>
      <c r="BR146" s="7">
        <v>6</v>
      </c>
      <c r="BS146" s="7">
        <f t="shared" si="95"/>
        <v>12</v>
      </c>
      <c r="BT146" s="7">
        <v>0</v>
      </c>
      <c r="BU146" s="7">
        <f t="shared" si="82"/>
        <v>67</v>
      </c>
      <c r="BV146" s="7">
        <v>1</v>
      </c>
      <c r="BW146" s="7">
        <f t="shared" si="49"/>
        <v>9</v>
      </c>
      <c r="BX146" s="7"/>
      <c r="BY146" s="7"/>
      <c r="BZ146" s="7"/>
      <c r="CA146" s="7"/>
      <c r="CB146" s="7"/>
      <c r="CC146" s="7"/>
      <c r="CD146" s="7"/>
      <c r="CE146" s="7"/>
      <c r="CF146" s="7"/>
      <c r="CG146" s="7"/>
      <c r="CH146" s="7"/>
      <c r="CI146" s="7"/>
      <c r="CJ146" s="7"/>
      <c r="CK146" s="7"/>
      <c r="CL146" s="7">
        <v>0</v>
      </c>
      <c r="CM146" s="7">
        <f t="shared" si="67"/>
        <v>0</v>
      </c>
      <c r="CN146" s="7">
        <v>0</v>
      </c>
      <c r="CO146" s="7">
        <f t="shared" si="35"/>
        <v>2</v>
      </c>
      <c r="CP146" s="7">
        <v>0</v>
      </c>
      <c r="CQ146" s="7">
        <f t="shared" si="60"/>
        <v>15</v>
      </c>
      <c r="CR146" s="7">
        <v>0</v>
      </c>
      <c r="CS146" s="7">
        <f t="shared" si="77"/>
        <v>2</v>
      </c>
      <c r="CT146" s="7"/>
      <c r="CU146" s="7"/>
      <c r="CV146" s="7">
        <v>0</v>
      </c>
      <c r="CW146" s="7">
        <f t="shared" si="96"/>
        <v>2</v>
      </c>
      <c r="CX146" s="7">
        <v>0</v>
      </c>
      <c r="CY146" s="7">
        <f t="shared" si="105"/>
        <v>20</v>
      </c>
      <c r="CZ146" s="7">
        <v>6</v>
      </c>
      <c r="DA146" s="7">
        <f t="shared" si="97"/>
        <v>20</v>
      </c>
      <c r="DB146" s="7">
        <v>0</v>
      </c>
      <c r="DC146" s="7">
        <f t="shared" si="98"/>
        <v>0</v>
      </c>
      <c r="DD146" s="7"/>
      <c r="DE146" s="7"/>
      <c r="DF146" s="7"/>
      <c r="DG146" s="7"/>
      <c r="DH146" s="7"/>
      <c r="DI146" s="7"/>
      <c r="DJ146" s="7">
        <v>0</v>
      </c>
      <c r="DK146" s="7">
        <f t="shared" si="106"/>
        <v>13</v>
      </c>
      <c r="DL146" s="7"/>
      <c r="DM146" s="7"/>
      <c r="DN146" s="7">
        <v>0</v>
      </c>
      <c r="DO146" s="7">
        <f t="shared" si="78"/>
        <v>16</v>
      </c>
      <c r="DP146" s="7"/>
      <c r="DQ146" s="7"/>
      <c r="DR146" s="7">
        <v>25</v>
      </c>
      <c r="DS146" s="7">
        <f t="shared" si="68"/>
        <v>258</v>
      </c>
      <c r="DT146" s="7">
        <v>0</v>
      </c>
      <c r="DU146" s="7">
        <f t="shared" si="48"/>
        <v>6</v>
      </c>
      <c r="DV146" s="7">
        <v>0</v>
      </c>
      <c r="DW146" s="7">
        <f t="shared" si="69"/>
        <v>12</v>
      </c>
      <c r="DX146" s="7">
        <v>0</v>
      </c>
      <c r="DY146" s="7">
        <f t="shared" si="65"/>
        <v>0</v>
      </c>
      <c r="DZ146" s="7">
        <v>1</v>
      </c>
      <c r="EA146" s="7">
        <f t="shared" si="86"/>
        <v>21</v>
      </c>
      <c r="EB146" s="7">
        <v>0</v>
      </c>
      <c r="EC146" s="7">
        <f t="shared" si="107"/>
        <v>8</v>
      </c>
      <c r="ED146" s="7">
        <v>0</v>
      </c>
      <c r="EE146" s="7">
        <f t="shared" si="61"/>
        <v>32</v>
      </c>
      <c r="EF146" s="7">
        <v>3</v>
      </c>
      <c r="EG146" s="7">
        <f t="shared" si="99"/>
        <v>4</v>
      </c>
      <c r="EH146" s="7"/>
      <c r="EI146" s="7"/>
      <c r="EJ146" s="7">
        <v>0</v>
      </c>
      <c r="EK146" s="7">
        <f t="shared" si="87"/>
        <v>14</v>
      </c>
      <c r="EL146" s="7">
        <v>0</v>
      </c>
      <c r="EM146" s="7">
        <f t="shared" si="51"/>
        <v>2</v>
      </c>
      <c r="EN146" s="7">
        <v>0</v>
      </c>
      <c r="EO146" s="7">
        <f t="shared" si="62"/>
        <v>1</v>
      </c>
      <c r="EP146" s="7">
        <v>2</v>
      </c>
      <c r="EQ146" s="7">
        <f t="shared" si="100"/>
        <v>2</v>
      </c>
      <c r="ER146" s="7">
        <v>70</v>
      </c>
      <c r="ES146" s="7">
        <f t="shared" si="63"/>
        <v>1217</v>
      </c>
      <c r="ET146" s="7">
        <v>0</v>
      </c>
      <c r="EU146" s="7">
        <f t="shared" si="101"/>
        <v>0</v>
      </c>
      <c r="EV146" s="7">
        <v>14</v>
      </c>
      <c r="EW146" s="7">
        <f t="shared" si="79"/>
        <v>62</v>
      </c>
      <c r="EX146" s="7">
        <v>0</v>
      </c>
      <c r="EY146" s="7">
        <f t="shared" si="70"/>
        <v>1</v>
      </c>
      <c r="EZ146" s="7">
        <v>0</v>
      </c>
      <c r="FA146" s="7">
        <f t="shared" si="39"/>
        <v>4</v>
      </c>
      <c r="FB146" s="7"/>
      <c r="FC146" s="7"/>
      <c r="FD146" s="7">
        <v>132</v>
      </c>
      <c r="FE146" s="7">
        <f t="shared" si="102"/>
        <v>215</v>
      </c>
      <c r="FF146" s="7">
        <v>16</v>
      </c>
      <c r="FG146" s="7">
        <f t="shared" si="45"/>
        <v>263</v>
      </c>
      <c r="FH146" s="7"/>
      <c r="FI146" s="7"/>
      <c r="FJ146" s="7"/>
      <c r="FK146" s="7"/>
      <c r="FL146" s="7"/>
      <c r="FM146" s="7"/>
      <c r="FN146" s="7"/>
      <c r="FO146" s="7"/>
      <c r="FP146" s="7"/>
      <c r="FQ146" s="7"/>
      <c r="FR146" s="7"/>
      <c r="FS146" s="7"/>
      <c r="FT146" s="7"/>
      <c r="FU146" s="7"/>
      <c r="FV146" s="7">
        <v>96</v>
      </c>
      <c r="FW146" s="7">
        <f t="shared" si="46"/>
        <v>1155</v>
      </c>
      <c r="FX146" s="7">
        <v>0</v>
      </c>
      <c r="FY146" s="7">
        <f t="shared" si="41"/>
        <v>0</v>
      </c>
      <c r="FZ146" s="7">
        <v>0</v>
      </c>
      <c r="GA146" s="7">
        <f t="shared" si="71"/>
        <v>2</v>
      </c>
      <c r="GB146" s="7"/>
      <c r="GC146" s="7"/>
      <c r="GD146" s="7">
        <v>0</v>
      </c>
      <c r="GE146" s="7">
        <f t="shared" si="42"/>
        <v>0</v>
      </c>
      <c r="GF146" s="7">
        <v>8</v>
      </c>
      <c r="GG146" s="7">
        <f t="shared" si="72"/>
        <v>30</v>
      </c>
      <c r="GH146" s="7">
        <v>13</v>
      </c>
      <c r="GI146" s="7">
        <f t="shared" si="103"/>
        <v>15</v>
      </c>
      <c r="GJ146" s="7">
        <v>2</v>
      </c>
      <c r="GK146" s="7">
        <f t="shared" si="73"/>
        <v>32</v>
      </c>
    </row>
    <row r="147" spans="1:193" ht="14.25" customHeight="1" x14ac:dyDescent="0.2">
      <c r="A147" s="85">
        <v>44110</v>
      </c>
      <c r="B147" s="7">
        <v>0</v>
      </c>
      <c r="C147" s="7">
        <f t="shared" si="53"/>
        <v>0</v>
      </c>
      <c r="D147" s="7">
        <v>3</v>
      </c>
      <c r="E147" s="7">
        <f t="shared" si="43"/>
        <v>129</v>
      </c>
      <c r="F147" s="7"/>
      <c r="G147" s="7"/>
      <c r="H147" s="7">
        <v>13</v>
      </c>
      <c r="I147" s="7">
        <f t="shared" si="75"/>
        <v>237</v>
      </c>
      <c r="J147" s="7">
        <v>0</v>
      </c>
      <c r="K147" s="7">
        <f t="shared" si="90"/>
        <v>13</v>
      </c>
      <c r="L147" s="7"/>
      <c r="M147" s="7"/>
      <c r="N147" s="7">
        <v>0</v>
      </c>
      <c r="O147" s="7">
        <f t="shared" si="83"/>
        <v>186</v>
      </c>
      <c r="P147" s="7">
        <v>9</v>
      </c>
      <c r="Q147" s="7">
        <f t="shared" si="91"/>
        <v>68</v>
      </c>
      <c r="R147" s="7">
        <v>0</v>
      </c>
      <c r="S147" s="7">
        <f t="shared" si="54"/>
        <v>7</v>
      </c>
      <c r="T147" s="7"/>
      <c r="U147" s="7"/>
      <c r="V147" s="7"/>
      <c r="W147" s="7"/>
      <c r="X147" s="7">
        <v>4</v>
      </c>
      <c r="Y147" s="7">
        <f t="shared" si="92"/>
        <v>14</v>
      </c>
      <c r="Z147" s="7"/>
      <c r="AA147" s="7"/>
      <c r="AB147" s="7">
        <v>3</v>
      </c>
      <c r="AC147" s="7">
        <f t="shared" si="76"/>
        <v>107</v>
      </c>
      <c r="AD147" s="7">
        <v>0</v>
      </c>
      <c r="AE147" s="7">
        <f t="shared" si="81"/>
        <v>247</v>
      </c>
      <c r="AF147" s="7">
        <v>1</v>
      </c>
      <c r="AG147" s="7">
        <f t="shared" si="93"/>
        <v>22</v>
      </c>
      <c r="AH147" s="7">
        <v>0</v>
      </c>
      <c r="AI147" s="84">
        <f t="shared" si="30"/>
        <v>7</v>
      </c>
      <c r="AJ147" s="7">
        <v>0</v>
      </c>
      <c r="AK147" s="7">
        <f t="shared" si="55"/>
        <v>65</v>
      </c>
      <c r="AL147" s="7"/>
      <c r="AM147" s="7"/>
      <c r="AN147" s="7">
        <v>2</v>
      </c>
      <c r="AO147" s="7">
        <f t="shared" si="31"/>
        <v>7</v>
      </c>
      <c r="AP147" s="7">
        <v>0</v>
      </c>
      <c r="AQ147" s="7">
        <f t="shared" si="26"/>
        <v>1</v>
      </c>
      <c r="AR147" s="7">
        <v>0</v>
      </c>
      <c r="AS147" s="7">
        <f t="shared" si="56"/>
        <v>4</v>
      </c>
      <c r="AT147" s="7">
        <v>0</v>
      </c>
      <c r="AU147" s="7">
        <f t="shared" si="94"/>
        <v>4</v>
      </c>
      <c r="AV147" s="7">
        <v>0</v>
      </c>
      <c r="AW147" s="7">
        <f t="shared" si="104"/>
        <v>2</v>
      </c>
      <c r="AX147" s="7"/>
      <c r="AY147" s="7"/>
      <c r="AZ147" s="7">
        <v>0</v>
      </c>
      <c r="BA147" s="7">
        <f t="shared" si="52"/>
        <v>26</v>
      </c>
      <c r="BB147" s="7">
        <v>0</v>
      </c>
      <c r="BC147" s="7">
        <f t="shared" si="58"/>
        <v>0</v>
      </c>
      <c r="BD147" s="7">
        <v>0</v>
      </c>
      <c r="BE147" s="7">
        <f t="shared" si="84"/>
        <v>3</v>
      </c>
      <c r="BF147" s="7">
        <v>0</v>
      </c>
      <c r="BG147" s="7">
        <f t="shared" si="27"/>
        <v>8</v>
      </c>
      <c r="BH147" s="7">
        <v>6</v>
      </c>
      <c r="BI147" s="7">
        <f t="shared" si="88"/>
        <v>1511</v>
      </c>
      <c r="BJ147" s="7">
        <v>0</v>
      </c>
      <c r="BK147" s="7">
        <f t="shared" si="74"/>
        <v>2</v>
      </c>
      <c r="BL147" s="7">
        <v>0</v>
      </c>
      <c r="BM147" s="7">
        <f t="shared" si="64"/>
        <v>3</v>
      </c>
      <c r="BN147" s="7">
        <v>0</v>
      </c>
      <c r="BO147" s="7">
        <f t="shared" si="85"/>
        <v>12</v>
      </c>
      <c r="BP147" s="7">
        <v>0</v>
      </c>
      <c r="BQ147" s="7">
        <f t="shared" si="89"/>
        <v>12</v>
      </c>
      <c r="BR147" s="7">
        <v>2</v>
      </c>
      <c r="BS147" s="7">
        <f t="shared" si="95"/>
        <v>14</v>
      </c>
      <c r="BT147" s="7">
        <v>4</v>
      </c>
      <c r="BU147" s="7">
        <f t="shared" si="82"/>
        <v>71</v>
      </c>
      <c r="BV147" s="7">
        <v>0</v>
      </c>
      <c r="BW147" s="7">
        <f t="shared" si="49"/>
        <v>9</v>
      </c>
      <c r="BX147" s="7"/>
      <c r="BY147" s="7"/>
      <c r="BZ147" s="7"/>
      <c r="CA147" s="7"/>
      <c r="CB147" s="7"/>
      <c r="CC147" s="7"/>
      <c r="CD147" s="7"/>
      <c r="CE147" s="7"/>
      <c r="CF147" s="7"/>
      <c r="CG147" s="7"/>
      <c r="CH147" s="7"/>
      <c r="CI147" s="7"/>
      <c r="CJ147" s="7"/>
      <c r="CK147" s="7"/>
      <c r="CL147" s="7">
        <v>0</v>
      </c>
      <c r="CM147" s="7">
        <f t="shared" si="67"/>
        <v>0</v>
      </c>
      <c r="CN147" s="7">
        <v>0</v>
      </c>
      <c r="CO147" s="7">
        <f t="shared" si="35"/>
        <v>2</v>
      </c>
      <c r="CP147" s="7">
        <v>0</v>
      </c>
      <c r="CQ147" s="7">
        <f t="shared" si="60"/>
        <v>15</v>
      </c>
      <c r="CR147" s="7">
        <v>0</v>
      </c>
      <c r="CS147" s="7">
        <f t="shared" si="77"/>
        <v>2</v>
      </c>
      <c r="CT147" s="7"/>
      <c r="CU147" s="7"/>
      <c r="CV147" s="7">
        <v>0</v>
      </c>
      <c r="CW147" s="7">
        <f t="shared" si="96"/>
        <v>2</v>
      </c>
      <c r="CX147" s="7">
        <v>0</v>
      </c>
      <c r="CY147" s="7">
        <f t="shared" si="105"/>
        <v>20</v>
      </c>
      <c r="CZ147" s="7">
        <v>0</v>
      </c>
      <c r="DA147" s="7">
        <f t="shared" si="97"/>
        <v>20</v>
      </c>
      <c r="DB147" s="7">
        <v>0</v>
      </c>
      <c r="DC147" s="7">
        <f t="shared" si="98"/>
        <v>0</v>
      </c>
      <c r="DD147" s="7"/>
      <c r="DE147" s="7"/>
      <c r="DF147" s="7"/>
      <c r="DG147" s="7"/>
      <c r="DH147" s="7"/>
      <c r="DI147" s="7"/>
      <c r="DJ147" s="7">
        <v>0</v>
      </c>
      <c r="DK147" s="7">
        <f t="shared" si="106"/>
        <v>13</v>
      </c>
      <c r="DL147" s="7"/>
      <c r="DM147" s="7"/>
      <c r="DN147" s="7">
        <v>0</v>
      </c>
      <c r="DO147" s="7">
        <f t="shared" si="78"/>
        <v>16</v>
      </c>
      <c r="DP147" s="7"/>
      <c r="DQ147" s="7"/>
      <c r="DR147" s="7">
        <v>13</v>
      </c>
      <c r="DS147" s="7">
        <f t="shared" si="68"/>
        <v>271</v>
      </c>
      <c r="DT147" s="7">
        <v>0</v>
      </c>
      <c r="DU147" s="7">
        <f t="shared" si="48"/>
        <v>6</v>
      </c>
      <c r="DV147" s="7">
        <v>0</v>
      </c>
      <c r="DW147" s="7">
        <f t="shared" si="69"/>
        <v>12</v>
      </c>
      <c r="DX147" s="7">
        <v>0</v>
      </c>
      <c r="DY147" s="7">
        <f t="shared" si="65"/>
        <v>0</v>
      </c>
      <c r="DZ147" s="7">
        <v>0</v>
      </c>
      <c r="EA147" s="7">
        <f t="shared" si="86"/>
        <v>21</v>
      </c>
      <c r="EB147" s="7">
        <v>0</v>
      </c>
      <c r="EC147" s="7">
        <f t="shared" si="107"/>
        <v>8</v>
      </c>
      <c r="ED147" s="7">
        <v>0</v>
      </c>
      <c r="EE147" s="7">
        <f t="shared" si="61"/>
        <v>32</v>
      </c>
      <c r="EF147" s="7">
        <v>2</v>
      </c>
      <c r="EG147" s="7">
        <f t="shared" si="99"/>
        <v>6</v>
      </c>
      <c r="EH147" s="7"/>
      <c r="EI147" s="7"/>
      <c r="EJ147" s="7">
        <v>0</v>
      </c>
      <c r="EK147" s="7">
        <f t="shared" si="87"/>
        <v>14</v>
      </c>
      <c r="EL147" s="7">
        <v>0</v>
      </c>
      <c r="EM147" s="7">
        <f t="shared" si="51"/>
        <v>2</v>
      </c>
      <c r="EN147" s="7">
        <v>0</v>
      </c>
      <c r="EO147" s="7">
        <f t="shared" si="62"/>
        <v>1</v>
      </c>
      <c r="EP147" s="7">
        <v>0</v>
      </c>
      <c r="EQ147" s="7">
        <f t="shared" si="100"/>
        <v>2</v>
      </c>
      <c r="ER147" s="7">
        <v>7</v>
      </c>
      <c r="ES147" s="7">
        <f t="shared" si="63"/>
        <v>1224</v>
      </c>
      <c r="ET147" s="7">
        <v>0</v>
      </c>
      <c r="EU147" s="7">
        <f t="shared" si="101"/>
        <v>0</v>
      </c>
      <c r="EV147" s="7">
        <v>3</v>
      </c>
      <c r="EW147" s="7">
        <f t="shared" si="79"/>
        <v>65</v>
      </c>
      <c r="EX147" s="7">
        <v>0</v>
      </c>
      <c r="EY147" s="7">
        <f t="shared" si="70"/>
        <v>1</v>
      </c>
      <c r="EZ147" s="7">
        <v>0</v>
      </c>
      <c r="FA147" s="7">
        <f t="shared" si="39"/>
        <v>4</v>
      </c>
      <c r="FB147" s="7"/>
      <c r="FC147" s="7"/>
      <c r="FD147" s="7">
        <v>19</v>
      </c>
      <c r="FE147" s="7">
        <f t="shared" si="102"/>
        <v>234</v>
      </c>
      <c r="FF147" s="7">
        <v>3</v>
      </c>
      <c r="FG147" s="7">
        <f t="shared" si="45"/>
        <v>266</v>
      </c>
      <c r="FH147" s="7"/>
      <c r="FI147" s="7"/>
      <c r="FJ147" s="7"/>
      <c r="FK147" s="7"/>
      <c r="FL147" s="7"/>
      <c r="FM147" s="7"/>
      <c r="FN147" s="7"/>
      <c r="FO147" s="7"/>
      <c r="FP147" s="7"/>
      <c r="FQ147" s="7"/>
      <c r="FR147" s="7"/>
      <c r="FS147" s="7"/>
      <c r="FT147" s="7"/>
      <c r="FU147" s="7"/>
      <c r="FV147" s="7">
        <v>17</v>
      </c>
      <c r="FW147" s="7">
        <f t="shared" si="46"/>
        <v>1172</v>
      </c>
      <c r="FX147" s="7">
        <v>0</v>
      </c>
      <c r="FY147" s="7">
        <f t="shared" si="41"/>
        <v>0</v>
      </c>
      <c r="FZ147" s="7">
        <v>0</v>
      </c>
      <c r="GA147" s="7">
        <f t="shared" si="71"/>
        <v>2</v>
      </c>
      <c r="GB147" s="7"/>
      <c r="GC147" s="7"/>
      <c r="GD147" s="7">
        <v>0</v>
      </c>
      <c r="GE147" s="7">
        <f t="shared" si="42"/>
        <v>0</v>
      </c>
      <c r="GF147" s="7">
        <v>0</v>
      </c>
      <c r="GG147" s="7">
        <f t="shared" si="72"/>
        <v>30</v>
      </c>
      <c r="GH147" s="7">
        <v>1</v>
      </c>
      <c r="GI147" s="7">
        <f t="shared" si="103"/>
        <v>16</v>
      </c>
      <c r="GJ147" s="7">
        <v>0</v>
      </c>
      <c r="GK147" s="7">
        <f t="shared" si="73"/>
        <v>32</v>
      </c>
    </row>
    <row r="148" spans="1:193" ht="14.25" customHeight="1" x14ac:dyDescent="0.2">
      <c r="A148" s="85">
        <v>44111</v>
      </c>
      <c r="B148" s="7">
        <v>0</v>
      </c>
      <c r="C148" s="7">
        <f t="shared" si="53"/>
        <v>0</v>
      </c>
      <c r="D148" s="7">
        <v>0</v>
      </c>
      <c r="E148" s="7">
        <f t="shared" si="43"/>
        <v>129</v>
      </c>
      <c r="F148" s="7"/>
      <c r="G148" s="7"/>
      <c r="H148" s="7">
        <v>5</v>
      </c>
      <c r="I148" s="7">
        <f t="shared" si="75"/>
        <v>242</v>
      </c>
      <c r="J148" s="7">
        <v>0</v>
      </c>
      <c r="K148" s="7">
        <f t="shared" si="90"/>
        <v>13</v>
      </c>
      <c r="L148" s="7"/>
      <c r="M148" s="7"/>
      <c r="N148" s="7">
        <v>0</v>
      </c>
      <c r="O148" s="7">
        <f t="shared" si="83"/>
        <v>186</v>
      </c>
      <c r="P148" s="7">
        <v>3</v>
      </c>
      <c r="Q148" s="7">
        <f t="shared" si="91"/>
        <v>71</v>
      </c>
      <c r="R148" s="7">
        <v>0</v>
      </c>
      <c r="S148" s="7">
        <f t="shared" si="54"/>
        <v>7</v>
      </c>
      <c r="T148" s="7"/>
      <c r="U148" s="7"/>
      <c r="V148" s="7"/>
      <c r="W148" s="7"/>
      <c r="X148" s="7">
        <v>6</v>
      </c>
      <c r="Y148" s="7">
        <f t="shared" si="92"/>
        <v>20</v>
      </c>
      <c r="Z148" s="7"/>
      <c r="AA148" s="7"/>
      <c r="AB148" s="7">
        <v>1</v>
      </c>
      <c r="AC148" s="7">
        <f t="shared" si="76"/>
        <v>108</v>
      </c>
      <c r="AD148" s="7">
        <v>2</v>
      </c>
      <c r="AE148" s="7">
        <f t="shared" si="81"/>
        <v>249</v>
      </c>
      <c r="AF148" s="7">
        <v>0</v>
      </c>
      <c r="AG148" s="7">
        <f t="shared" si="93"/>
        <v>22</v>
      </c>
      <c r="AH148" s="7">
        <v>0</v>
      </c>
      <c r="AI148" s="84">
        <f t="shared" si="30"/>
        <v>7</v>
      </c>
      <c r="AJ148" s="7">
        <v>0</v>
      </c>
      <c r="AK148" s="7">
        <f t="shared" si="55"/>
        <v>65</v>
      </c>
      <c r="AL148" s="7"/>
      <c r="AM148" s="7"/>
      <c r="AN148" s="7">
        <v>0</v>
      </c>
      <c r="AO148" s="7">
        <f t="shared" si="31"/>
        <v>7</v>
      </c>
      <c r="AP148" s="7">
        <v>0</v>
      </c>
      <c r="AQ148" s="7">
        <f t="shared" si="26"/>
        <v>1</v>
      </c>
      <c r="AR148" s="7">
        <v>0</v>
      </c>
      <c r="AS148" s="7">
        <f t="shared" si="56"/>
        <v>4</v>
      </c>
      <c r="AT148" s="7">
        <v>0</v>
      </c>
      <c r="AU148" s="7">
        <f t="shared" si="94"/>
        <v>4</v>
      </c>
      <c r="AV148" s="7">
        <v>0</v>
      </c>
      <c r="AW148" s="7">
        <f t="shared" si="104"/>
        <v>2</v>
      </c>
      <c r="AX148" s="7"/>
      <c r="AY148" s="7"/>
      <c r="AZ148" s="7">
        <v>0</v>
      </c>
      <c r="BA148" s="7">
        <f t="shared" si="52"/>
        <v>26</v>
      </c>
      <c r="BB148" s="7">
        <v>0</v>
      </c>
      <c r="BC148" s="7">
        <f t="shared" si="58"/>
        <v>0</v>
      </c>
      <c r="BD148" s="7">
        <v>0</v>
      </c>
      <c r="BE148" s="7">
        <f t="shared" si="84"/>
        <v>3</v>
      </c>
      <c r="BF148" s="7">
        <v>0</v>
      </c>
      <c r="BG148" s="7">
        <f t="shared" ref="BG148:BG154" si="108">SUM(BF148+BG147)</f>
        <v>8</v>
      </c>
      <c r="BH148" s="7">
        <v>2</v>
      </c>
      <c r="BI148" s="7">
        <f t="shared" si="88"/>
        <v>1513</v>
      </c>
      <c r="BJ148" s="7">
        <v>0</v>
      </c>
      <c r="BK148" s="7">
        <f t="shared" si="74"/>
        <v>2</v>
      </c>
      <c r="BL148" s="7">
        <v>0</v>
      </c>
      <c r="BM148" s="7">
        <f t="shared" si="64"/>
        <v>3</v>
      </c>
      <c r="BN148" s="7">
        <v>0</v>
      </c>
      <c r="BO148" s="7">
        <f t="shared" si="85"/>
        <v>12</v>
      </c>
      <c r="BP148" s="7">
        <v>0</v>
      </c>
      <c r="BQ148" s="7">
        <f t="shared" si="89"/>
        <v>12</v>
      </c>
      <c r="BR148" s="7">
        <v>0</v>
      </c>
      <c r="BS148" s="7">
        <f t="shared" si="95"/>
        <v>14</v>
      </c>
      <c r="BT148" s="7">
        <v>0</v>
      </c>
      <c r="BU148" s="7">
        <f t="shared" si="82"/>
        <v>71</v>
      </c>
      <c r="BV148" s="7">
        <v>0</v>
      </c>
      <c r="BW148" s="7">
        <f t="shared" si="49"/>
        <v>9</v>
      </c>
      <c r="BX148" s="7"/>
      <c r="BY148" s="7"/>
      <c r="BZ148" s="7"/>
      <c r="CA148" s="7"/>
      <c r="CB148" s="7"/>
      <c r="CC148" s="7"/>
      <c r="CD148" s="7"/>
      <c r="CE148" s="7"/>
      <c r="CF148" s="7"/>
      <c r="CG148" s="7"/>
      <c r="CH148" s="7"/>
      <c r="CI148" s="7"/>
      <c r="CJ148" s="7"/>
      <c r="CK148" s="7"/>
      <c r="CL148" s="7">
        <v>0</v>
      </c>
      <c r="CM148" s="7">
        <f t="shared" si="67"/>
        <v>0</v>
      </c>
      <c r="CN148" s="7">
        <v>0</v>
      </c>
      <c r="CO148" s="7">
        <f t="shared" si="35"/>
        <v>2</v>
      </c>
      <c r="CP148" s="7">
        <v>0</v>
      </c>
      <c r="CQ148" s="7">
        <f t="shared" si="60"/>
        <v>15</v>
      </c>
      <c r="CR148" s="7">
        <v>0</v>
      </c>
      <c r="CS148" s="7">
        <f t="shared" si="77"/>
        <v>2</v>
      </c>
      <c r="CT148" s="7"/>
      <c r="CU148" s="7"/>
      <c r="CV148" s="7">
        <v>2</v>
      </c>
      <c r="CW148" s="7">
        <f t="shared" si="96"/>
        <v>4</v>
      </c>
      <c r="CX148" s="7">
        <v>0</v>
      </c>
      <c r="CY148" s="7">
        <f t="shared" si="105"/>
        <v>20</v>
      </c>
      <c r="CZ148" s="7">
        <v>0</v>
      </c>
      <c r="DA148" s="7">
        <f t="shared" si="97"/>
        <v>20</v>
      </c>
      <c r="DB148" s="7">
        <v>0</v>
      </c>
      <c r="DC148" s="7">
        <f t="shared" si="98"/>
        <v>0</v>
      </c>
      <c r="DD148" s="7"/>
      <c r="DE148" s="7"/>
      <c r="DF148" s="7"/>
      <c r="DG148" s="7"/>
      <c r="DH148" s="7"/>
      <c r="DI148" s="7"/>
      <c r="DJ148" s="7">
        <v>0</v>
      </c>
      <c r="DK148" s="7">
        <f t="shared" si="106"/>
        <v>13</v>
      </c>
      <c r="DL148" s="7"/>
      <c r="DM148" s="7"/>
      <c r="DN148" s="7">
        <v>0</v>
      </c>
      <c r="DO148" s="7">
        <f t="shared" si="78"/>
        <v>16</v>
      </c>
      <c r="DP148" s="7"/>
      <c r="DQ148" s="7"/>
      <c r="DR148" s="7">
        <v>17</v>
      </c>
      <c r="DS148" s="7">
        <f t="shared" si="68"/>
        <v>288</v>
      </c>
      <c r="DT148" s="7">
        <v>0</v>
      </c>
      <c r="DU148" s="7">
        <f t="shared" si="48"/>
        <v>6</v>
      </c>
      <c r="DV148" s="7">
        <v>2</v>
      </c>
      <c r="DW148" s="7">
        <f t="shared" si="69"/>
        <v>14</v>
      </c>
      <c r="DX148" s="7">
        <v>0</v>
      </c>
      <c r="DY148" s="7">
        <f t="shared" si="65"/>
        <v>0</v>
      </c>
      <c r="DZ148" s="7">
        <v>0</v>
      </c>
      <c r="EA148" s="7">
        <f t="shared" si="86"/>
        <v>21</v>
      </c>
      <c r="EB148" s="7">
        <v>0</v>
      </c>
      <c r="EC148" s="7">
        <f t="shared" si="107"/>
        <v>8</v>
      </c>
      <c r="ED148" s="7">
        <v>0</v>
      </c>
      <c r="EE148" s="7">
        <f t="shared" si="61"/>
        <v>32</v>
      </c>
      <c r="EF148" s="7">
        <v>0</v>
      </c>
      <c r="EG148" s="7">
        <f t="shared" si="99"/>
        <v>6</v>
      </c>
      <c r="EH148" s="7"/>
      <c r="EI148" s="7"/>
      <c r="EJ148" s="7">
        <v>4</v>
      </c>
      <c r="EK148" s="7">
        <f t="shared" si="87"/>
        <v>18</v>
      </c>
      <c r="EL148" s="7">
        <v>0</v>
      </c>
      <c r="EM148" s="7">
        <f t="shared" si="51"/>
        <v>2</v>
      </c>
      <c r="EN148" s="7">
        <v>0</v>
      </c>
      <c r="EO148" s="7">
        <f t="shared" si="62"/>
        <v>1</v>
      </c>
      <c r="EP148" s="7">
        <v>0</v>
      </c>
      <c r="EQ148" s="7">
        <f t="shared" si="100"/>
        <v>2</v>
      </c>
      <c r="ER148" s="7">
        <v>11</v>
      </c>
      <c r="ES148" s="7">
        <f t="shared" si="63"/>
        <v>1235</v>
      </c>
      <c r="ET148" s="7">
        <v>0</v>
      </c>
      <c r="EU148" s="7">
        <f t="shared" si="101"/>
        <v>0</v>
      </c>
      <c r="EV148" s="7">
        <v>4</v>
      </c>
      <c r="EW148" s="7">
        <f t="shared" si="79"/>
        <v>69</v>
      </c>
      <c r="EX148" s="7">
        <v>0</v>
      </c>
      <c r="EY148" s="7">
        <f t="shared" si="70"/>
        <v>1</v>
      </c>
      <c r="EZ148" s="7">
        <v>0</v>
      </c>
      <c r="FA148" s="7">
        <f t="shared" si="39"/>
        <v>4</v>
      </c>
      <c r="FB148" s="7"/>
      <c r="FC148" s="7"/>
      <c r="FD148" s="7">
        <v>20</v>
      </c>
      <c r="FE148" s="7">
        <f t="shared" si="102"/>
        <v>254</v>
      </c>
      <c r="FF148" s="7">
        <v>3</v>
      </c>
      <c r="FG148" s="7">
        <f t="shared" si="45"/>
        <v>269</v>
      </c>
      <c r="FH148" s="7"/>
      <c r="FI148" s="7"/>
      <c r="FJ148" s="7"/>
      <c r="FK148" s="7"/>
      <c r="FL148" s="7"/>
      <c r="FM148" s="7"/>
      <c r="FN148" s="7"/>
      <c r="FO148" s="7"/>
      <c r="FP148" s="7"/>
      <c r="FQ148" s="7"/>
      <c r="FR148" s="7"/>
      <c r="FS148" s="7"/>
      <c r="FT148" s="7"/>
      <c r="FU148" s="7"/>
      <c r="FV148" s="7">
        <v>5</v>
      </c>
      <c r="FW148" s="7">
        <f t="shared" si="46"/>
        <v>1177</v>
      </c>
      <c r="FX148" s="7">
        <v>0</v>
      </c>
      <c r="FY148" s="7">
        <f t="shared" si="41"/>
        <v>0</v>
      </c>
      <c r="FZ148" s="7">
        <v>0</v>
      </c>
      <c r="GA148" s="7">
        <f t="shared" si="71"/>
        <v>2</v>
      </c>
      <c r="GB148" s="7"/>
      <c r="GC148" s="7"/>
      <c r="GD148" s="7">
        <v>0</v>
      </c>
      <c r="GE148" s="7">
        <f t="shared" si="42"/>
        <v>0</v>
      </c>
      <c r="GF148" s="7">
        <v>0</v>
      </c>
      <c r="GG148" s="7">
        <f t="shared" si="72"/>
        <v>30</v>
      </c>
      <c r="GH148" s="7">
        <v>4</v>
      </c>
      <c r="GI148" s="7">
        <f t="shared" si="103"/>
        <v>20</v>
      </c>
      <c r="GJ148" s="7">
        <v>0</v>
      </c>
      <c r="GK148" s="7">
        <f t="shared" si="73"/>
        <v>32</v>
      </c>
    </row>
    <row r="149" spans="1:193" ht="14.25" customHeight="1" x14ac:dyDescent="0.2">
      <c r="A149" s="85">
        <v>44112</v>
      </c>
      <c r="B149" s="7">
        <v>0</v>
      </c>
      <c r="C149" s="7">
        <f t="shared" si="53"/>
        <v>0</v>
      </c>
      <c r="D149" s="7">
        <v>1</v>
      </c>
      <c r="E149" s="7">
        <f t="shared" si="43"/>
        <v>130</v>
      </c>
      <c r="F149" s="7"/>
      <c r="G149" s="7"/>
      <c r="H149" s="7">
        <v>5</v>
      </c>
      <c r="I149" s="7">
        <f t="shared" si="75"/>
        <v>247</v>
      </c>
      <c r="J149" s="7">
        <v>1</v>
      </c>
      <c r="K149" s="7">
        <f t="shared" si="90"/>
        <v>14</v>
      </c>
      <c r="L149" s="7"/>
      <c r="M149" s="7"/>
      <c r="N149" s="7">
        <v>0</v>
      </c>
      <c r="O149" s="7">
        <f t="shared" si="83"/>
        <v>186</v>
      </c>
      <c r="P149" s="7">
        <v>5</v>
      </c>
      <c r="Q149" s="7">
        <f t="shared" si="91"/>
        <v>76</v>
      </c>
      <c r="R149" s="7">
        <v>0</v>
      </c>
      <c r="S149" s="7">
        <f t="shared" si="54"/>
        <v>7</v>
      </c>
      <c r="T149" s="7"/>
      <c r="U149" s="7"/>
      <c r="V149" s="7"/>
      <c r="W149" s="7"/>
      <c r="X149" s="7">
        <v>5</v>
      </c>
      <c r="Y149" s="7">
        <f t="shared" si="92"/>
        <v>25</v>
      </c>
      <c r="Z149" s="7"/>
      <c r="AA149" s="7"/>
      <c r="AB149" s="7">
        <v>1</v>
      </c>
      <c r="AC149" s="7">
        <f t="shared" si="76"/>
        <v>109</v>
      </c>
      <c r="AD149" s="7">
        <v>11</v>
      </c>
      <c r="AE149" s="7">
        <f t="shared" si="81"/>
        <v>260</v>
      </c>
      <c r="AF149" s="7">
        <v>1</v>
      </c>
      <c r="AG149" s="7">
        <f t="shared" si="93"/>
        <v>23</v>
      </c>
      <c r="AH149" s="7">
        <v>0</v>
      </c>
      <c r="AI149" s="84">
        <f t="shared" si="30"/>
        <v>7</v>
      </c>
      <c r="AJ149" s="7">
        <v>0</v>
      </c>
      <c r="AK149" s="7">
        <f t="shared" si="55"/>
        <v>65</v>
      </c>
      <c r="AL149" s="7"/>
      <c r="AM149" s="7"/>
      <c r="AN149" s="7">
        <v>0</v>
      </c>
      <c r="AO149" s="7">
        <f t="shared" si="31"/>
        <v>7</v>
      </c>
      <c r="AP149" s="7">
        <v>0</v>
      </c>
      <c r="AQ149" s="7">
        <f t="shared" si="26"/>
        <v>1</v>
      </c>
      <c r="AR149" s="7">
        <v>0</v>
      </c>
      <c r="AS149" s="7">
        <f t="shared" si="56"/>
        <v>4</v>
      </c>
      <c r="AT149" s="7">
        <v>0</v>
      </c>
      <c r="AU149" s="7">
        <f t="shared" si="94"/>
        <v>4</v>
      </c>
      <c r="AV149" s="7">
        <v>0</v>
      </c>
      <c r="AW149" s="7">
        <f t="shared" si="104"/>
        <v>2</v>
      </c>
      <c r="AX149" s="7"/>
      <c r="AY149" s="7"/>
      <c r="AZ149" s="7">
        <v>1</v>
      </c>
      <c r="BA149" s="7">
        <f t="shared" si="52"/>
        <v>27</v>
      </c>
      <c r="BB149" s="7">
        <v>0</v>
      </c>
      <c r="BC149" s="7">
        <f t="shared" si="58"/>
        <v>0</v>
      </c>
      <c r="BD149" s="7">
        <v>0</v>
      </c>
      <c r="BE149" s="7">
        <f t="shared" si="84"/>
        <v>3</v>
      </c>
      <c r="BF149" s="7">
        <v>0</v>
      </c>
      <c r="BG149" s="7">
        <f t="shared" si="108"/>
        <v>8</v>
      </c>
      <c r="BH149" s="7">
        <v>6</v>
      </c>
      <c r="BI149" s="7">
        <f t="shared" si="88"/>
        <v>1519</v>
      </c>
      <c r="BJ149" s="7">
        <v>0</v>
      </c>
      <c r="BK149" s="7">
        <f t="shared" si="74"/>
        <v>2</v>
      </c>
      <c r="BL149" s="7">
        <v>0</v>
      </c>
      <c r="BM149" s="7">
        <f t="shared" si="64"/>
        <v>3</v>
      </c>
      <c r="BN149" s="7">
        <v>0</v>
      </c>
      <c r="BO149" s="7">
        <f t="shared" si="85"/>
        <v>12</v>
      </c>
      <c r="BP149" s="7">
        <v>0</v>
      </c>
      <c r="BQ149" s="7">
        <f t="shared" si="89"/>
        <v>12</v>
      </c>
      <c r="BR149" s="7">
        <v>1</v>
      </c>
      <c r="BS149" s="7">
        <f t="shared" si="95"/>
        <v>15</v>
      </c>
      <c r="BT149" s="11">
        <v>0</v>
      </c>
      <c r="BU149" s="7">
        <f t="shared" si="82"/>
        <v>71</v>
      </c>
      <c r="BV149" s="7">
        <v>0</v>
      </c>
      <c r="BW149" s="7">
        <f t="shared" si="49"/>
        <v>9</v>
      </c>
      <c r="BX149" s="7"/>
      <c r="BY149" s="7"/>
      <c r="BZ149" s="7"/>
      <c r="CA149" s="7"/>
      <c r="CB149" s="7"/>
      <c r="CC149" s="7"/>
      <c r="CD149" s="7"/>
      <c r="CE149" s="7"/>
      <c r="CF149" s="7"/>
      <c r="CG149" s="7"/>
      <c r="CH149" s="7"/>
      <c r="CI149" s="7"/>
      <c r="CJ149" s="7"/>
      <c r="CK149" s="7"/>
      <c r="CL149" s="7">
        <v>0</v>
      </c>
      <c r="CM149" s="7">
        <f t="shared" si="67"/>
        <v>0</v>
      </c>
      <c r="CN149" s="7">
        <v>0</v>
      </c>
      <c r="CO149" s="7">
        <f t="shared" si="35"/>
        <v>2</v>
      </c>
      <c r="CP149" s="7">
        <v>0</v>
      </c>
      <c r="CQ149" s="7">
        <f t="shared" si="60"/>
        <v>15</v>
      </c>
      <c r="CR149" s="7">
        <v>0</v>
      </c>
      <c r="CS149" s="7">
        <f t="shared" si="77"/>
        <v>2</v>
      </c>
      <c r="CT149" s="7"/>
      <c r="CU149" s="7"/>
      <c r="CV149" s="7">
        <v>0</v>
      </c>
      <c r="CW149" s="7">
        <f t="shared" si="96"/>
        <v>4</v>
      </c>
      <c r="CX149" s="7">
        <v>0</v>
      </c>
      <c r="CY149" s="7">
        <f t="shared" si="105"/>
        <v>20</v>
      </c>
      <c r="CZ149" s="7">
        <v>2</v>
      </c>
      <c r="DA149" s="7">
        <f t="shared" si="97"/>
        <v>22</v>
      </c>
      <c r="DB149" s="7">
        <v>0</v>
      </c>
      <c r="DC149" s="7">
        <f t="shared" si="98"/>
        <v>0</v>
      </c>
      <c r="DD149" s="7"/>
      <c r="DE149" s="7"/>
      <c r="DF149" s="7"/>
      <c r="DG149" s="7"/>
      <c r="DH149" s="7"/>
      <c r="DI149" s="7"/>
      <c r="DJ149" s="7">
        <v>0</v>
      </c>
      <c r="DK149" s="7">
        <f t="shared" si="106"/>
        <v>13</v>
      </c>
      <c r="DL149" s="7"/>
      <c r="DM149" s="7"/>
      <c r="DN149" s="7">
        <v>0</v>
      </c>
      <c r="DO149" s="7">
        <f t="shared" si="78"/>
        <v>16</v>
      </c>
      <c r="DP149" s="7"/>
      <c r="DQ149" s="7"/>
      <c r="DR149" s="7">
        <v>3</v>
      </c>
      <c r="DS149" s="7">
        <f t="shared" si="68"/>
        <v>291</v>
      </c>
      <c r="DT149" s="7">
        <v>0</v>
      </c>
      <c r="DU149" s="7">
        <f t="shared" si="48"/>
        <v>6</v>
      </c>
      <c r="DV149" s="7">
        <v>0</v>
      </c>
      <c r="DW149" s="7">
        <f t="shared" si="69"/>
        <v>14</v>
      </c>
      <c r="DX149" s="7">
        <v>0</v>
      </c>
      <c r="DY149" s="7">
        <f t="shared" si="65"/>
        <v>0</v>
      </c>
      <c r="DZ149" s="7">
        <v>0</v>
      </c>
      <c r="EA149" s="7">
        <f t="shared" si="86"/>
        <v>21</v>
      </c>
      <c r="EB149" s="7">
        <v>4</v>
      </c>
      <c r="EC149" s="7">
        <f t="shared" si="107"/>
        <v>12</v>
      </c>
      <c r="ED149" s="7">
        <v>0</v>
      </c>
      <c r="EE149" s="7">
        <f t="shared" si="61"/>
        <v>32</v>
      </c>
      <c r="EF149" s="7">
        <v>0</v>
      </c>
      <c r="EG149" s="7">
        <f t="shared" si="99"/>
        <v>6</v>
      </c>
      <c r="EH149" s="7"/>
      <c r="EI149" s="7"/>
      <c r="EJ149" s="7">
        <v>0</v>
      </c>
      <c r="EK149" s="7">
        <f t="shared" si="87"/>
        <v>18</v>
      </c>
      <c r="EL149" s="7">
        <v>0</v>
      </c>
      <c r="EM149" s="7">
        <f t="shared" si="51"/>
        <v>2</v>
      </c>
      <c r="EN149" s="7">
        <v>0</v>
      </c>
      <c r="EO149" s="7">
        <f t="shared" si="62"/>
        <v>1</v>
      </c>
      <c r="EP149" s="7">
        <v>0</v>
      </c>
      <c r="EQ149" s="7">
        <f t="shared" si="100"/>
        <v>2</v>
      </c>
      <c r="ER149" s="7">
        <v>11</v>
      </c>
      <c r="ES149" s="7">
        <f t="shared" si="63"/>
        <v>1246</v>
      </c>
      <c r="ET149" s="7">
        <v>0</v>
      </c>
      <c r="EU149" s="7">
        <f t="shared" si="101"/>
        <v>0</v>
      </c>
      <c r="EV149" s="7">
        <v>1</v>
      </c>
      <c r="EW149" s="7">
        <f t="shared" si="79"/>
        <v>70</v>
      </c>
      <c r="EX149" s="7">
        <v>0</v>
      </c>
      <c r="EY149" s="7">
        <f t="shared" si="70"/>
        <v>1</v>
      </c>
      <c r="EZ149" s="7">
        <v>0</v>
      </c>
      <c r="FA149" s="7">
        <f t="shared" si="39"/>
        <v>4</v>
      </c>
      <c r="FB149" s="7"/>
      <c r="FC149" s="7"/>
      <c r="FD149" s="7">
        <v>34</v>
      </c>
      <c r="FE149" s="7">
        <f t="shared" si="102"/>
        <v>288</v>
      </c>
      <c r="FF149" s="7">
        <v>5</v>
      </c>
      <c r="FG149" s="7">
        <f t="shared" si="45"/>
        <v>274</v>
      </c>
      <c r="FH149" s="7"/>
      <c r="FI149" s="7"/>
      <c r="FJ149" s="7"/>
      <c r="FK149" s="7"/>
      <c r="FL149" s="7"/>
      <c r="FM149" s="7"/>
      <c r="FN149" s="7"/>
      <c r="FO149" s="7"/>
      <c r="FP149" s="7"/>
      <c r="FQ149" s="7"/>
      <c r="FR149" s="7"/>
      <c r="FS149" s="7"/>
      <c r="FT149" s="7"/>
      <c r="FU149" s="7"/>
      <c r="FV149" s="7">
        <v>20</v>
      </c>
      <c r="FW149" s="7">
        <f t="shared" si="46"/>
        <v>1197</v>
      </c>
      <c r="FX149" s="7">
        <v>0</v>
      </c>
      <c r="FY149" s="7">
        <f t="shared" ref="FY149:FY151" si="109">SUM(FX149+FY148)</f>
        <v>0</v>
      </c>
      <c r="FZ149" s="7">
        <v>0</v>
      </c>
      <c r="GA149" s="7">
        <f t="shared" si="71"/>
        <v>2</v>
      </c>
      <c r="GB149" s="7"/>
      <c r="GC149" s="7"/>
      <c r="GD149" s="7">
        <v>0</v>
      </c>
      <c r="GE149" s="7">
        <f t="shared" ref="GE149:GE170" si="110">SUM(GD149+GE148)</f>
        <v>0</v>
      </c>
      <c r="GF149" s="7">
        <v>2</v>
      </c>
      <c r="GG149" s="7">
        <f t="shared" si="72"/>
        <v>32</v>
      </c>
      <c r="GH149" s="7">
        <v>3</v>
      </c>
      <c r="GI149" s="7">
        <f t="shared" si="103"/>
        <v>23</v>
      </c>
      <c r="GJ149" s="7">
        <v>0</v>
      </c>
      <c r="GK149" s="7">
        <f t="shared" si="73"/>
        <v>32</v>
      </c>
    </row>
    <row r="150" spans="1:193" ht="14.25" customHeight="1" x14ac:dyDescent="0.2">
      <c r="A150" s="85">
        <v>44113</v>
      </c>
      <c r="B150" s="7">
        <v>0</v>
      </c>
      <c r="C150" s="7">
        <f t="shared" si="53"/>
        <v>0</v>
      </c>
      <c r="D150" s="7">
        <v>0</v>
      </c>
      <c r="E150" s="7">
        <f t="shared" si="43"/>
        <v>130</v>
      </c>
      <c r="F150" s="7"/>
      <c r="G150" s="7"/>
      <c r="H150" s="7">
        <v>8</v>
      </c>
      <c r="I150" s="7">
        <f t="shared" si="75"/>
        <v>255</v>
      </c>
      <c r="J150" s="7">
        <v>0</v>
      </c>
      <c r="K150" s="7">
        <f t="shared" si="90"/>
        <v>14</v>
      </c>
      <c r="L150" s="7"/>
      <c r="M150" s="7"/>
      <c r="N150" s="7">
        <v>0</v>
      </c>
      <c r="O150" s="7">
        <f t="shared" si="83"/>
        <v>186</v>
      </c>
      <c r="P150" s="7">
        <v>4</v>
      </c>
      <c r="Q150" s="7">
        <f t="shared" si="91"/>
        <v>80</v>
      </c>
      <c r="R150" s="7">
        <v>0</v>
      </c>
      <c r="S150" s="7">
        <f t="shared" si="54"/>
        <v>7</v>
      </c>
      <c r="T150" s="7"/>
      <c r="U150" s="7"/>
      <c r="V150" s="7"/>
      <c r="W150" s="7"/>
      <c r="X150" s="7">
        <v>0</v>
      </c>
      <c r="Y150" s="7">
        <f t="shared" si="92"/>
        <v>25</v>
      </c>
      <c r="Z150" s="7"/>
      <c r="AA150" s="7"/>
      <c r="AB150" s="7">
        <v>0</v>
      </c>
      <c r="AC150" s="7">
        <f t="shared" si="76"/>
        <v>109</v>
      </c>
      <c r="AD150" s="7">
        <v>0</v>
      </c>
      <c r="AE150" s="7">
        <f t="shared" si="81"/>
        <v>260</v>
      </c>
      <c r="AF150" s="7">
        <v>3</v>
      </c>
      <c r="AG150" s="7">
        <f t="shared" si="93"/>
        <v>26</v>
      </c>
      <c r="AH150" s="7">
        <v>0</v>
      </c>
      <c r="AI150" s="84">
        <f t="shared" si="30"/>
        <v>7</v>
      </c>
      <c r="AJ150" s="7">
        <v>0</v>
      </c>
      <c r="AK150" s="7">
        <f t="shared" si="55"/>
        <v>65</v>
      </c>
      <c r="AL150" s="7"/>
      <c r="AM150" s="7"/>
      <c r="AN150" s="7">
        <v>0</v>
      </c>
      <c r="AO150" s="7">
        <f t="shared" si="31"/>
        <v>7</v>
      </c>
      <c r="AP150" s="7">
        <v>0</v>
      </c>
      <c r="AQ150" s="7">
        <f t="shared" si="26"/>
        <v>1</v>
      </c>
      <c r="AR150" s="7">
        <v>0</v>
      </c>
      <c r="AS150" s="7">
        <f t="shared" si="56"/>
        <v>4</v>
      </c>
      <c r="AT150" s="7">
        <v>0</v>
      </c>
      <c r="AU150" s="7">
        <f t="shared" si="94"/>
        <v>4</v>
      </c>
      <c r="AV150" s="7">
        <v>0</v>
      </c>
      <c r="AW150" s="7">
        <f t="shared" si="104"/>
        <v>2</v>
      </c>
      <c r="AX150" s="7"/>
      <c r="AY150" s="7"/>
      <c r="AZ150" s="7">
        <v>1</v>
      </c>
      <c r="BA150" s="7">
        <f t="shared" si="52"/>
        <v>28</v>
      </c>
      <c r="BB150" s="7">
        <v>0</v>
      </c>
      <c r="BC150" s="7">
        <f t="shared" si="58"/>
        <v>0</v>
      </c>
      <c r="BD150" s="7">
        <v>0</v>
      </c>
      <c r="BE150" s="7">
        <f t="shared" si="84"/>
        <v>3</v>
      </c>
      <c r="BF150" s="7">
        <v>0</v>
      </c>
      <c r="BG150" s="7">
        <f t="shared" si="108"/>
        <v>8</v>
      </c>
      <c r="BH150" s="7">
        <v>12</v>
      </c>
      <c r="BI150" s="7">
        <f t="shared" si="88"/>
        <v>1531</v>
      </c>
      <c r="BJ150" s="7">
        <v>0</v>
      </c>
      <c r="BK150" s="7">
        <f t="shared" si="74"/>
        <v>2</v>
      </c>
      <c r="BL150" s="7">
        <v>0</v>
      </c>
      <c r="BM150" s="7">
        <f t="shared" si="64"/>
        <v>3</v>
      </c>
      <c r="BN150" s="7">
        <v>0</v>
      </c>
      <c r="BO150" s="7">
        <f t="shared" si="85"/>
        <v>12</v>
      </c>
      <c r="BP150" s="7">
        <v>0</v>
      </c>
      <c r="BQ150" s="7">
        <f t="shared" si="89"/>
        <v>12</v>
      </c>
      <c r="BR150" s="7">
        <v>0</v>
      </c>
      <c r="BS150" s="7">
        <f t="shared" si="95"/>
        <v>15</v>
      </c>
      <c r="BT150" s="7">
        <v>0</v>
      </c>
      <c r="BU150" s="7">
        <f t="shared" si="82"/>
        <v>71</v>
      </c>
      <c r="BV150" s="7">
        <v>0</v>
      </c>
      <c r="BW150" s="7">
        <f t="shared" si="49"/>
        <v>9</v>
      </c>
      <c r="BX150" s="7"/>
      <c r="BY150" s="7"/>
      <c r="BZ150" s="7"/>
      <c r="CA150" s="7"/>
      <c r="CB150" s="7"/>
      <c r="CC150" s="7"/>
      <c r="CD150" s="7"/>
      <c r="CE150" s="7"/>
      <c r="CF150" s="7"/>
      <c r="CG150" s="7"/>
      <c r="CH150" s="7"/>
      <c r="CI150" s="7"/>
      <c r="CJ150" s="7"/>
      <c r="CK150" s="7"/>
      <c r="CL150" s="7">
        <v>0</v>
      </c>
      <c r="CM150" s="7">
        <f t="shared" si="67"/>
        <v>0</v>
      </c>
      <c r="CN150" s="7">
        <v>0</v>
      </c>
      <c r="CO150" s="7">
        <f t="shared" si="35"/>
        <v>2</v>
      </c>
      <c r="CP150" s="7">
        <v>0</v>
      </c>
      <c r="CQ150" s="7">
        <f t="shared" si="60"/>
        <v>15</v>
      </c>
      <c r="CR150" s="7">
        <v>0</v>
      </c>
      <c r="CS150" s="7">
        <f t="shared" si="77"/>
        <v>2</v>
      </c>
      <c r="CT150" s="7"/>
      <c r="CU150" s="7"/>
      <c r="CV150" s="7">
        <v>0</v>
      </c>
      <c r="CW150" s="7">
        <f t="shared" si="96"/>
        <v>4</v>
      </c>
      <c r="CX150" s="7">
        <v>0</v>
      </c>
      <c r="CY150" s="7">
        <f t="shared" si="105"/>
        <v>20</v>
      </c>
      <c r="CZ150" s="7">
        <v>1</v>
      </c>
      <c r="DA150" s="7">
        <f t="shared" si="97"/>
        <v>23</v>
      </c>
      <c r="DB150" s="7">
        <v>0</v>
      </c>
      <c r="DC150" s="7">
        <f t="shared" si="98"/>
        <v>0</v>
      </c>
      <c r="DD150" s="7"/>
      <c r="DE150" s="7"/>
      <c r="DF150" s="7"/>
      <c r="DG150" s="7"/>
      <c r="DH150" s="7"/>
      <c r="DI150" s="7"/>
      <c r="DJ150" s="7">
        <v>0</v>
      </c>
      <c r="DK150" s="7">
        <f t="shared" si="106"/>
        <v>13</v>
      </c>
      <c r="DL150" s="7"/>
      <c r="DM150" s="7"/>
      <c r="DN150" s="7">
        <v>0</v>
      </c>
      <c r="DO150" s="7">
        <f t="shared" si="78"/>
        <v>16</v>
      </c>
      <c r="DP150" s="7"/>
      <c r="DQ150" s="7"/>
      <c r="DR150" s="7">
        <v>2</v>
      </c>
      <c r="DS150" s="7">
        <f t="shared" si="68"/>
        <v>293</v>
      </c>
      <c r="DT150" s="7">
        <v>0</v>
      </c>
      <c r="DU150" s="7">
        <f t="shared" si="48"/>
        <v>6</v>
      </c>
      <c r="DV150" s="7">
        <v>0</v>
      </c>
      <c r="DW150" s="7">
        <f t="shared" si="69"/>
        <v>14</v>
      </c>
      <c r="DX150" s="7">
        <v>0</v>
      </c>
      <c r="DY150" s="7">
        <f t="shared" si="65"/>
        <v>0</v>
      </c>
      <c r="DZ150" s="7">
        <v>0</v>
      </c>
      <c r="EA150" s="7">
        <f t="shared" si="86"/>
        <v>21</v>
      </c>
      <c r="EB150" s="7">
        <v>0</v>
      </c>
      <c r="EC150" s="7">
        <f t="shared" si="107"/>
        <v>12</v>
      </c>
      <c r="ED150" s="7">
        <v>0</v>
      </c>
      <c r="EE150" s="7">
        <f t="shared" si="61"/>
        <v>32</v>
      </c>
      <c r="EF150" s="7">
        <v>0</v>
      </c>
      <c r="EG150" s="7">
        <f t="shared" si="99"/>
        <v>6</v>
      </c>
      <c r="EH150" s="7"/>
      <c r="EI150" s="7"/>
      <c r="EJ150" s="7">
        <v>0</v>
      </c>
      <c r="EK150" s="7">
        <f t="shared" si="87"/>
        <v>18</v>
      </c>
      <c r="EL150" s="7">
        <v>0</v>
      </c>
      <c r="EM150" s="7">
        <f t="shared" si="51"/>
        <v>2</v>
      </c>
      <c r="EN150" s="7">
        <v>0</v>
      </c>
      <c r="EO150" s="7">
        <f t="shared" si="62"/>
        <v>1</v>
      </c>
      <c r="EP150" s="7">
        <v>0</v>
      </c>
      <c r="EQ150" s="7">
        <f t="shared" si="100"/>
        <v>2</v>
      </c>
      <c r="ER150" s="7">
        <v>8</v>
      </c>
      <c r="ES150" s="7">
        <f t="shared" si="63"/>
        <v>1254</v>
      </c>
      <c r="ET150" s="7">
        <v>0</v>
      </c>
      <c r="EU150" s="7">
        <f t="shared" si="101"/>
        <v>0</v>
      </c>
      <c r="EV150" s="7">
        <v>1</v>
      </c>
      <c r="EW150" s="7">
        <f t="shared" si="79"/>
        <v>71</v>
      </c>
      <c r="EX150" s="7">
        <v>0</v>
      </c>
      <c r="EY150" s="7">
        <f t="shared" si="70"/>
        <v>1</v>
      </c>
      <c r="EZ150" s="7">
        <v>0</v>
      </c>
      <c r="FA150" s="7">
        <f t="shared" si="39"/>
        <v>4</v>
      </c>
      <c r="FB150" s="7"/>
      <c r="FC150" s="7"/>
      <c r="FD150" s="7">
        <v>5</v>
      </c>
      <c r="FE150" s="7">
        <f t="shared" si="102"/>
        <v>293</v>
      </c>
      <c r="FF150" s="7">
        <v>1</v>
      </c>
      <c r="FG150" s="7">
        <f t="shared" si="45"/>
        <v>275</v>
      </c>
      <c r="FH150" s="7"/>
      <c r="FI150" s="7"/>
      <c r="FJ150" s="7"/>
      <c r="FK150" s="7"/>
      <c r="FL150" s="7"/>
      <c r="FM150" s="7"/>
      <c r="FN150" s="7"/>
      <c r="FO150" s="7"/>
      <c r="FP150" s="7"/>
      <c r="FQ150" s="7"/>
      <c r="FR150" s="7"/>
      <c r="FS150" s="7"/>
      <c r="FT150" s="7"/>
      <c r="FU150" s="7"/>
      <c r="FV150" s="7">
        <v>9</v>
      </c>
      <c r="FW150" s="7">
        <f t="shared" si="46"/>
        <v>1206</v>
      </c>
      <c r="FX150" s="7">
        <v>0</v>
      </c>
      <c r="FY150" s="7">
        <f t="shared" si="109"/>
        <v>0</v>
      </c>
      <c r="FZ150" s="7">
        <v>0</v>
      </c>
      <c r="GA150" s="7">
        <f t="shared" si="71"/>
        <v>2</v>
      </c>
      <c r="GB150" s="7"/>
      <c r="GC150" s="7"/>
      <c r="GD150" s="7">
        <v>0</v>
      </c>
      <c r="GE150" s="7">
        <f t="shared" si="110"/>
        <v>0</v>
      </c>
      <c r="GF150" s="7">
        <v>0</v>
      </c>
      <c r="GG150" s="7">
        <f t="shared" si="72"/>
        <v>32</v>
      </c>
      <c r="GH150" s="7">
        <v>0</v>
      </c>
      <c r="GI150" s="7">
        <f t="shared" si="103"/>
        <v>23</v>
      </c>
      <c r="GJ150" s="7">
        <v>0</v>
      </c>
      <c r="GK150" s="7">
        <f t="shared" si="73"/>
        <v>32</v>
      </c>
    </row>
    <row r="151" spans="1:193" ht="14.25" customHeight="1" x14ac:dyDescent="0.2">
      <c r="A151" s="85">
        <v>44114</v>
      </c>
      <c r="B151" s="7"/>
      <c r="C151" s="7">
        <f t="shared" si="53"/>
        <v>0</v>
      </c>
      <c r="D151" s="7"/>
      <c r="E151" s="7">
        <f t="shared" si="43"/>
        <v>130</v>
      </c>
      <c r="F151" s="7"/>
      <c r="G151" s="7"/>
      <c r="H151" s="7"/>
      <c r="I151" s="7">
        <f t="shared" si="75"/>
        <v>255</v>
      </c>
      <c r="J151" s="7"/>
      <c r="K151" s="7">
        <f t="shared" si="90"/>
        <v>14</v>
      </c>
      <c r="L151" s="7"/>
      <c r="M151" s="7"/>
      <c r="N151" s="7"/>
      <c r="O151" s="7">
        <f t="shared" si="83"/>
        <v>186</v>
      </c>
      <c r="P151" s="7"/>
      <c r="Q151" s="7">
        <f t="shared" si="91"/>
        <v>80</v>
      </c>
      <c r="R151" s="7"/>
      <c r="S151" s="7">
        <f t="shared" si="54"/>
        <v>7</v>
      </c>
      <c r="T151" s="7"/>
      <c r="U151" s="7"/>
      <c r="V151" s="7"/>
      <c r="W151" s="7"/>
      <c r="X151" s="7"/>
      <c r="Y151" s="7">
        <f t="shared" si="92"/>
        <v>25</v>
      </c>
      <c r="Z151" s="7"/>
      <c r="AA151" s="7"/>
      <c r="AB151" s="7"/>
      <c r="AC151" s="7">
        <f t="shared" si="76"/>
        <v>109</v>
      </c>
      <c r="AD151" s="7"/>
      <c r="AE151" s="7">
        <f t="shared" si="81"/>
        <v>260</v>
      </c>
      <c r="AF151" s="7"/>
      <c r="AG151" s="7">
        <f t="shared" si="93"/>
        <v>26</v>
      </c>
      <c r="AH151" s="7"/>
      <c r="AI151" s="84">
        <f t="shared" si="30"/>
        <v>7</v>
      </c>
      <c r="AJ151" s="7"/>
      <c r="AK151" s="7">
        <f t="shared" si="55"/>
        <v>65</v>
      </c>
      <c r="AL151" s="7"/>
      <c r="AM151" s="7"/>
      <c r="AN151" s="7"/>
      <c r="AO151" s="7">
        <f t="shared" si="31"/>
        <v>7</v>
      </c>
      <c r="AP151" s="7"/>
      <c r="AQ151" s="7">
        <f t="shared" si="26"/>
        <v>1</v>
      </c>
      <c r="AR151" s="7"/>
      <c r="AS151" s="7">
        <f t="shared" si="56"/>
        <v>4</v>
      </c>
      <c r="AT151" s="7"/>
      <c r="AU151" s="7">
        <f t="shared" si="94"/>
        <v>4</v>
      </c>
      <c r="AV151" s="7"/>
      <c r="AW151" s="7">
        <f t="shared" si="104"/>
        <v>2</v>
      </c>
      <c r="AX151" s="7"/>
      <c r="AY151" s="7"/>
      <c r="AZ151" s="7"/>
      <c r="BA151" s="7">
        <f t="shared" si="52"/>
        <v>28</v>
      </c>
      <c r="BB151" s="7"/>
      <c r="BC151" s="7">
        <f t="shared" si="58"/>
        <v>0</v>
      </c>
      <c r="BD151" s="7"/>
      <c r="BE151" s="7">
        <f t="shared" si="84"/>
        <v>3</v>
      </c>
      <c r="BF151" s="7"/>
      <c r="BG151" s="7">
        <f t="shared" si="108"/>
        <v>8</v>
      </c>
      <c r="BH151" s="7"/>
      <c r="BI151" s="7">
        <f t="shared" si="88"/>
        <v>1531</v>
      </c>
      <c r="BJ151" s="7"/>
      <c r="BK151" s="7">
        <f t="shared" si="74"/>
        <v>2</v>
      </c>
      <c r="BL151" s="7"/>
      <c r="BM151" s="7">
        <f t="shared" si="64"/>
        <v>3</v>
      </c>
      <c r="BN151" s="7"/>
      <c r="BO151" s="7">
        <f t="shared" si="85"/>
        <v>12</v>
      </c>
      <c r="BP151" s="7"/>
      <c r="BQ151" s="7">
        <f t="shared" si="89"/>
        <v>12</v>
      </c>
      <c r="BR151" s="7"/>
      <c r="BS151" s="7">
        <f t="shared" si="95"/>
        <v>15</v>
      </c>
      <c r="BT151" s="7"/>
      <c r="BU151" s="7">
        <f t="shared" si="82"/>
        <v>71</v>
      </c>
      <c r="BV151" s="7"/>
      <c r="BW151" s="7">
        <f t="shared" si="49"/>
        <v>9</v>
      </c>
      <c r="BX151" s="7"/>
      <c r="BY151" s="7"/>
      <c r="BZ151" s="7"/>
      <c r="CA151" s="7"/>
      <c r="CB151" s="7"/>
      <c r="CC151" s="7"/>
      <c r="CD151" s="7"/>
      <c r="CE151" s="7"/>
      <c r="CF151" s="7"/>
      <c r="CG151" s="7"/>
      <c r="CH151" s="7"/>
      <c r="CI151" s="7"/>
      <c r="CJ151" s="7"/>
      <c r="CK151" s="7"/>
      <c r="CL151" s="7"/>
      <c r="CM151" s="7">
        <f t="shared" si="67"/>
        <v>0</v>
      </c>
      <c r="CN151" s="7"/>
      <c r="CO151" s="7">
        <f t="shared" si="35"/>
        <v>2</v>
      </c>
      <c r="CP151" s="7"/>
      <c r="CQ151" s="7">
        <f t="shared" si="60"/>
        <v>15</v>
      </c>
      <c r="CR151" s="7"/>
      <c r="CS151" s="7">
        <f t="shared" si="77"/>
        <v>2</v>
      </c>
      <c r="CT151" s="7"/>
      <c r="CU151" s="7"/>
      <c r="CV151" s="7"/>
      <c r="CW151" s="7">
        <f t="shared" si="96"/>
        <v>4</v>
      </c>
      <c r="CX151" s="7"/>
      <c r="CY151" s="7">
        <f t="shared" si="105"/>
        <v>20</v>
      </c>
      <c r="CZ151" s="7"/>
      <c r="DA151" s="7">
        <f t="shared" si="97"/>
        <v>23</v>
      </c>
      <c r="DB151" s="7"/>
      <c r="DC151" s="7">
        <f t="shared" si="98"/>
        <v>0</v>
      </c>
      <c r="DD151" s="7"/>
      <c r="DE151" s="7"/>
      <c r="DF151" s="7"/>
      <c r="DG151" s="7"/>
      <c r="DH151" s="7"/>
      <c r="DI151" s="7"/>
      <c r="DJ151" s="7"/>
      <c r="DK151" s="7">
        <f t="shared" si="106"/>
        <v>13</v>
      </c>
      <c r="DL151" s="7"/>
      <c r="DM151" s="7"/>
      <c r="DN151" s="7"/>
      <c r="DO151" s="7">
        <f t="shared" si="78"/>
        <v>16</v>
      </c>
      <c r="DP151" s="7"/>
      <c r="DQ151" s="7"/>
      <c r="DR151" s="7"/>
      <c r="DS151" s="7">
        <f t="shared" si="68"/>
        <v>293</v>
      </c>
      <c r="DT151" s="7"/>
      <c r="DU151" s="7">
        <f t="shared" si="48"/>
        <v>6</v>
      </c>
      <c r="DV151" s="7"/>
      <c r="DW151" s="7">
        <f t="shared" si="69"/>
        <v>14</v>
      </c>
      <c r="DX151" s="7"/>
      <c r="DY151" s="7">
        <f t="shared" si="65"/>
        <v>0</v>
      </c>
      <c r="DZ151" s="7"/>
      <c r="EA151" s="7">
        <f t="shared" si="86"/>
        <v>21</v>
      </c>
      <c r="EB151" s="7"/>
      <c r="EC151" s="7">
        <f t="shared" si="107"/>
        <v>12</v>
      </c>
      <c r="ED151" s="7"/>
      <c r="EE151" s="7">
        <f t="shared" si="61"/>
        <v>32</v>
      </c>
      <c r="EF151" s="7"/>
      <c r="EG151" s="7">
        <f t="shared" si="99"/>
        <v>6</v>
      </c>
      <c r="EH151" s="7"/>
      <c r="EI151" s="7"/>
      <c r="EJ151" s="7"/>
      <c r="EK151" s="7">
        <f t="shared" si="87"/>
        <v>18</v>
      </c>
      <c r="EL151" s="7"/>
      <c r="EM151" s="7">
        <f t="shared" si="51"/>
        <v>2</v>
      </c>
      <c r="EN151" s="7"/>
      <c r="EO151" s="7">
        <f t="shared" si="62"/>
        <v>1</v>
      </c>
      <c r="EP151" s="7"/>
      <c r="EQ151" s="7">
        <f t="shared" si="100"/>
        <v>2</v>
      </c>
      <c r="ER151" s="7"/>
      <c r="ES151" s="7">
        <f t="shared" si="63"/>
        <v>1254</v>
      </c>
      <c r="ET151" s="7"/>
      <c r="EU151" s="7">
        <f t="shared" si="101"/>
        <v>0</v>
      </c>
      <c r="EV151" s="7"/>
      <c r="EW151" s="7">
        <f t="shared" si="79"/>
        <v>71</v>
      </c>
      <c r="EX151" s="7"/>
      <c r="EY151" s="7">
        <f t="shared" si="70"/>
        <v>1</v>
      </c>
      <c r="EZ151" s="7"/>
      <c r="FA151" s="7">
        <f t="shared" si="39"/>
        <v>4</v>
      </c>
      <c r="FB151" s="7"/>
      <c r="FC151" s="7"/>
      <c r="FD151" s="7"/>
      <c r="FE151" s="7">
        <f t="shared" si="102"/>
        <v>293</v>
      </c>
      <c r="FF151" s="7"/>
      <c r="FG151" s="7">
        <f t="shared" si="45"/>
        <v>275</v>
      </c>
      <c r="FH151" s="7"/>
      <c r="FI151" s="7"/>
      <c r="FJ151" s="7"/>
      <c r="FK151" s="7"/>
      <c r="FL151" s="7"/>
      <c r="FM151" s="7"/>
      <c r="FN151" s="7"/>
      <c r="FO151" s="7"/>
      <c r="FP151" s="7"/>
      <c r="FQ151" s="7"/>
      <c r="FR151" s="7"/>
      <c r="FS151" s="7"/>
      <c r="FT151" s="7"/>
      <c r="FU151" s="7"/>
      <c r="FV151" s="7"/>
      <c r="FW151" s="7">
        <f t="shared" si="46"/>
        <v>1206</v>
      </c>
      <c r="FX151" s="7"/>
      <c r="FY151" s="7">
        <f t="shared" si="109"/>
        <v>0</v>
      </c>
      <c r="FZ151" s="7"/>
      <c r="GA151" s="7">
        <f t="shared" si="71"/>
        <v>2</v>
      </c>
      <c r="GB151" s="7"/>
      <c r="GC151" s="7"/>
      <c r="GD151" s="7"/>
      <c r="GE151" s="7">
        <f t="shared" si="110"/>
        <v>0</v>
      </c>
      <c r="GF151" s="7"/>
      <c r="GG151" s="7">
        <f t="shared" si="72"/>
        <v>32</v>
      </c>
      <c r="GH151" s="7"/>
      <c r="GI151" s="7">
        <f t="shared" si="103"/>
        <v>23</v>
      </c>
      <c r="GJ151" s="7"/>
      <c r="GK151" s="7">
        <f t="shared" si="73"/>
        <v>32</v>
      </c>
    </row>
    <row r="152" spans="1:193" ht="14.25" customHeight="1" x14ac:dyDescent="0.2">
      <c r="A152" s="85">
        <v>44115</v>
      </c>
      <c r="B152" s="7"/>
      <c r="C152" s="7">
        <f t="shared" si="53"/>
        <v>0</v>
      </c>
      <c r="D152" s="7"/>
      <c r="E152" s="7">
        <f t="shared" ref="E152:E170" si="111">SUM(E151+D152)</f>
        <v>130</v>
      </c>
      <c r="F152" s="7"/>
      <c r="G152" s="7"/>
      <c r="H152" s="7"/>
      <c r="I152" s="7">
        <f t="shared" si="75"/>
        <v>255</v>
      </c>
      <c r="J152" s="7"/>
      <c r="K152" s="7">
        <f t="shared" si="90"/>
        <v>14</v>
      </c>
      <c r="L152" s="7"/>
      <c r="M152" s="7"/>
      <c r="N152" s="7"/>
      <c r="O152" s="7">
        <f t="shared" si="83"/>
        <v>186</v>
      </c>
      <c r="P152" s="7"/>
      <c r="Q152" s="7">
        <f t="shared" si="91"/>
        <v>80</v>
      </c>
      <c r="R152" s="7"/>
      <c r="S152" s="7">
        <f t="shared" si="54"/>
        <v>7</v>
      </c>
      <c r="T152" s="7"/>
      <c r="U152" s="7"/>
      <c r="V152" s="7"/>
      <c r="W152" s="7"/>
      <c r="X152" s="7"/>
      <c r="Y152" s="7">
        <f t="shared" si="92"/>
        <v>25</v>
      </c>
      <c r="Z152" s="7"/>
      <c r="AA152" s="7"/>
      <c r="AB152" s="7"/>
      <c r="AC152" s="7">
        <f t="shared" si="76"/>
        <v>109</v>
      </c>
      <c r="AD152" s="7"/>
      <c r="AE152" s="7">
        <f t="shared" si="81"/>
        <v>260</v>
      </c>
      <c r="AF152" s="7"/>
      <c r="AG152" s="7">
        <f t="shared" si="93"/>
        <v>26</v>
      </c>
      <c r="AH152" s="7"/>
      <c r="AI152" s="84">
        <f t="shared" ref="AI152:AI215" si="112">SUM(AH152+AI151)</f>
        <v>7</v>
      </c>
      <c r="AJ152" s="7"/>
      <c r="AK152" s="7">
        <f t="shared" si="55"/>
        <v>65</v>
      </c>
      <c r="AL152" s="7"/>
      <c r="AM152" s="7"/>
      <c r="AN152" s="7"/>
      <c r="AO152" s="7">
        <f t="shared" ref="AO152:AO170" si="113">SUM(AN152+AO151)</f>
        <v>7</v>
      </c>
      <c r="AP152" s="7"/>
      <c r="AQ152" s="7">
        <f t="shared" ref="AQ152:AQ192" si="114">AQ151+AP152</f>
        <v>1</v>
      </c>
      <c r="AR152" s="7"/>
      <c r="AS152" s="7">
        <f t="shared" si="56"/>
        <v>4</v>
      </c>
      <c r="AT152" s="7"/>
      <c r="AU152" s="7">
        <f t="shared" si="94"/>
        <v>4</v>
      </c>
      <c r="AV152" s="7"/>
      <c r="AW152" s="7">
        <f t="shared" si="104"/>
        <v>2</v>
      </c>
      <c r="AX152" s="7"/>
      <c r="AY152" s="7"/>
      <c r="AZ152" s="7"/>
      <c r="BA152" s="7">
        <f t="shared" si="52"/>
        <v>28</v>
      </c>
      <c r="BB152" s="7"/>
      <c r="BC152" s="7">
        <f t="shared" si="58"/>
        <v>0</v>
      </c>
      <c r="BD152" s="7"/>
      <c r="BE152" s="7">
        <f t="shared" si="84"/>
        <v>3</v>
      </c>
      <c r="BF152" s="7"/>
      <c r="BG152" s="7">
        <f t="shared" si="108"/>
        <v>8</v>
      </c>
      <c r="BH152" s="7"/>
      <c r="BI152" s="7">
        <f t="shared" si="88"/>
        <v>1531</v>
      </c>
      <c r="BJ152" s="7"/>
      <c r="BK152" s="7">
        <f t="shared" si="74"/>
        <v>2</v>
      </c>
      <c r="BL152" s="7"/>
      <c r="BM152" s="7">
        <f t="shared" si="64"/>
        <v>3</v>
      </c>
      <c r="BN152" s="7"/>
      <c r="BO152" s="7">
        <f t="shared" si="85"/>
        <v>12</v>
      </c>
      <c r="BP152" s="7"/>
      <c r="BQ152" s="7">
        <f t="shared" si="89"/>
        <v>12</v>
      </c>
      <c r="BR152" s="7"/>
      <c r="BS152" s="7">
        <f t="shared" si="95"/>
        <v>15</v>
      </c>
      <c r="BT152" s="7"/>
      <c r="BU152" s="7">
        <f t="shared" si="82"/>
        <v>71</v>
      </c>
      <c r="BV152" s="7"/>
      <c r="BW152" s="7">
        <f t="shared" si="49"/>
        <v>9</v>
      </c>
      <c r="BX152" s="7"/>
      <c r="BY152" s="7"/>
      <c r="BZ152" s="7"/>
      <c r="CA152" s="7"/>
      <c r="CB152" s="7"/>
      <c r="CC152" s="7"/>
      <c r="CD152" s="7"/>
      <c r="CE152" s="7"/>
      <c r="CF152" s="7"/>
      <c r="CG152" s="7"/>
      <c r="CH152" s="7"/>
      <c r="CI152" s="7"/>
      <c r="CJ152" s="7"/>
      <c r="CK152" s="7"/>
      <c r="CL152" s="7"/>
      <c r="CM152" s="7">
        <f t="shared" si="67"/>
        <v>0</v>
      </c>
      <c r="CN152" s="7"/>
      <c r="CO152" s="7">
        <f t="shared" ref="CO152:CO170" si="115">SUM(CN152+CO151)</f>
        <v>2</v>
      </c>
      <c r="CP152" s="7"/>
      <c r="CQ152" s="7">
        <f t="shared" si="60"/>
        <v>15</v>
      </c>
      <c r="CR152" s="7"/>
      <c r="CS152" s="7">
        <f t="shared" si="77"/>
        <v>2</v>
      </c>
      <c r="CT152" s="7"/>
      <c r="CU152" s="7"/>
      <c r="CV152" s="7"/>
      <c r="CW152" s="7">
        <f t="shared" si="96"/>
        <v>4</v>
      </c>
      <c r="CX152" s="7"/>
      <c r="CY152" s="7">
        <f t="shared" si="105"/>
        <v>20</v>
      </c>
      <c r="CZ152" s="7"/>
      <c r="DA152" s="7">
        <f t="shared" si="97"/>
        <v>23</v>
      </c>
      <c r="DB152" s="7"/>
      <c r="DC152" s="7">
        <f t="shared" si="98"/>
        <v>0</v>
      </c>
      <c r="DD152" s="7"/>
      <c r="DE152" s="7"/>
      <c r="DF152" s="7"/>
      <c r="DG152" s="7"/>
      <c r="DH152" s="7"/>
      <c r="DI152" s="7"/>
      <c r="DJ152" s="7"/>
      <c r="DK152" s="7">
        <f t="shared" si="106"/>
        <v>13</v>
      </c>
      <c r="DL152" s="7"/>
      <c r="DM152" s="7"/>
      <c r="DN152" s="7"/>
      <c r="DO152" s="7">
        <f t="shared" si="78"/>
        <v>16</v>
      </c>
      <c r="DP152" s="7"/>
      <c r="DQ152" s="7"/>
      <c r="DR152" s="7"/>
      <c r="DS152" s="7">
        <f t="shared" si="68"/>
        <v>293</v>
      </c>
      <c r="DT152" s="7"/>
      <c r="DU152" s="7">
        <f t="shared" si="48"/>
        <v>6</v>
      </c>
      <c r="DV152" s="7"/>
      <c r="DW152" s="7">
        <f t="shared" si="69"/>
        <v>14</v>
      </c>
      <c r="DX152" s="7"/>
      <c r="DY152" s="7">
        <f t="shared" si="65"/>
        <v>0</v>
      </c>
      <c r="DZ152" s="7"/>
      <c r="EA152" s="7">
        <f t="shared" si="86"/>
        <v>21</v>
      </c>
      <c r="EB152" s="7"/>
      <c r="EC152" s="7">
        <f t="shared" si="107"/>
        <v>12</v>
      </c>
      <c r="ED152" s="7"/>
      <c r="EE152" s="7">
        <f t="shared" si="61"/>
        <v>32</v>
      </c>
      <c r="EF152" s="7"/>
      <c r="EG152" s="7">
        <f t="shared" si="99"/>
        <v>6</v>
      </c>
      <c r="EH152" s="7"/>
      <c r="EI152" s="7"/>
      <c r="EJ152" s="7"/>
      <c r="EK152" s="7">
        <f t="shared" si="87"/>
        <v>18</v>
      </c>
      <c r="EL152" s="7"/>
      <c r="EM152" s="7">
        <f t="shared" si="51"/>
        <v>2</v>
      </c>
      <c r="EN152" s="7"/>
      <c r="EO152" s="7">
        <f t="shared" si="62"/>
        <v>1</v>
      </c>
      <c r="EP152" s="7"/>
      <c r="EQ152" s="7">
        <f t="shared" si="100"/>
        <v>2</v>
      </c>
      <c r="ER152" s="7"/>
      <c r="ES152" s="7">
        <f t="shared" si="63"/>
        <v>1254</v>
      </c>
      <c r="ET152" s="7"/>
      <c r="EU152" s="7">
        <f t="shared" si="101"/>
        <v>0</v>
      </c>
      <c r="EV152" s="7"/>
      <c r="EW152" s="7">
        <f t="shared" si="79"/>
        <v>71</v>
      </c>
      <c r="EX152" s="7"/>
      <c r="EY152" s="7">
        <f t="shared" si="70"/>
        <v>1</v>
      </c>
      <c r="EZ152" s="7"/>
      <c r="FA152" s="7">
        <f t="shared" ref="FA152:FA170" si="116">SUM(EZ152+FA151)</f>
        <v>4</v>
      </c>
      <c r="FB152" s="7"/>
      <c r="FC152" s="7"/>
      <c r="FD152" s="7"/>
      <c r="FE152" s="7">
        <f t="shared" si="102"/>
        <v>293</v>
      </c>
      <c r="FF152" s="7"/>
      <c r="FG152" s="7">
        <f t="shared" ref="FG152:FG170" si="117">SUM(FG151,FF152)</f>
        <v>275</v>
      </c>
      <c r="FH152" s="7"/>
      <c r="FI152" s="7"/>
      <c r="FJ152" s="7"/>
      <c r="FK152" s="7"/>
      <c r="FL152" s="7"/>
      <c r="FM152" s="7"/>
      <c r="FN152" s="7"/>
      <c r="FO152" s="7"/>
      <c r="FP152" s="7"/>
      <c r="FQ152" s="7"/>
      <c r="FR152" s="7"/>
      <c r="FS152" s="7"/>
      <c r="FT152" s="7"/>
      <c r="FU152" s="7"/>
      <c r="FV152" s="7"/>
      <c r="FW152" s="7">
        <f t="shared" ref="FW152:FW174" si="118">SUM(FW151,FV152)</f>
        <v>1206</v>
      </c>
      <c r="FX152" s="7"/>
      <c r="FY152" s="7">
        <f t="shared" ref="FY152:FY154" si="119">SUM(FX152+FY151)</f>
        <v>0</v>
      </c>
      <c r="FZ152" s="7"/>
      <c r="GA152" s="7">
        <f t="shared" si="71"/>
        <v>2</v>
      </c>
      <c r="GB152" s="7"/>
      <c r="GC152" s="7"/>
      <c r="GD152" s="7"/>
      <c r="GE152" s="7">
        <f t="shared" si="110"/>
        <v>0</v>
      </c>
      <c r="GF152" s="7"/>
      <c r="GG152" s="7">
        <f t="shared" si="72"/>
        <v>32</v>
      </c>
      <c r="GH152" s="7"/>
      <c r="GI152" s="7">
        <f t="shared" si="103"/>
        <v>23</v>
      </c>
      <c r="GJ152" s="7"/>
      <c r="GK152" s="7">
        <f t="shared" si="73"/>
        <v>32</v>
      </c>
    </row>
    <row r="153" spans="1:193" ht="14.25" customHeight="1" x14ac:dyDescent="0.2">
      <c r="A153" s="85">
        <v>44116</v>
      </c>
      <c r="B153" s="7">
        <v>0</v>
      </c>
      <c r="C153" s="7">
        <f t="shared" si="53"/>
        <v>0</v>
      </c>
      <c r="D153" s="7">
        <v>13</v>
      </c>
      <c r="E153" s="7">
        <f t="shared" si="111"/>
        <v>143</v>
      </c>
      <c r="F153" s="7">
        <v>7</v>
      </c>
      <c r="G153" s="7">
        <f>SUM(F153,G152)</f>
        <v>7</v>
      </c>
      <c r="H153" s="7">
        <v>48</v>
      </c>
      <c r="I153" s="7">
        <f t="shared" si="75"/>
        <v>303</v>
      </c>
      <c r="J153" s="7">
        <v>7</v>
      </c>
      <c r="K153" s="7">
        <f t="shared" si="90"/>
        <v>21</v>
      </c>
      <c r="L153" s="7"/>
      <c r="M153" s="7"/>
      <c r="N153" s="7">
        <v>2</v>
      </c>
      <c r="O153" s="7">
        <f t="shared" si="83"/>
        <v>188</v>
      </c>
      <c r="P153" s="7">
        <v>21</v>
      </c>
      <c r="Q153" s="7">
        <f t="shared" si="91"/>
        <v>101</v>
      </c>
      <c r="R153" s="7">
        <v>0</v>
      </c>
      <c r="S153" s="7">
        <f t="shared" si="54"/>
        <v>7</v>
      </c>
      <c r="T153" s="7"/>
      <c r="U153" s="7"/>
      <c r="V153" s="7"/>
      <c r="W153" s="7"/>
      <c r="X153" s="7">
        <v>8</v>
      </c>
      <c r="Y153" s="7">
        <f t="shared" si="92"/>
        <v>33</v>
      </c>
      <c r="Z153" s="7"/>
      <c r="AA153" s="7"/>
      <c r="AB153" s="7">
        <v>10</v>
      </c>
      <c r="AC153" s="7">
        <f t="shared" si="76"/>
        <v>119</v>
      </c>
      <c r="AD153" s="7">
        <v>15</v>
      </c>
      <c r="AE153" s="7">
        <f t="shared" si="81"/>
        <v>275</v>
      </c>
      <c r="AF153" s="7">
        <v>21</v>
      </c>
      <c r="AG153" s="7">
        <f t="shared" si="93"/>
        <v>47</v>
      </c>
      <c r="AH153" s="7">
        <v>0</v>
      </c>
      <c r="AI153" s="84">
        <f t="shared" si="112"/>
        <v>7</v>
      </c>
      <c r="AJ153" s="7">
        <v>0</v>
      </c>
      <c r="AK153" s="7">
        <f t="shared" si="55"/>
        <v>65</v>
      </c>
      <c r="AL153" s="7"/>
      <c r="AM153" s="7"/>
      <c r="AN153" s="7">
        <v>1</v>
      </c>
      <c r="AO153" s="7">
        <f t="shared" si="113"/>
        <v>8</v>
      </c>
      <c r="AP153" s="7">
        <v>0</v>
      </c>
      <c r="AQ153" s="7">
        <f t="shared" si="114"/>
        <v>1</v>
      </c>
      <c r="AR153" s="7"/>
      <c r="AS153" s="7">
        <f t="shared" si="56"/>
        <v>4</v>
      </c>
      <c r="AT153" s="7">
        <v>0</v>
      </c>
      <c r="AU153" s="7">
        <f t="shared" si="94"/>
        <v>4</v>
      </c>
      <c r="AV153" s="7">
        <v>0</v>
      </c>
      <c r="AW153" s="7">
        <f t="shared" si="104"/>
        <v>2</v>
      </c>
      <c r="AX153" s="7"/>
      <c r="AY153" s="7"/>
      <c r="AZ153" s="7">
        <v>9</v>
      </c>
      <c r="BA153" s="7">
        <f t="shared" si="52"/>
        <v>37</v>
      </c>
      <c r="BB153" s="7">
        <v>0</v>
      </c>
      <c r="BC153" s="7">
        <f t="shared" si="58"/>
        <v>0</v>
      </c>
      <c r="BD153" s="7">
        <v>0</v>
      </c>
      <c r="BE153" s="7">
        <f t="shared" si="84"/>
        <v>3</v>
      </c>
      <c r="BF153" s="7">
        <v>1</v>
      </c>
      <c r="BG153" s="7">
        <f t="shared" si="108"/>
        <v>9</v>
      </c>
      <c r="BH153" s="7">
        <v>38</v>
      </c>
      <c r="BI153" s="7">
        <f t="shared" si="88"/>
        <v>1569</v>
      </c>
      <c r="BJ153" s="7"/>
      <c r="BK153" s="7">
        <f t="shared" si="74"/>
        <v>2</v>
      </c>
      <c r="BL153" s="7">
        <v>0</v>
      </c>
      <c r="BM153" s="7">
        <f t="shared" si="64"/>
        <v>3</v>
      </c>
      <c r="BN153" s="7">
        <v>10</v>
      </c>
      <c r="BO153" s="7">
        <f t="shared" si="85"/>
        <v>22</v>
      </c>
      <c r="BP153" s="7">
        <v>0</v>
      </c>
      <c r="BQ153" s="7">
        <f t="shared" si="89"/>
        <v>12</v>
      </c>
      <c r="BR153" s="7">
        <v>8</v>
      </c>
      <c r="BS153" s="7">
        <f t="shared" si="95"/>
        <v>23</v>
      </c>
      <c r="BT153" s="7">
        <v>1</v>
      </c>
      <c r="BU153" s="7">
        <f t="shared" si="82"/>
        <v>72</v>
      </c>
      <c r="BV153" s="7">
        <v>0</v>
      </c>
      <c r="BW153" s="7">
        <f t="shared" si="49"/>
        <v>9</v>
      </c>
      <c r="BX153" s="7"/>
      <c r="BY153" s="7"/>
      <c r="BZ153" s="7"/>
      <c r="CA153" s="7"/>
      <c r="CB153" s="7"/>
      <c r="CC153" s="7"/>
      <c r="CD153" s="7">
        <v>0</v>
      </c>
      <c r="CE153" s="7">
        <f t="shared" ref="CE153:CE216" si="120">SUM(CE152,CD153)</f>
        <v>0</v>
      </c>
      <c r="CF153" s="7"/>
      <c r="CG153" s="7"/>
      <c r="CH153" s="7"/>
      <c r="CI153" s="7"/>
      <c r="CJ153" s="7"/>
      <c r="CK153" s="7"/>
      <c r="CL153" s="7">
        <v>0</v>
      </c>
      <c r="CM153" s="7">
        <f t="shared" si="67"/>
        <v>0</v>
      </c>
      <c r="CN153" s="7">
        <v>0</v>
      </c>
      <c r="CO153" s="7">
        <f t="shared" si="115"/>
        <v>2</v>
      </c>
      <c r="CP153" s="7">
        <v>0</v>
      </c>
      <c r="CQ153" s="7">
        <f t="shared" si="60"/>
        <v>15</v>
      </c>
      <c r="CR153" s="7">
        <v>0</v>
      </c>
      <c r="CS153" s="7">
        <f t="shared" si="77"/>
        <v>2</v>
      </c>
      <c r="CT153" s="7">
        <v>1</v>
      </c>
      <c r="CU153" s="7">
        <f t="shared" ref="CU153:CU171" si="121">SUM(CU152,CT153)</f>
        <v>1</v>
      </c>
      <c r="CV153" s="7">
        <v>0</v>
      </c>
      <c r="CW153" s="7">
        <f t="shared" si="96"/>
        <v>4</v>
      </c>
      <c r="CX153" s="7">
        <v>0</v>
      </c>
      <c r="CY153" s="7">
        <f t="shared" si="105"/>
        <v>20</v>
      </c>
      <c r="CZ153" s="7">
        <v>20</v>
      </c>
      <c r="DA153" s="7">
        <f t="shared" si="97"/>
        <v>43</v>
      </c>
      <c r="DB153" s="7">
        <v>0</v>
      </c>
      <c r="DC153" s="7">
        <f t="shared" si="98"/>
        <v>0</v>
      </c>
      <c r="DD153" s="7">
        <v>0</v>
      </c>
      <c r="DE153" s="7">
        <f t="shared" ref="DE153:DE170" si="122">SUM(DE152,DD153)</f>
        <v>0</v>
      </c>
      <c r="DF153" s="7">
        <v>2</v>
      </c>
      <c r="DG153" s="7">
        <f t="shared" ref="DG153:DG170" si="123">SUM(DF153,DG152)</f>
        <v>2</v>
      </c>
      <c r="DH153" s="7"/>
      <c r="DI153" s="7"/>
      <c r="DJ153" s="7">
        <v>0</v>
      </c>
      <c r="DK153" s="7">
        <f t="shared" si="106"/>
        <v>13</v>
      </c>
      <c r="DL153" s="7"/>
      <c r="DM153" s="7"/>
      <c r="DN153" s="7">
        <v>0</v>
      </c>
      <c r="DO153" s="7">
        <f t="shared" si="78"/>
        <v>16</v>
      </c>
      <c r="DP153" s="7"/>
      <c r="DQ153" s="7"/>
      <c r="DR153" s="7">
        <v>26</v>
      </c>
      <c r="DS153" s="7">
        <f t="shared" si="68"/>
        <v>319</v>
      </c>
      <c r="DT153" s="7">
        <v>0</v>
      </c>
      <c r="DU153" s="7">
        <f t="shared" si="48"/>
        <v>6</v>
      </c>
      <c r="DV153" s="7">
        <v>1</v>
      </c>
      <c r="DW153" s="7">
        <f t="shared" si="69"/>
        <v>15</v>
      </c>
      <c r="DX153" s="7">
        <v>0</v>
      </c>
      <c r="DY153" s="7">
        <f t="shared" si="65"/>
        <v>0</v>
      </c>
      <c r="DZ153" s="7">
        <v>0</v>
      </c>
      <c r="EA153" s="7">
        <f t="shared" si="86"/>
        <v>21</v>
      </c>
      <c r="EB153" s="7">
        <v>0</v>
      </c>
      <c r="EC153" s="7">
        <f t="shared" si="107"/>
        <v>12</v>
      </c>
      <c r="ED153" s="7">
        <v>3</v>
      </c>
      <c r="EE153" s="7">
        <f t="shared" si="61"/>
        <v>35</v>
      </c>
      <c r="EF153" s="7">
        <v>2</v>
      </c>
      <c r="EG153" s="7">
        <f t="shared" si="99"/>
        <v>8</v>
      </c>
      <c r="EH153" s="7"/>
      <c r="EI153" s="7"/>
      <c r="EJ153" s="7">
        <v>1</v>
      </c>
      <c r="EK153" s="7">
        <f t="shared" si="87"/>
        <v>19</v>
      </c>
      <c r="EL153" s="7">
        <v>0</v>
      </c>
      <c r="EM153" s="7">
        <f t="shared" si="51"/>
        <v>2</v>
      </c>
      <c r="EN153" s="7"/>
      <c r="EO153" s="7">
        <f t="shared" si="62"/>
        <v>1</v>
      </c>
      <c r="EP153" s="7">
        <v>0</v>
      </c>
      <c r="EQ153" s="7">
        <f t="shared" si="100"/>
        <v>2</v>
      </c>
      <c r="ER153" s="7">
        <v>65</v>
      </c>
      <c r="ES153" s="7">
        <f t="shared" si="63"/>
        <v>1319</v>
      </c>
      <c r="ET153" s="7">
        <v>0</v>
      </c>
      <c r="EU153" s="7">
        <f t="shared" si="101"/>
        <v>0</v>
      </c>
      <c r="EV153" s="7">
        <v>11</v>
      </c>
      <c r="EW153" s="7">
        <f t="shared" si="79"/>
        <v>82</v>
      </c>
      <c r="EX153" s="7">
        <v>0</v>
      </c>
      <c r="EY153" s="7">
        <f t="shared" si="70"/>
        <v>1</v>
      </c>
      <c r="EZ153" s="7">
        <v>0</v>
      </c>
      <c r="FA153" s="7">
        <f t="shared" si="116"/>
        <v>4</v>
      </c>
      <c r="FB153" s="7"/>
      <c r="FC153" s="7"/>
      <c r="FD153" s="7">
        <v>124</v>
      </c>
      <c r="FE153" s="7">
        <f t="shared" si="102"/>
        <v>417</v>
      </c>
      <c r="FF153" s="7">
        <v>9</v>
      </c>
      <c r="FG153" s="7">
        <f t="shared" si="117"/>
        <v>284</v>
      </c>
      <c r="FH153" s="7">
        <v>0</v>
      </c>
      <c r="FI153" s="7">
        <v>10</v>
      </c>
      <c r="FJ153" s="7"/>
      <c r="FK153" s="7"/>
      <c r="FL153" s="7"/>
      <c r="FM153" s="7"/>
      <c r="FN153" s="7"/>
      <c r="FO153" s="7"/>
      <c r="FP153" s="7"/>
      <c r="FQ153" s="7"/>
      <c r="FR153" s="7"/>
      <c r="FS153" s="7"/>
      <c r="FT153" s="7">
        <v>1</v>
      </c>
      <c r="FU153" s="7">
        <f t="shared" ref="FU153:FU170" si="124">SUM(FU152,FT153)</f>
        <v>1</v>
      </c>
      <c r="FV153" s="7">
        <v>79</v>
      </c>
      <c r="FW153" s="7">
        <f t="shared" si="118"/>
        <v>1285</v>
      </c>
      <c r="FX153" s="7"/>
      <c r="FY153" s="7">
        <f t="shared" si="119"/>
        <v>0</v>
      </c>
      <c r="FZ153" s="7"/>
      <c r="GA153" s="7">
        <f t="shared" si="71"/>
        <v>2</v>
      </c>
      <c r="GB153" s="7">
        <v>0</v>
      </c>
      <c r="GC153" s="7">
        <f t="shared" ref="GC153:GC170" si="125">SUM(GC152,GB153)</f>
        <v>0</v>
      </c>
      <c r="GD153" s="7">
        <v>1</v>
      </c>
      <c r="GE153" s="7">
        <f t="shared" si="110"/>
        <v>1</v>
      </c>
      <c r="GF153" s="7">
        <v>3</v>
      </c>
      <c r="GG153" s="7">
        <f t="shared" si="72"/>
        <v>35</v>
      </c>
      <c r="GH153" s="7">
        <v>13</v>
      </c>
      <c r="GI153" s="7">
        <f t="shared" si="103"/>
        <v>36</v>
      </c>
      <c r="GJ153" s="7">
        <v>9</v>
      </c>
      <c r="GK153" s="7">
        <f t="shared" si="73"/>
        <v>41</v>
      </c>
    </row>
    <row r="154" spans="1:193" ht="14.25" customHeight="1" x14ac:dyDescent="0.2">
      <c r="A154" s="85">
        <v>44117</v>
      </c>
      <c r="B154" s="7">
        <v>0</v>
      </c>
      <c r="C154" s="7">
        <f t="shared" si="53"/>
        <v>0</v>
      </c>
      <c r="D154" s="7">
        <v>3</v>
      </c>
      <c r="E154" s="7">
        <f t="shared" si="111"/>
        <v>146</v>
      </c>
      <c r="F154" s="7">
        <v>11</v>
      </c>
      <c r="G154" s="7">
        <f>G153+F154</f>
        <v>18</v>
      </c>
      <c r="H154" s="7">
        <v>19</v>
      </c>
      <c r="I154" s="7">
        <f t="shared" si="75"/>
        <v>322</v>
      </c>
      <c r="J154" s="7">
        <v>0</v>
      </c>
      <c r="K154" s="7">
        <f t="shared" si="90"/>
        <v>21</v>
      </c>
      <c r="L154" s="7"/>
      <c r="M154" s="7"/>
      <c r="N154" s="7">
        <v>0</v>
      </c>
      <c r="O154" s="7">
        <f t="shared" si="83"/>
        <v>188</v>
      </c>
      <c r="P154" s="7">
        <v>3</v>
      </c>
      <c r="Q154" s="7">
        <f t="shared" si="91"/>
        <v>104</v>
      </c>
      <c r="R154" s="7">
        <v>0</v>
      </c>
      <c r="S154" s="7">
        <f t="shared" si="54"/>
        <v>7</v>
      </c>
      <c r="T154" s="7"/>
      <c r="U154" s="7"/>
      <c r="V154" s="7"/>
      <c r="W154" s="7"/>
      <c r="X154" s="7">
        <v>1</v>
      </c>
      <c r="Y154" s="7">
        <f t="shared" si="92"/>
        <v>34</v>
      </c>
      <c r="Z154" s="7"/>
      <c r="AA154" s="7"/>
      <c r="AB154" s="7">
        <v>5</v>
      </c>
      <c r="AC154" s="7">
        <f t="shared" si="76"/>
        <v>124</v>
      </c>
      <c r="AD154" s="7">
        <v>0</v>
      </c>
      <c r="AE154" s="7">
        <f t="shared" si="81"/>
        <v>275</v>
      </c>
      <c r="AF154" s="7">
        <v>2</v>
      </c>
      <c r="AG154" s="7">
        <f t="shared" si="93"/>
        <v>49</v>
      </c>
      <c r="AH154" s="7">
        <v>0</v>
      </c>
      <c r="AI154" s="84">
        <f t="shared" si="112"/>
        <v>7</v>
      </c>
      <c r="AJ154" s="7">
        <v>1</v>
      </c>
      <c r="AK154" s="7">
        <f t="shared" si="55"/>
        <v>66</v>
      </c>
      <c r="AL154" s="7"/>
      <c r="AM154" s="7"/>
      <c r="AN154" s="7">
        <v>0</v>
      </c>
      <c r="AO154" s="7">
        <f t="shared" si="113"/>
        <v>8</v>
      </c>
      <c r="AP154" s="7">
        <v>0</v>
      </c>
      <c r="AQ154" s="7">
        <f t="shared" si="114"/>
        <v>1</v>
      </c>
      <c r="AR154" s="7">
        <v>0</v>
      </c>
      <c r="AS154" s="7">
        <f t="shared" si="56"/>
        <v>4</v>
      </c>
      <c r="AT154" s="7">
        <v>0</v>
      </c>
      <c r="AU154" s="7">
        <f t="shared" si="94"/>
        <v>4</v>
      </c>
      <c r="AV154" s="7">
        <v>0</v>
      </c>
      <c r="AW154" s="7">
        <f t="shared" si="104"/>
        <v>2</v>
      </c>
      <c r="AX154" s="7"/>
      <c r="AY154" s="7"/>
      <c r="AZ154" s="7">
        <v>0</v>
      </c>
      <c r="BA154" s="7">
        <f t="shared" si="52"/>
        <v>37</v>
      </c>
      <c r="BB154" s="7">
        <v>0</v>
      </c>
      <c r="BC154" s="7">
        <f t="shared" si="58"/>
        <v>0</v>
      </c>
      <c r="BD154" s="7">
        <v>0</v>
      </c>
      <c r="BE154" s="7">
        <f t="shared" si="84"/>
        <v>3</v>
      </c>
      <c r="BF154" s="7">
        <v>1</v>
      </c>
      <c r="BG154" s="7">
        <f t="shared" si="108"/>
        <v>10</v>
      </c>
      <c r="BH154" s="7">
        <v>10</v>
      </c>
      <c r="BI154" s="7">
        <f t="shared" si="88"/>
        <v>1579</v>
      </c>
      <c r="BJ154" s="7">
        <v>0</v>
      </c>
      <c r="BK154" s="7">
        <f t="shared" si="74"/>
        <v>2</v>
      </c>
      <c r="BL154" s="7">
        <v>0</v>
      </c>
      <c r="BM154" s="7">
        <f t="shared" si="64"/>
        <v>3</v>
      </c>
      <c r="BN154" s="7">
        <v>0</v>
      </c>
      <c r="BO154" s="7">
        <f t="shared" si="85"/>
        <v>22</v>
      </c>
      <c r="BP154" s="7">
        <v>0</v>
      </c>
      <c r="BQ154" s="7">
        <f t="shared" si="89"/>
        <v>12</v>
      </c>
      <c r="BR154" s="7">
        <v>1</v>
      </c>
      <c r="BS154" s="7">
        <f t="shared" si="95"/>
        <v>24</v>
      </c>
      <c r="BT154" s="7">
        <v>0</v>
      </c>
      <c r="BU154" s="7">
        <f t="shared" si="82"/>
        <v>72</v>
      </c>
      <c r="BV154" s="7">
        <v>0</v>
      </c>
      <c r="BW154" s="7">
        <f t="shared" si="49"/>
        <v>9</v>
      </c>
      <c r="BX154" s="7"/>
      <c r="BY154" s="7"/>
      <c r="BZ154" s="7"/>
      <c r="CA154" s="7"/>
      <c r="CB154" s="7"/>
      <c r="CC154" s="7"/>
      <c r="CD154" s="7">
        <v>1</v>
      </c>
      <c r="CE154" s="7">
        <f t="shared" si="120"/>
        <v>1</v>
      </c>
      <c r="CF154" s="7"/>
      <c r="CG154" s="7"/>
      <c r="CH154" s="7"/>
      <c r="CI154" s="7"/>
      <c r="CJ154" s="7"/>
      <c r="CK154" s="7"/>
      <c r="CL154" s="7">
        <v>0</v>
      </c>
      <c r="CM154" s="7">
        <f t="shared" si="67"/>
        <v>0</v>
      </c>
      <c r="CN154" s="7">
        <v>0</v>
      </c>
      <c r="CO154" s="7">
        <f t="shared" si="115"/>
        <v>2</v>
      </c>
      <c r="CP154" s="7">
        <v>0</v>
      </c>
      <c r="CQ154" s="7">
        <f t="shared" si="60"/>
        <v>15</v>
      </c>
      <c r="CR154" s="7">
        <v>0</v>
      </c>
      <c r="CS154" s="7">
        <f t="shared" si="77"/>
        <v>2</v>
      </c>
      <c r="CT154" s="7">
        <v>0</v>
      </c>
      <c r="CU154" s="7">
        <f t="shared" si="121"/>
        <v>1</v>
      </c>
      <c r="CV154" s="7">
        <v>0</v>
      </c>
      <c r="CW154" s="7">
        <f t="shared" si="96"/>
        <v>4</v>
      </c>
      <c r="CX154" s="7">
        <v>0</v>
      </c>
      <c r="CY154" s="7">
        <f t="shared" si="105"/>
        <v>20</v>
      </c>
      <c r="CZ154" s="7">
        <v>17</v>
      </c>
      <c r="DA154" s="7">
        <f t="shared" si="97"/>
        <v>60</v>
      </c>
      <c r="DB154" s="7">
        <v>0</v>
      </c>
      <c r="DC154" s="7">
        <f t="shared" si="98"/>
        <v>0</v>
      </c>
      <c r="DD154" s="7">
        <v>0</v>
      </c>
      <c r="DE154" s="7">
        <f t="shared" si="122"/>
        <v>0</v>
      </c>
      <c r="DF154" s="7">
        <v>0</v>
      </c>
      <c r="DG154" s="7">
        <f t="shared" si="123"/>
        <v>2</v>
      </c>
      <c r="DH154" s="7"/>
      <c r="DI154" s="7"/>
      <c r="DJ154" s="7">
        <v>1</v>
      </c>
      <c r="DK154" s="7">
        <f t="shared" si="106"/>
        <v>14</v>
      </c>
      <c r="DL154" s="7"/>
      <c r="DM154" s="7"/>
      <c r="DN154" s="7">
        <v>0</v>
      </c>
      <c r="DO154" s="7">
        <f t="shared" si="78"/>
        <v>16</v>
      </c>
      <c r="DP154" s="7"/>
      <c r="DQ154" s="7"/>
      <c r="DR154" s="7">
        <v>14</v>
      </c>
      <c r="DS154" s="7">
        <f t="shared" si="68"/>
        <v>333</v>
      </c>
      <c r="DT154" s="7">
        <v>0</v>
      </c>
      <c r="DU154" s="7">
        <f t="shared" si="48"/>
        <v>6</v>
      </c>
      <c r="DV154" s="7">
        <v>0</v>
      </c>
      <c r="DW154" s="7">
        <f t="shared" si="69"/>
        <v>15</v>
      </c>
      <c r="DX154" s="7">
        <v>0</v>
      </c>
      <c r="DY154" s="7">
        <f t="shared" si="65"/>
        <v>0</v>
      </c>
      <c r="DZ154" s="7">
        <v>0</v>
      </c>
      <c r="EA154" s="7">
        <f t="shared" si="86"/>
        <v>21</v>
      </c>
      <c r="EB154" s="7">
        <v>11</v>
      </c>
      <c r="EC154" s="7">
        <f t="shared" si="107"/>
        <v>23</v>
      </c>
      <c r="ED154" s="7">
        <v>0</v>
      </c>
      <c r="EE154" s="7">
        <f t="shared" si="61"/>
        <v>35</v>
      </c>
      <c r="EF154" s="7">
        <v>1</v>
      </c>
      <c r="EG154" s="7">
        <f t="shared" si="99"/>
        <v>9</v>
      </c>
      <c r="EH154" s="7"/>
      <c r="EI154" s="7"/>
      <c r="EJ154" s="7">
        <v>0</v>
      </c>
      <c r="EK154" s="7">
        <f t="shared" si="87"/>
        <v>19</v>
      </c>
      <c r="EL154" s="7">
        <v>0</v>
      </c>
      <c r="EM154" s="7">
        <f t="shared" si="51"/>
        <v>2</v>
      </c>
      <c r="EN154" s="7">
        <v>0</v>
      </c>
      <c r="EO154" s="7">
        <f t="shared" si="62"/>
        <v>1</v>
      </c>
      <c r="EP154" s="7">
        <v>0</v>
      </c>
      <c r="EQ154" s="7">
        <f t="shared" si="100"/>
        <v>2</v>
      </c>
      <c r="ER154" s="7">
        <v>14</v>
      </c>
      <c r="ES154" s="7">
        <f t="shared" si="63"/>
        <v>1333</v>
      </c>
      <c r="ET154" s="7">
        <v>0</v>
      </c>
      <c r="EU154" s="7">
        <f t="shared" si="101"/>
        <v>0</v>
      </c>
      <c r="EV154" s="7">
        <v>2</v>
      </c>
      <c r="EW154" s="7">
        <f t="shared" si="79"/>
        <v>84</v>
      </c>
      <c r="EX154" s="7">
        <v>0</v>
      </c>
      <c r="EY154" s="7">
        <f t="shared" si="70"/>
        <v>1</v>
      </c>
      <c r="EZ154" s="7">
        <v>2</v>
      </c>
      <c r="FA154" s="7">
        <f t="shared" si="116"/>
        <v>6</v>
      </c>
      <c r="FB154" s="7"/>
      <c r="FC154" s="7"/>
      <c r="FD154" s="7">
        <v>23</v>
      </c>
      <c r="FE154" s="7">
        <f t="shared" si="102"/>
        <v>440</v>
      </c>
      <c r="FF154" s="7">
        <v>8</v>
      </c>
      <c r="FG154" s="7">
        <f t="shared" si="117"/>
        <v>292</v>
      </c>
      <c r="FH154" s="7">
        <v>0</v>
      </c>
      <c r="FI154" s="7">
        <v>10</v>
      </c>
      <c r="FJ154" s="7"/>
      <c r="FK154" s="7"/>
      <c r="FL154" s="7"/>
      <c r="FM154" s="7"/>
      <c r="FN154" s="7"/>
      <c r="FO154" s="7"/>
      <c r="FP154" s="7"/>
      <c r="FQ154" s="7"/>
      <c r="FR154" s="7"/>
      <c r="FS154" s="7"/>
      <c r="FT154" s="7">
        <v>1</v>
      </c>
      <c r="FU154" s="7">
        <f t="shared" si="124"/>
        <v>2</v>
      </c>
      <c r="FV154" s="7">
        <v>13</v>
      </c>
      <c r="FW154" s="7">
        <f t="shared" si="118"/>
        <v>1298</v>
      </c>
      <c r="FX154" s="7">
        <v>0</v>
      </c>
      <c r="FY154" s="7">
        <f t="shared" si="119"/>
        <v>0</v>
      </c>
      <c r="FZ154" s="7">
        <v>0</v>
      </c>
      <c r="GA154" s="7">
        <f t="shared" si="71"/>
        <v>2</v>
      </c>
      <c r="GB154" s="7">
        <v>2</v>
      </c>
      <c r="GC154" s="7">
        <f t="shared" si="125"/>
        <v>2</v>
      </c>
      <c r="GD154" s="7">
        <v>0</v>
      </c>
      <c r="GE154" s="7">
        <f t="shared" si="110"/>
        <v>1</v>
      </c>
      <c r="GF154" s="7">
        <v>0</v>
      </c>
      <c r="GG154" s="7">
        <f t="shared" si="72"/>
        <v>35</v>
      </c>
      <c r="GH154" s="7">
        <v>2</v>
      </c>
      <c r="GI154" s="7">
        <f t="shared" si="103"/>
        <v>38</v>
      </c>
      <c r="GJ154" s="7">
        <v>0</v>
      </c>
      <c r="GK154" s="7">
        <f t="shared" si="73"/>
        <v>41</v>
      </c>
    </row>
    <row r="155" spans="1:193" ht="14.25" customHeight="1" x14ac:dyDescent="0.2">
      <c r="A155" s="85">
        <v>44118</v>
      </c>
      <c r="B155" s="7">
        <v>0</v>
      </c>
      <c r="C155" s="7">
        <f t="shared" si="53"/>
        <v>0</v>
      </c>
      <c r="D155" s="7">
        <v>0</v>
      </c>
      <c r="E155" s="7">
        <f t="shared" si="111"/>
        <v>146</v>
      </c>
      <c r="F155" s="7">
        <v>13</v>
      </c>
      <c r="G155" s="7">
        <f>G154+F155</f>
        <v>31</v>
      </c>
      <c r="H155" s="7">
        <v>1</v>
      </c>
      <c r="I155" s="7">
        <f t="shared" si="75"/>
        <v>323</v>
      </c>
      <c r="J155" s="7">
        <v>0</v>
      </c>
      <c r="K155" s="7">
        <f t="shared" si="90"/>
        <v>21</v>
      </c>
      <c r="L155" s="7"/>
      <c r="M155" s="7"/>
      <c r="N155" s="7">
        <v>0</v>
      </c>
      <c r="O155" s="7">
        <f t="shared" si="83"/>
        <v>188</v>
      </c>
      <c r="P155" s="7">
        <v>0</v>
      </c>
      <c r="Q155" s="7">
        <f t="shared" si="91"/>
        <v>104</v>
      </c>
      <c r="R155" s="7">
        <v>0</v>
      </c>
      <c r="S155" s="7">
        <f t="shared" si="54"/>
        <v>7</v>
      </c>
      <c r="T155" s="7"/>
      <c r="U155" s="7"/>
      <c r="V155" s="7"/>
      <c r="W155" s="7"/>
      <c r="X155" s="7">
        <v>0</v>
      </c>
      <c r="Y155" s="7">
        <f t="shared" si="92"/>
        <v>34</v>
      </c>
      <c r="Z155" s="7"/>
      <c r="AA155" s="7"/>
      <c r="AB155" s="7">
        <v>1</v>
      </c>
      <c r="AC155" s="7">
        <f t="shared" si="76"/>
        <v>125</v>
      </c>
      <c r="AD155" s="7">
        <v>0</v>
      </c>
      <c r="AE155" s="7">
        <f t="shared" si="81"/>
        <v>275</v>
      </c>
      <c r="AF155" s="7">
        <v>0</v>
      </c>
      <c r="AG155" s="7">
        <f t="shared" si="93"/>
        <v>49</v>
      </c>
      <c r="AH155" s="7">
        <v>0</v>
      </c>
      <c r="AI155" s="84">
        <f t="shared" si="112"/>
        <v>7</v>
      </c>
      <c r="AJ155" s="7">
        <v>0</v>
      </c>
      <c r="AK155" s="7">
        <f t="shared" si="55"/>
        <v>66</v>
      </c>
      <c r="AL155" s="7"/>
      <c r="AM155" s="7"/>
      <c r="AN155" s="7">
        <v>0</v>
      </c>
      <c r="AO155" s="7">
        <f t="shared" si="113"/>
        <v>8</v>
      </c>
      <c r="AP155" s="7">
        <v>0</v>
      </c>
      <c r="AQ155" s="7">
        <f t="shared" si="114"/>
        <v>1</v>
      </c>
      <c r="AR155" s="7">
        <v>0</v>
      </c>
      <c r="AS155" s="7">
        <f t="shared" si="56"/>
        <v>4</v>
      </c>
      <c r="AT155" s="7">
        <v>0</v>
      </c>
      <c r="AU155" s="7">
        <f t="shared" si="94"/>
        <v>4</v>
      </c>
      <c r="AV155" s="7">
        <v>1</v>
      </c>
      <c r="AW155" s="7">
        <f t="shared" si="104"/>
        <v>3</v>
      </c>
      <c r="AX155" s="7"/>
      <c r="AY155" s="7"/>
      <c r="AZ155" s="7">
        <v>1</v>
      </c>
      <c r="BA155" s="7">
        <f t="shared" si="52"/>
        <v>38</v>
      </c>
      <c r="BB155" s="7">
        <v>0</v>
      </c>
      <c r="BC155" s="7">
        <f t="shared" si="58"/>
        <v>0</v>
      </c>
      <c r="BD155" s="7">
        <v>0</v>
      </c>
      <c r="BE155" s="7">
        <f t="shared" si="84"/>
        <v>3</v>
      </c>
      <c r="BF155" s="7"/>
      <c r="BG155" s="7"/>
      <c r="BH155" s="7">
        <v>5</v>
      </c>
      <c r="BI155" s="7">
        <f t="shared" si="88"/>
        <v>1584</v>
      </c>
      <c r="BJ155" s="7">
        <v>0</v>
      </c>
      <c r="BK155" s="7">
        <f t="shared" si="74"/>
        <v>2</v>
      </c>
      <c r="BL155" s="7">
        <v>0</v>
      </c>
      <c r="BM155" s="7">
        <f t="shared" si="64"/>
        <v>3</v>
      </c>
      <c r="BN155" s="7">
        <v>0</v>
      </c>
      <c r="BO155" s="7">
        <f t="shared" si="85"/>
        <v>22</v>
      </c>
      <c r="BP155" s="7">
        <v>0</v>
      </c>
      <c r="BQ155" s="7">
        <f t="shared" si="89"/>
        <v>12</v>
      </c>
      <c r="BR155" s="7">
        <v>2</v>
      </c>
      <c r="BS155" s="7">
        <f t="shared" si="95"/>
        <v>26</v>
      </c>
      <c r="BT155" s="7"/>
      <c r="BU155" s="7"/>
      <c r="BV155" s="7">
        <v>0</v>
      </c>
      <c r="BW155" s="7">
        <f t="shared" si="49"/>
        <v>9</v>
      </c>
      <c r="BX155" s="7"/>
      <c r="BY155" s="7"/>
      <c r="BZ155" s="7"/>
      <c r="CA155" s="7"/>
      <c r="CB155" s="7"/>
      <c r="CC155" s="7"/>
      <c r="CD155" s="7">
        <v>0</v>
      </c>
      <c r="CE155" s="7">
        <f t="shared" si="120"/>
        <v>1</v>
      </c>
      <c r="CF155" s="7">
        <v>0</v>
      </c>
      <c r="CG155" s="7">
        <v>0</v>
      </c>
      <c r="CH155" s="7">
        <v>0</v>
      </c>
      <c r="CI155" s="7">
        <v>0</v>
      </c>
      <c r="CJ155" s="7"/>
      <c r="CK155" s="7"/>
      <c r="CL155" s="7">
        <v>0</v>
      </c>
      <c r="CM155" s="7">
        <f t="shared" si="67"/>
        <v>0</v>
      </c>
      <c r="CN155" s="7">
        <v>0</v>
      </c>
      <c r="CO155" s="7">
        <f t="shared" si="115"/>
        <v>2</v>
      </c>
      <c r="CP155" s="7">
        <v>0</v>
      </c>
      <c r="CQ155" s="7">
        <f t="shared" si="60"/>
        <v>15</v>
      </c>
      <c r="CR155" s="7">
        <v>0</v>
      </c>
      <c r="CS155" s="7">
        <f t="shared" si="77"/>
        <v>2</v>
      </c>
      <c r="CT155" s="7">
        <v>0</v>
      </c>
      <c r="CU155" s="7">
        <f t="shared" si="121"/>
        <v>1</v>
      </c>
      <c r="CV155" s="7">
        <v>0</v>
      </c>
      <c r="CW155" s="7">
        <f t="shared" si="96"/>
        <v>4</v>
      </c>
      <c r="CX155" s="7">
        <v>0</v>
      </c>
      <c r="CY155" s="7">
        <f t="shared" si="105"/>
        <v>20</v>
      </c>
      <c r="CZ155" s="7">
        <v>25</v>
      </c>
      <c r="DA155" s="7">
        <f t="shared" si="97"/>
        <v>85</v>
      </c>
      <c r="DB155" s="7">
        <v>0</v>
      </c>
      <c r="DC155" s="7">
        <f t="shared" si="98"/>
        <v>0</v>
      </c>
      <c r="DD155" s="7">
        <v>0</v>
      </c>
      <c r="DE155" s="7">
        <f t="shared" si="122"/>
        <v>0</v>
      </c>
      <c r="DF155" s="7">
        <v>0</v>
      </c>
      <c r="DG155" s="7">
        <f t="shared" si="123"/>
        <v>2</v>
      </c>
      <c r="DH155" s="7"/>
      <c r="DI155" s="7"/>
      <c r="DJ155" s="7">
        <v>0</v>
      </c>
      <c r="DK155" s="7">
        <f t="shared" si="106"/>
        <v>14</v>
      </c>
      <c r="DL155" s="7"/>
      <c r="DM155" s="7"/>
      <c r="DN155" s="7">
        <v>0</v>
      </c>
      <c r="DO155" s="7">
        <f t="shared" si="78"/>
        <v>16</v>
      </c>
      <c r="DP155" s="7"/>
      <c r="DQ155" s="7"/>
      <c r="DR155" s="7">
        <v>4</v>
      </c>
      <c r="DS155" s="7">
        <f t="shared" si="68"/>
        <v>337</v>
      </c>
      <c r="DT155" s="7">
        <v>0</v>
      </c>
      <c r="DU155" s="7">
        <f t="shared" si="48"/>
        <v>6</v>
      </c>
      <c r="DV155" s="7">
        <v>0</v>
      </c>
      <c r="DW155" s="7">
        <f t="shared" si="69"/>
        <v>15</v>
      </c>
      <c r="DX155" s="7">
        <v>0</v>
      </c>
      <c r="DY155" s="7">
        <f t="shared" si="65"/>
        <v>0</v>
      </c>
      <c r="DZ155" s="7">
        <v>0</v>
      </c>
      <c r="EA155" s="7">
        <f t="shared" si="86"/>
        <v>21</v>
      </c>
      <c r="EB155" s="7">
        <v>5</v>
      </c>
      <c r="EC155" s="7">
        <f t="shared" si="107"/>
        <v>28</v>
      </c>
      <c r="ED155" s="7">
        <v>0</v>
      </c>
      <c r="EE155" s="7">
        <f t="shared" si="61"/>
        <v>35</v>
      </c>
      <c r="EF155" s="7">
        <v>0</v>
      </c>
      <c r="EG155" s="7">
        <f t="shared" si="99"/>
        <v>9</v>
      </c>
      <c r="EH155" s="7"/>
      <c r="EI155" s="7"/>
      <c r="EJ155" s="7">
        <v>1</v>
      </c>
      <c r="EK155" s="7">
        <f t="shared" si="87"/>
        <v>20</v>
      </c>
      <c r="EL155" s="7">
        <v>0</v>
      </c>
      <c r="EM155" s="7">
        <f t="shared" si="51"/>
        <v>2</v>
      </c>
      <c r="EN155" s="7"/>
      <c r="EO155" s="7"/>
      <c r="EP155" s="7">
        <v>0</v>
      </c>
      <c r="EQ155" s="7">
        <f t="shared" si="100"/>
        <v>2</v>
      </c>
      <c r="ER155" s="7">
        <v>23</v>
      </c>
      <c r="ES155" s="7">
        <f t="shared" si="63"/>
        <v>1356</v>
      </c>
      <c r="ET155" s="7">
        <v>0</v>
      </c>
      <c r="EU155" s="7">
        <f t="shared" si="101"/>
        <v>0</v>
      </c>
      <c r="EV155" s="7">
        <v>4</v>
      </c>
      <c r="EW155" s="7">
        <f t="shared" si="79"/>
        <v>88</v>
      </c>
      <c r="EX155" s="7">
        <v>0</v>
      </c>
      <c r="EY155" s="7">
        <f t="shared" si="70"/>
        <v>1</v>
      </c>
      <c r="EZ155" s="7">
        <v>2</v>
      </c>
      <c r="FA155" s="7">
        <f t="shared" si="116"/>
        <v>8</v>
      </c>
      <c r="FB155" s="7"/>
      <c r="FC155" s="7"/>
      <c r="FD155" s="7">
        <v>44</v>
      </c>
      <c r="FE155" s="7">
        <f t="shared" si="102"/>
        <v>484</v>
      </c>
      <c r="FF155" s="7">
        <v>0</v>
      </c>
      <c r="FG155" s="7">
        <f t="shared" si="117"/>
        <v>292</v>
      </c>
      <c r="FH155" s="7">
        <v>0</v>
      </c>
      <c r="FI155" s="7">
        <v>10</v>
      </c>
      <c r="FJ155" s="7"/>
      <c r="FK155" s="7"/>
      <c r="FL155" s="7"/>
      <c r="FM155" s="7"/>
      <c r="FN155" s="7"/>
      <c r="FO155" s="7"/>
      <c r="FP155" s="7"/>
      <c r="FQ155" s="7"/>
      <c r="FR155" s="7">
        <v>0</v>
      </c>
      <c r="FS155" s="7">
        <v>0</v>
      </c>
      <c r="FT155" s="7">
        <v>3</v>
      </c>
      <c r="FU155" s="7">
        <f t="shared" si="124"/>
        <v>5</v>
      </c>
      <c r="FV155" s="7">
        <v>6</v>
      </c>
      <c r="FW155" s="7">
        <f t="shared" si="118"/>
        <v>1304</v>
      </c>
      <c r="FX155" s="7"/>
      <c r="FY155" s="7"/>
      <c r="FZ155" s="7"/>
      <c r="GA155" s="7"/>
      <c r="GB155" s="7">
        <v>1</v>
      </c>
      <c r="GC155" s="7">
        <f t="shared" si="125"/>
        <v>3</v>
      </c>
      <c r="GD155" s="7">
        <v>0</v>
      </c>
      <c r="GE155" s="7">
        <f t="shared" si="110"/>
        <v>1</v>
      </c>
      <c r="GF155" s="7">
        <v>1</v>
      </c>
      <c r="GG155" s="7">
        <f t="shared" si="72"/>
        <v>36</v>
      </c>
      <c r="GH155" s="7">
        <v>0</v>
      </c>
      <c r="GI155" s="7">
        <f t="shared" si="103"/>
        <v>38</v>
      </c>
      <c r="GJ155" s="7">
        <v>1</v>
      </c>
      <c r="GK155" s="7">
        <f t="shared" si="73"/>
        <v>42</v>
      </c>
    </row>
    <row r="156" spans="1:193" ht="14.25" customHeight="1" x14ac:dyDescent="0.2">
      <c r="A156" s="85">
        <v>44119</v>
      </c>
      <c r="B156" s="7">
        <v>0</v>
      </c>
      <c r="C156" s="7">
        <f t="shared" si="53"/>
        <v>0</v>
      </c>
      <c r="D156" s="7">
        <v>3</v>
      </c>
      <c r="E156" s="7">
        <f t="shared" si="111"/>
        <v>149</v>
      </c>
      <c r="F156" s="7">
        <v>1</v>
      </c>
      <c r="G156" s="7">
        <f>G155+F156</f>
        <v>32</v>
      </c>
      <c r="H156" s="7">
        <v>3</v>
      </c>
      <c r="I156" s="7">
        <f t="shared" si="75"/>
        <v>326</v>
      </c>
      <c r="J156" s="7">
        <v>0</v>
      </c>
      <c r="K156" s="7">
        <f t="shared" si="90"/>
        <v>21</v>
      </c>
      <c r="L156" s="7"/>
      <c r="M156" s="7"/>
      <c r="N156" s="7">
        <v>2</v>
      </c>
      <c r="O156" s="7">
        <f t="shared" si="83"/>
        <v>190</v>
      </c>
      <c r="P156" s="7">
        <v>1</v>
      </c>
      <c r="Q156" s="7">
        <f t="shared" si="91"/>
        <v>105</v>
      </c>
      <c r="R156" s="7">
        <v>0</v>
      </c>
      <c r="S156" s="7">
        <f t="shared" si="54"/>
        <v>7</v>
      </c>
      <c r="T156" s="7"/>
      <c r="U156" s="7"/>
      <c r="V156" s="7"/>
      <c r="W156" s="7"/>
      <c r="X156" s="7">
        <v>2</v>
      </c>
      <c r="Y156" s="7">
        <f t="shared" si="92"/>
        <v>36</v>
      </c>
      <c r="Z156" s="7"/>
      <c r="AA156" s="7"/>
      <c r="AB156" s="7">
        <v>0</v>
      </c>
      <c r="AC156" s="7">
        <f t="shared" si="76"/>
        <v>125</v>
      </c>
      <c r="AD156" s="7">
        <v>1</v>
      </c>
      <c r="AE156" s="7">
        <f t="shared" si="81"/>
        <v>276</v>
      </c>
      <c r="AF156" s="7">
        <v>1</v>
      </c>
      <c r="AG156" s="7">
        <f t="shared" si="93"/>
        <v>50</v>
      </c>
      <c r="AH156" s="7">
        <v>0</v>
      </c>
      <c r="AI156" s="84">
        <f t="shared" si="112"/>
        <v>7</v>
      </c>
      <c r="AJ156" s="7">
        <v>0</v>
      </c>
      <c r="AK156" s="7">
        <f t="shared" si="55"/>
        <v>66</v>
      </c>
      <c r="AL156" s="7"/>
      <c r="AM156" s="7"/>
      <c r="AN156" s="7">
        <v>0</v>
      </c>
      <c r="AO156" s="7">
        <f t="shared" si="113"/>
        <v>8</v>
      </c>
      <c r="AP156" s="7">
        <v>0</v>
      </c>
      <c r="AQ156" s="7">
        <f t="shared" si="114"/>
        <v>1</v>
      </c>
      <c r="AR156" s="7">
        <v>0</v>
      </c>
      <c r="AS156" s="7">
        <f t="shared" si="56"/>
        <v>4</v>
      </c>
      <c r="AT156" s="7">
        <v>0</v>
      </c>
      <c r="AU156" s="7">
        <f t="shared" si="94"/>
        <v>4</v>
      </c>
      <c r="AV156" s="7">
        <v>0</v>
      </c>
      <c r="AW156" s="7">
        <f t="shared" si="104"/>
        <v>3</v>
      </c>
      <c r="AX156" s="7"/>
      <c r="AY156" s="7"/>
      <c r="AZ156" s="7">
        <v>0</v>
      </c>
      <c r="BA156" s="7">
        <f t="shared" si="52"/>
        <v>38</v>
      </c>
      <c r="BB156" s="7">
        <v>0</v>
      </c>
      <c r="BC156" s="7">
        <f t="shared" si="58"/>
        <v>0</v>
      </c>
      <c r="BD156" s="7">
        <v>0</v>
      </c>
      <c r="BE156" s="7">
        <f t="shared" si="84"/>
        <v>3</v>
      </c>
      <c r="BF156" s="7"/>
      <c r="BG156" s="7"/>
      <c r="BH156" s="7">
        <v>7</v>
      </c>
      <c r="BI156" s="7">
        <f t="shared" si="88"/>
        <v>1591</v>
      </c>
      <c r="BJ156" s="7">
        <v>0</v>
      </c>
      <c r="BK156" s="7">
        <f t="shared" si="74"/>
        <v>2</v>
      </c>
      <c r="BL156" s="7">
        <v>0</v>
      </c>
      <c r="BM156" s="7">
        <f t="shared" si="64"/>
        <v>3</v>
      </c>
      <c r="BN156" s="7">
        <v>0</v>
      </c>
      <c r="BO156" s="7">
        <f t="shared" si="85"/>
        <v>22</v>
      </c>
      <c r="BP156" s="7">
        <v>0</v>
      </c>
      <c r="BQ156" s="7">
        <f t="shared" si="89"/>
        <v>12</v>
      </c>
      <c r="BR156" s="7">
        <v>1</v>
      </c>
      <c r="BS156" s="7">
        <f t="shared" si="95"/>
        <v>27</v>
      </c>
      <c r="BT156" s="7"/>
      <c r="BU156" s="7"/>
      <c r="BV156" s="7">
        <v>0</v>
      </c>
      <c r="BW156" s="7">
        <f t="shared" si="49"/>
        <v>9</v>
      </c>
      <c r="BX156" s="7"/>
      <c r="BY156" s="7"/>
      <c r="BZ156" s="7"/>
      <c r="CA156" s="7"/>
      <c r="CB156" s="7"/>
      <c r="CC156" s="7"/>
      <c r="CD156" s="7">
        <v>0</v>
      </c>
      <c r="CE156" s="7">
        <f t="shared" si="120"/>
        <v>1</v>
      </c>
      <c r="CF156" s="7">
        <v>0</v>
      </c>
      <c r="CG156" s="7">
        <f>CG155+CF156</f>
        <v>0</v>
      </c>
      <c r="CH156" s="7">
        <v>0</v>
      </c>
      <c r="CI156" s="7">
        <f>CH156+CI155</f>
        <v>0</v>
      </c>
      <c r="CJ156" s="7"/>
      <c r="CK156" s="7"/>
      <c r="CL156" s="7">
        <v>0</v>
      </c>
      <c r="CM156" s="7">
        <f t="shared" si="67"/>
        <v>0</v>
      </c>
      <c r="CN156" s="7">
        <v>0</v>
      </c>
      <c r="CO156" s="7">
        <f t="shared" si="115"/>
        <v>2</v>
      </c>
      <c r="CP156" s="7">
        <v>0</v>
      </c>
      <c r="CQ156" s="7">
        <f t="shared" si="60"/>
        <v>15</v>
      </c>
      <c r="CR156" s="7">
        <v>0</v>
      </c>
      <c r="CS156" s="7">
        <f t="shared" si="77"/>
        <v>2</v>
      </c>
      <c r="CT156" s="7">
        <v>0</v>
      </c>
      <c r="CU156" s="7">
        <f t="shared" si="121"/>
        <v>1</v>
      </c>
      <c r="CV156" s="7">
        <v>0</v>
      </c>
      <c r="CW156" s="7">
        <f t="shared" si="96"/>
        <v>4</v>
      </c>
      <c r="CX156" s="7">
        <v>0</v>
      </c>
      <c r="CY156" s="7">
        <f t="shared" si="105"/>
        <v>20</v>
      </c>
      <c r="CZ156" s="7">
        <v>17</v>
      </c>
      <c r="DA156" s="7">
        <f t="shared" si="97"/>
        <v>102</v>
      </c>
      <c r="DB156" s="7">
        <v>0</v>
      </c>
      <c r="DC156" s="7">
        <f t="shared" si="98"/>
        <v>0</v>
      </c>
      <c r="DD156" s="7">
        <v>0</v>
      </c>
      <c r="DE156" s="7">
        <f t="shared" si="122"/>
        <v>0</v>
      </c>
      <c r="DF156" s="7">
        <v>1</v>
      </c>
      <c r="DG156" s="7">
        <f t="shared" si="123"/>
        <v>3</v>
      </c>
      <c r="DH156" s="7"/>
      <c r="DI156" s="7"/>
      <c r="DJ156" s="7">
        <v>0</v>
      </c>
      <c r="DK156" s="7">
        <f t="shared" si="106"/>
        <v>14</v>
      </c>
      <c r="DL156" s="7"/>
      <c r="DM156" s="7"/>
      <c r="DN156" s="7">
        <v>0</v>
      </c>
      <c r="DO156" s="7">
        <f t="shared" si="78"/>
        <v>16</v>
      </c>
      <c r="DP156" s="7"/>
      <c r="DQ156" s="7"/>
      <c r="DR156" s="7">
        <v>7</v>
      </c>
      <c r="DS156" s="7">
        <f t="shared" si="68"/>
        <v>344</v>
      </c>
      <c r="DT156" s="7">
        <v>0</v>
      </c>
      <c r="DU156" s="7">
        <f t="shared" si="48"/>
        <v>6</v>
      </c>
      <c r="DV156" s="7">
        <v>0</v>
      </c>
      <c r="DW156" s="7">
        <f t="shared" si="69"/>
        <v>15</v>
      </c>
      <c r="DX156" s="7">
        <v>0</v>
      </c>
      <c r="DY156" s="7">
        <f t="shared" si="65"/>
        <v>0</v>
      </c>
      <c r="DZ156" s="7">
        <v>2</v>
      </c>
      <c r="EA156" s="7">
        <f t="shared" si="86"/>
        <v>23</v>
      </c>
      <c r="EB156" s="7">
        <v>0</v>
      </c>
      <c r="EC156" s="7">
        <f t="shared" si="107"/>
        <v>28</v>
      </c>
      <c r="ED156" s="7">
        <v>0</v>
      </c>
      <c r="EE156" s="7">
        <f t="shared" si="61"/>
        <v>35</v>
      </c>
      <c r="EF156" s="7">
        <v>0</v>
      </c>
      <c r="EG156" s="7">
        <f t="shared" si="99"/>
        <v>9</v>
      </c>
      <c r="EH156" s="7"/>
      <c r="EI156" s="7"/>
      <c r="EJ156" s="7">
        <v>0</v>
      </c>
      <c r="EK156" s="7">
        <f t="shared" si="87"/>
        <v>20</v>
      </c>
      <c r="EL156" s="7">
        <v>0</v>
      </c>
      <c r="EM156" s="7">
        <f t="shared" si="51"/>
        <v>2</v>
      </c>
      <c r="EN156" s="7"/>
      <c r="EO156" s="7"/>
      <c r="EP156" s="7">
        <v>0</v>
      </c>
      <c r="EQ156" s="7">
        <f t="shared" si="100"/>
        <v>2</v>
      </c>
      <c r="ER156" s="7">
        <v>18</v>
      </c>
      <c r="ES156" s="7">
        <f t="shared" si="63"/>
        <v>1374</v>
      </c>
      <c r="ET156" s="7">
        <v>0</v>
      </c>
      <c r="EU156" s="7">
        <f t="shared" si="101"/>
        <v>0</v>
      </c>
      <c r="EV156" s="7">
        <v>3</v>
      </c>
      <c r="EW156" s="7">
        <f t="shared" si="79"/>
        <v>91</v>
      </c>
      <c r="EX156" s="7">
        <v>0</v>
      </c>
      <c r="EY156" s="7">
        <f t="shared" si="70"/>
        <v>1</v>
      </c>
      <c r="EZ156" s="7">
        <v>0</v>
      </c>
      <c r="FA156" s="7">
        <f t="shared" si="116"/>
        <v>8</v>
      </c>
      <c r="FB156" s="7"/>
      <c r="FC156" s="7"/>
      <c r="FD156" s="7">
        <v>12</v>
      </c>
      <c r="FE156" s="7">
        <f t="shared" si="102"/>
        <v>496</v>
      </c>
      <c r="FF156" s="7">
        <v>1</v>
      </c>
      <c r="FG156" s="7">
        <f t="shared" si="117"/>
        <v>293</v>
      </c>
      <c r="FH156" s="7">
        <v>3</v>
      </c>
      <c r="FI156" s="7">
        <f>FH156+FI155</f>
        <v>13</v>
      </c>
      <c r="FJ156" s="7"/>
      <c r="FK156" s="7"/>
      <c r="FL156" s="7"/>
      <c r="FM156" s="7"/>
      <c r="FN156" s="7"/>
      <c r="FO156" s="7"/>
      <c r="FP156" s="7"/>
      <c r="FQ156" s="7"/>
      <c r="FR156" s="7">
        <v>0</v>
      </c>
      <c r="FS156" s="7">
        <f>FR156+FS155</f>
        <v>0</v>
      </c>
      <c r="FT156" s="7">
        <v>0</v>
      </c>
      <c r="FU156" s="7">
        <f t="shared" si="124"/>
        <v>5</v>
      </c>
      <c r="FV156" s="7">
        <v>4</v>
      </c>
      <c r="FW156" s="7">
        <f t="shared" si="118"/>
        <v>1308</v>
      </c>
      <c r="FX156" s="7"/>
      <c r="FY156" s="7"/>
      <c r="FZ156" s="7"/>
      <c r="GA156" s="7"/>
      <c r="GB156" s="7">
        <v>0</v>
      </c>
      <c r="GC156" s="7">
        <f t="shared" si="125"/>
        <v>3</v>
      </c>
      <c r="GD156" s="7">
        <v>0</v>
      </c>
      <c r="GE156" s="7">
        <f t="shared" si="110"/>
        <v>1</v>
      </c>
      <c r="GF156" s="7">
        <v>0</v>
      </c>
      <c r="GG156" s="7">
        <f t="shared" si="72"/>
        <v>36</v>
      </c>
      <c r="GH156" s="7">
        <v>3</v>
      </c>
      <c r="GI156" s="7">
        <f t="shared" si="103"/>
        <v>41</v>
      </c>
      <c r="GJ156" s="7">
        <v>1</v>
      </c>
      <c r="GK156" s="7">
        <f t="shared" si="73"/>
        <v>43</v>
      </c>
    </row>
    <row r="157" spans="1:193" ht="14.25" customHeight="1" x14ac:dyDescent="0.2">
      <c r="A157" s="85">
        <v>44120</v>
      </c>
      <c r="B157" s="7">
        <v>0</v>
      </c>
      <c r="C157" s="7">
        <f t="shared" si="53"/>
        <v>0</v>
      </c>
      <c r="D157" s="7">
        <v>0</v>
      </c>
      <c r="E157" s="7">
        <f t="shared" si="111"/>
        <v>149</v>
      </c>
      <c r="F157" s="7">
        <v>2</v>
      </c>
      <c r="G157" s="7">
        <f>G156+F157</f>
        <v>34</v>
      </c>
      <c r="H157" s="7">
        <v>8</v>
      </c>
      <c r="I157" s="7">
        <f t="shared" si="75"/>
        <v>334</v>
      </c>
      <c r="J157" s="7">
        <v>0</v>
      </c>
      <c r="K157" s="7">
        <f t="shared" si="90"/>
        <v>21</v>
      </c>
      <c r="L157" s="7"/>
      <c r="M157" s="7"/>
      <c r="N157" s="7">
        <v>0</v>
      </c>
      <c r="O157" s="7">
        <f t="shared" si="83"/>
        <v>190</v>
      </c>
      <c r="P157" s="7">
        <v>1</v>
      </c>
      <c r="Q157" s="7">
        <f t="shared" si="91"/>
        <v>106</v>
      </c>
      <c r="R157" s="7">
        <v>0</v>
      </c>
      <c r="S157" s="7">
        <f t="shared" si="54"/>
        <v>7</v>
      </c>
      <c r="T157" s="7"/>
      <c r="U157" s="7"/>
      <c r="V157" s="7"/>
      <c r="W157" s="7"/>
      <c r="X157" s="7">
        <v>0</v>
      </c>
      <c r="Y157" s="7">
        <f t="shared" si="92"/>
        <v>36</v>
      </c>
      <c r="Z157" s="7"/>
      <c r="AA157" s="7"/>
      <c r="AB157" s="7">
        <v>2</v>
      </c>
      <c r="AC157" s="7">
        <f t="shared" si="76"/>
        <v>127</v>
      </c>
      <c r="AD157" s="7">
        <v>1</v>
      </c>
      <c r="AE157" s="7">
        <f t="shared" si="81"/>
        <v>277</v>
      </c>
      <c r="AF157" s="7">
        <v>2</v>
      </c>
      <c r="AG157" s="7">
        <f t="shared" si="93"/>
        <v>52</v>
      </c>
      <c r="AH157" s="7">
        <v>0</v>
      </c>
      <c r="AI157" s="84">
        <f t="shared" si="112"/>
        <v>7</v>
      </c>
      <c r="AJ157" s="7">
        <v>0</v>
      </c>
      <c r="AK157" s="7">
        <f t="shared" si="55"/>
        <v>66</v>
      </c>
      <c r="AL157" s="7"/>
      <c r="AM157" s="7"/>
      <c r="AN157" s="7">
        <v>0</v>
      </c>
      <c r="AO157" s="7">
        <f t="shared" si="113"/>
        <v>8</v>
      </c>
      <c r="AP157" s="7">
        <v>0</v>
      </c>
      <c r="AQ157" s="7">
        <f t="shared" si="114"/>
        <v>1</v>
      </c>
      <c r="AR157" s="7">
        <v>0</v>
      </c>
      <c r="AS157" s="7">
        <f t="shared" si="56"/>
        <v>4</v>
      </c>
      <c r="AT157" s="7">
        <v>0</v>
      </c>
      <c r="AU157" s="7">
        <f t="shared" si="94"/>
        <v>4</v>
      </c>
      <c r="AV157" s="7">
        <v>0</v>
      </c>
      <c r="AW157" s="7">
        <f t="shared" si="104"/>
        <v>3</v>
      </c>
      <c r="AX157" s="7"/>
      <c r="AY157" s="7"/>
      <c r="AZ157" s="7">
        <v>0</v>
      </c>
      <c r="BA157" s="7">
        <f t="shared" si="52"/>
        <v>38</v>
      </c>
      <c r="BB157" s="7">
        <v>0</v>
      </c>
      <c r="BC157" s="7">
        <f t="shared" si="58"/>
        <v>0</v>
      </c>
      <c r="BD157" s="7">
        <v>0</v>
      </c>
      <c r="BE157" s="7">
        <f t="shared" si="84"/>
        <v>3</v>
      </c>
      <c r="BF157" s="7"/>
      <c r="BG157" s="7"/>
      <c r="BH157" s="7">
        <v>9</v>
      </c>
      <c r="BI157" s="7">
        <f t="shared" si="88"/>
        <v>1600</v>
      </c>
      <c r="BJ157" s="7">
        <v>0</v>
      </c>
      <c r="BK157" s="7">
        <f t="shared" si="74"/>
        <v>2</v>
      </c>
      <c r="BL157" s="7">
        <v>0</v>
      </c>
      <c r="BM157" s="7">
        <f t="shared" si="64"/>
        <v>3</v>
      </c>
      <c r="BN157" s="7">
        <v>0</v>
      </c>
      <c r="BO157" s="7">
        <f t="shared" si="85"/>
        <v>22</v>
      </c>
      <c r="BP157" s="7">
        <v>2</v>
      </c>
      <c r="BQ157" s="7">
        <f t="shared" si="89"/>
        <v>14</v>
      </c>
      <c r="BR157" s="7">
        <v>0</v>
      </c>
      <c r="BS157" s="7">
        <f t="shared" si="95"/>
        <v>27</v>
      </c>
      <c r="BT157" s="7"/>
      <c r="BU157" s="7"/>
      <c r="BV157" s="7">
        <v>1</v>
      </c>
      <c r="BW157" s="7">
        <f t="shared" si="49"/>
        <v>10</v>
      </c>
      <c r="BX157" s="7"/>
      <c r="BY157" s="7"/>
      <c r="BZ157" s="7"/>
      <c r="CA157" s="7"/>
      <c r="CB157" s="7"/>
      <c r="CC157" s="7"/>
      <c r="CD157" s="7">
        <v>0</v>
      </c>
      <c r="CE157" s="7">
        <f t="shared" si="120"/>
        <v>1</v>
      </c>
      <c r="CF157" s="7">
        <v>0</v>
      </c>
      <c r="CG157" s="7">
        <f>CG156+CF157</f>
        <v>0</v>
      </c>
      <c r="CH157" s="7">
        <v>0</v>
      </c>
      <c r="CI157" s="7">
        <f>CH157+CI156</f>
        <v>0</v>
      </c>
      <c r="CJ157" s="7"/>
      <c r="CK157" s="7"/>
      <c r="CL157" s="7">
        <v>0</v>
      </c>
      <c r="CM157" s="7">
        <f t="shared" si="67"/>
        <v>0</v>
      </c>
      <c r="CN157" s="7">
        <v>0</v>
      </c>
      <c r="CO157" s="7">
        <f t="shared" si="115"/>
        <v>2</v>
      </c>
      <c r="CP157" s="7">
        <v>0</v>
      </c>
      <c r="CQ157" s="7">
        <f t="shared" si="60"/>
        <v>15</v>
      </c>
      <c r="CR157" s="7">
        <v>0</v>
      </c>
      <c r="CS157" s="7">
        <f t="shared" si="77"/>
        <v>2</v>
      </c>
      <c r="CT157" s="7">
        <v>0</v>
      </c>
      <c r="CU157" s="7">
        <f t="shared" si="121"/>
        <v>1</v>
      </c>
      <c r="CV157" s="7">
        <v>0</v>
      </c>
      <c r="CW157" s="7">
        <f t="shared" si="96"/>
        <v>4</v>
      </c>
      <c r="CX157" s="7">
        <v>0</v>
      </c>
      <c r="CY157" s="7">
        <f t="shared" si="105"/>
        <v>20</v>
      </c>
      <c r="CZ157" s="7">
        <v>13</v>
      </c>
      <c r="DA157" s="7">
        <f t="shared" si="97"/>
        <v>115</v>
      </c>
      <c r="DB157" s="7">
        <v>0</v>
      </c>
      <c r="DC157" s="7">
        <f t="shared" si="98"/>
        <v>0</v>
      </c>
      <c r="DD157" s="7">
        <v>0</v>
      </c>
      <c r="DE157" s="7">
        <f t="shared" si="122"/>
        <v>0</v>
      </c>
      <c r="DF157" s="7">
        <v>1</v>
      </c>
      <c r="DG157" s="7">
        <f t="shared" si="123"/>
        <v>4</v>
      </c>
      <c r="DH157" s="7"/>
      <c r="DI157" s="7"/>
      <c r="DJ157" s="7">
        <v>0</v>
      </c>
      <c r="DK157" s="7">
        <f t="shared" si="106"/>
        <v>14</v>
      </c>
      <c r="DL157" s="7"/>
      <c r="DM157" s="7"/>
      <c r="DN157" s="7">
        <v>0</v>
      </c>
      <c r="DO157" s="7">
        <f t="shared" si="78"/>
        <v>16</v>
      </c>
      <c r="DP157" s="7"/>
      <c r="DQ157" s="7"/>
      <c r="DR157" s="7">
        <v>6</v>
      </c>
      <c r="DS157" s="7">
        <f t="shared" si="68"/>
        <v>350</v>
      </c>
      <c r="DT157" s="7">
        <v>0</v>
      </c>
      <c r="DU157" s="7">
        <f t="shared" si="48"/>
        <v>6</v>
      </c>
      <c r="DV157" s="7">
        <v>0</v>
      </c>
      <c r="DW157" s="7">
        <f t="shared" si="69"/>
        <v>15</v>
      </c>
      <c r="DX157" s="7">
        <v>0</v>
      </c>
      <c r="DY157" s="7">
        <f t="shared" si="65"/>
        <v>0</v>
      </c>
      <c r="DZ157" s="7">
        <v>0</v>
      </c>
      <c r="EA157" s="7">
        <f t="shared" si="86"/>
        <v>23</v>
      </c>
      <c r="EB157" s="7">
        <v>0</v>
      </c>
      <c r="EC157" s="7">
        <f t="shared" si="107"/>
        <v>28</v>
      </c>
      <c r="ED157" s="7">
        <v>0</v>
      </c>
      <c r="EE157" s="7">
        <f t="shared" si="61"/>
        <v>35</v>
      </c>
      <c r="EF157" s="7">
        <v>0</v>
      </c>
      <c r="EG157" s="7">
        <f t="shared" si="99"/>
        <v>9</v>
      </c>
      <c r="EH157" s="7"/>
      <c r="EI157" s="7"/>
      <c r="EJ157" s="7">
        <v>0</v>
      </c>
      <c r="EK157" s="7">
        <f t="shared" si="87"/>
        <v>20</v>
      </c>
      <c r="EL157" s="7">
        <v>0</v>
      </c>
      <c r="EM157" s="7">
        <f t="shared" si="51"/>
        <v>2</v>
      </c>
      <c r="EN157" s="7"/>
      <c r="EO157" s="7"/>
      <c r="EP157" s="7">
        <v>0</v>
      </c>
      <c r="EQ157" s="7">
        <f t="shared" si="100"/>
        <v>2</v>
      </c>
      <c r="ER157" s="7">
        <v>20</v>
      </c>
      <c r="ES157" s="7">
        <f t="shared" si="63"/>
        <v>1394</v>
      </c>
      <c r="ET157" s="7">
        <v>0</v>
      </c>
      <c r="EU157" s="7">
        <f t="shared" si="101"/>
        <v>0</v>
      </c>
      <c r="EV157" s="7">
        <v>4</v>
      </c>
      <c r="EW157" s="7">
        <f t="shared" si="79"/>
        <v>95</v>
      </c>
      <c r="EX157" s="7">
        <v>0</v>
      </c>
      <c r="EY157" s="7">
        <f t="shared" si="70"/>
        <v>1</v>
      </c>
      <c r="EZ157" s="7">
        <v>0</v>
      </c>
      <c r="FA157" s="7">
        <f t="shared" si="116"/>
        <v>8</v>
      </c>
      <c r="FB157" s="7"/>
      <c r="FC157" s="7"/>
      <c r="FD157" s="7">
        <v>16</v>
      </c>
      <c r="FE157" s="7">
        <f t="shared" si="102"/>
        <v>512</v>
      </c>
      <c r="FF157" s="7">
        <v>2</v>
      </c>
      <c r="FG157" s="7">
        <f t="shared" si="117"/>
        <v>295</v>
      </c>
      <c r="FH157" s="7">
        <v>1</v>
      </c>
      <c r="FI157" s="7">
        <f>FH157+FI156</f>
        <v>14</v>
      </c>
      <c r="FJ157" s="7"/>
      <c r="FK157" s="7"/>
      <c r="FL157" s="7"/>
      <c r="FM157" s="7"/>
      <c r="FN157" s="7"/>
      <c r="FO157" s="7"/>
      <c r="FP157" s="7"/>
      <c r="FQ157" s="7"/>
      <c r="FR157" s="7">
        <v>0</v>
      </c>
      <c r="FS157" s="7">
        <f>FR157+FS156</f>
        <v>0</v>
      </c>
      <c r="FT157" s="7">
        <v>6</v>
      </c>
      <c r="FU157" s="7">
        <f t="shared" si="124"/>
        <v>11</v>
      </c>
      <c r="FV157" s="7">
        <v>10</v>
      </c>
      <c r="FW157" s="7">
        <f t="shared" si="118"/>
        <v>1318</v>
      </c>
      <c r="FX157" s="7"/>
      <c r="FY157" s="7"/>
      <c r="FZ157" s="7"/>
      <c r="GA157" s="7"/>
      <c r="GB157" s="7">
        <v>0</v>
      </c>
      <c r="GC157" s="7">
        <f t="shared" si="125"/>
        <v>3</v>
      </c>
      <c r="GD157" s="7">
        <v>0</v>
      </c>
      <c r="GE157" s="7">
        <f t="shared" si="110"/>
        <v>1</v>
      </c>
      <c r="GF157" s="7">
        <v>0</v>
      </c>
      <c r="GG157" s="7">
        <f t="shared" si="72"/>
        <v>36</v>
      </c>
      <c r="GH157" s="7">
        <v>0</v>
      </c>
      <c r="GI157" s="7">
        <f t="shared" si="103"/>
        <v>41</v>
      </c>
      <c r="GJ157" s="7">
        <v>0</v>
      </c>
      <c r="GK157" s="7">
        <f t="shared" si="73"/>
        <v>43</v>
      </c>
    </row>
    <row r="158" spans="1:193" ht="14.25" customHeight="1" x14ac:dyDescent="0.2">
      <c r="A158" s="85">
        <v>44121</v>
      </c>
      <c r="B158" s="7"/>
      <c r="C158" s="7">
        <f t="shared" si="53"/>
        <v>0</v>
      </c>
      <c r="D158" s="7"/>
      <c r="E158" s="7">
        <f t="shared" si="111"/>
        <v>149</v>
      </c>
      <c r="F158" s="7"/>
      <c r="G158" s="7">
        <f t="shared" ref="G158:G170" si="126">G157+F158</f>
        <v>34</v>
      </c>
      <c r="H158" s="7"/>
      <c r="I158" s="7">
        <f t="shared" si="75"/>
        <v>334</v>
      </c>
      <c r="J158" s="7"/>
      <c r="K158" s="7">
        <f t="shared" si="90"/>
        <v>21</v>
      </c>
      <c r="L158" s="7"/>
      <c r="M158" s="7"/>
      <c r="N158" s="7"/>
      <c r="O158" s="7">
        <f t="shared" si="83"/>
        <v>190</v>
      </c>
      <c r="P158" s="7"/>
      <c r="Q158" s="7">
        <f t="shared" si="91"/>
        <v>106</v>
      </c>
      <c r="R158" s="7"/>
      <c r="S158" s="7">
        <f t="shared" si="54"/>
        <v>7</v>
      </c>
      <c r="T158" s="7"/>
      <c r="U158" s="7"/>
      <c r="V158" s="7"/>
      <c r="W158" s="7"/>
      <c r="X158" s="7"/>
      <c r="Y158" s="7">
        <f t="shared" si="92"/>
        <v>36</v>
      </c>
      <c r="Z158" s="7"/>
      <c r="AA158" s="7"/>
      <c r="AB158" s="7"/>
      <c r="AC158" s="7">
        <f t="shared" si="76"/>
        <v>127</v>
      </c>
      <c r="AD158" s="7"/>
      <c r="AE158" s="7">
        <f t="shared" si="81"/>
        <v>277</v>
      </c>
      <c r="AF158" s="7"/>
      <c r="AG158" s="7">
        <f t="shared" si="93"/>
        <v>52</v>
      </c>
      <c r="AH158" s="7"/>
      <c r="AI158" s="84">
        <f t="shared" si="112"/>
        <v>7</v>
      </c>
      <c r="AJ158" s="7"/>
      <c r="AK158" s="7">
        <f t="shared" si="55"/>
        <v>66</v>
      </c>
      <c r="AL158" s="7"/>
      <c r="AM158" s="7"/>
      <c r="AN158" s="7"/>
      <c r="AO158" s="7">
        <f t="shared" si="113"/>
        <v>8</v>
      </c>
      <c r="AP158" s="7"/>
      <c r="AQ158" s="7">
        <f t="shared" si="114"/>
        <v>1</v>
      </c>
      <c r="AR158" s="7"/>
      <c r="AS158" s="7">
        <f t="shared" si="56"/>
        <v>4</v>
      </c>
      <c r="AT158" s="7"/>
      <c r="AU158" s="7">
        <f t="shared" si="94"/>
        <v>4</v>
      </c>
      <c r="AV158" s="7"/>
      <c r="AW158" s="7">
        <f t="shared" si="104"/>
        <v>3</v>
      </c>
      <c r="AX158" s="7"/>
      <c r="AY158" s="7"/>
      <c r="AZ158" s="7"/>
      <c r="BA158" s="7">
        <f t="shared" si="52"/>
        <v>38</v>
      </c>
      <c r="BB158" s="7"/>
      <c r="BC158" s="7">
        <f t="shared" si="58"/>
        <v>0</v>
      </c>
      <c r="BD158" s="7"/>
      <c r="BE158" s="7">
        <f t="shared" si="84"/>
        <v>3</v>
      </c>
      <c r="BF158" s="7"/>
      <c r="BG158" s="7"/>
      <c r="BH158" s="7"/>
      <c r="BI158" s="7">
        <f t="shared" si="88"/>
        <v>1600</v>
      </c>
      <c r="BJ158" s="7"/>
      <c r="BK158" s="7">
        <f t="shared" si="74"/>
        <v>2</v>
      </c>
      <c r="BL158" s="7"/>
      <c r="BM158" s="7">
        <f t="shared" si="64"/>
        <v>3</v>
      </c>
      <c r="BN158" s="7"/>
      <c r="BO158" s="7">
        <f t="shared" si="85"/>
        <v>22</v>
      </c>
      <c r="BP158" s="7"/>
      <c r="BQ158" s="7">
        <f t="shared" si="89"/>
        <v>14</v>
      </c>
      <c r="BR158" s="7"/>
      <c r="BS158" s="7">
        <f t="shared" si="95"/>
        <v>27</v>
      </c>
      <c r="BT158" s="7"/>
      <c r="BU158" s="7"/>
      <c r="BV158" s="7"/>
      <c r="BW158" s="7">
        <f t="shared" si="49"/>
        <v>10</v>
      </c>
      <c r="BX158" s="7"/>
      <c r="BY158" s="7"/>
      <c r="BZ158" s="7"/>
      <c r="CA158" s="7"/>
      <c r="CB158" s="7"/>
      <c r="CC158" s="7"/>
      <c r="CD158" s="7"/>
      <c r="CE158" s="7">
        <f t="shared" si="120"/>
        <v>1</v>
      </c>
      <c r="CF158" s="7"/>
      <c r="CG158" s="7">
        <f t="shared" ref="CG158:CG170" si="127">CG157+CF158</f>
        <v>0</v>
      </c>
      <c r="CH158" s="7"/>
      <c r="CI158" s="7">
        <f t="shared" ref="CI158:CI170" si="128">CH158+CI157</f>
        <v>0</v>
      </c>
      <c r="CJ158" s="7"/>
      <c r="CK158" s="7"/>
      <c r="CL158" s="7"/>
      <c r="CM158" s="7">
        <f t="shared" si="67"/>
        <v>0</v>
      </c>
      <c r="CN158" s="7"/>
      <c r="CO158" s="7">
        <f t="shared" si="115"/>
        <v>2</v>
      </c>
      <c r="CP158" s="7"/>
      <c r="CQ158" s="7">
        <f t="shared" si="60"/>
        <v>15</v>
      </c>
      <c r="CR158" s="7"/>
      <c r="CS158" s="7">
        <f t="shared" si="77"/>
        <v>2</v>
      </c>
      <c r="CT158" s="7"/>
      <c r="CU158" s="7">
        <f t="shared" si="121"/>
        <v>1</v>
      </c>
      <c r="CV158" s="7"/>
      <c r="CW158" s="7">
        <f t="shared" si="96"/>
        <v>4</v>
      </c>
      <c r="CX158" s="7"/>
      <c r="CY158" s="7">
        <f t="shared" si="105"/>
        <v>20</v>
      </c>
      <c r="CZ158" s="7"/>
      <c r="DA158" s="7">
        <f t="shared" si="97"/>
        <v>115</v>
      </c>
      <c r="DB158" s="7"/>
      <c r="DC158" s="7">
        <f t="shared" si="98"/>
        <v>0</v>
      </c>
      <c r="DD158" s="7"/>
      <c r="DE158" s="7">
        <f t="shared" si="122"/>
        <v>0</v>
      </c>
      <c r="DF158" s="7"/>
      <c r="DG158" s="7">
        <f t="shared" si="123"/>
        <v>4</v>
      </c>
      <c r="DH158" s="7"/>
      <c r="DI158" s="7"/>
      <c r="DJ158" s="7"/>
      <c r="DK158" s="7">
        <f t="shared" si="106"/>
        <v>14</v>
      </c>
      <c r="DL158" s="7"/>
      <c r="DM158" s="7"/>
      <c r="DN158" s="7"/>
      <c r="DO158" s="7">
        <f t="shared" si="78"/>
        <v>16</v>
      </c>
      <c r="DP158" s="7"/>
      <c r="DQ158" s="7"/>
      <c r="DR158" s="7"/>
      <c r="DS158" s="7">
        <f t="shared" si="68"/>
        <v>350</v>
      </c>
      <c r="DT158" s="7"/>
      <c r="DU158" s="7">
        <f t="shared" si="48"/>
        <v>6</v>
      </c>
      <c r="DV158" s="7"/>
      <c r="DW158" s="7">
        <f t="shared" si="69"/>
        <v>15</v>
      </c>
      <c r="DX158" s="7"/>
      <c r="DY158" s="7">
        <f t="shared" si="65"/>
        <v>0</v>
      </c>
      <c r="DZ158" s="7"/>
      <c r="EA158" s="7">
        <f t="shared" si="86"/>
        <v>23</v>
      </c>
      <c r="EB158" s="7"/>
      <c r="EC158" s="7">
        <f t="shared" si="107"/>
        <v>28</v>
      </c>
      <c r="ED158" s="7"/>
      <c r="EE158" s="7">
        <f t="shared" si="61"/>
        <v>35</v>
      </c>
      <c r="EF158" s="7"/>
      <c r="EG158" s="7">
        <f t="shared" si="99"/>
        <v>9</v>
      </c>
      <c r="EH158" s="7"/>
      <c r="EI158" s="7"/>
      <c r="EJ158" s="7"/>
      <c r="EK158" s="7">
        <f t="shared" si="87"/>
        <v>20</v>
      </c>
      <c r="EL158" s="7"/>
      <c r="EM158" s="7">
        <f t="shared" si="51"/>
        <v>2</v>
      </c>
      <c r="EN158" s="7"/>
      <c r="EO158" s="7"/>
      <c r="EP158" s="7"/>
      <c r="EQ158" s="7">
        <f t="shared" si="100"/>
        <v>2</v>
      </c>
      <c r="ER158" s="7"/>
      <c r="ES158" s="7">
        <f t="shared" si="63"/>
        <v>1394</v>
      </c>
      <c r="ET158" s="7"/>
      <c r="EU158" s="7">
        <f t="shared" si="101"/>
        <v>0</v>
      </c>
      <c r="EV158" s="7"/>
      <c r="EW158" s="7">
        <f t="shared" si="79"/>
        <v>95</v>
      </c>
      <c r="EX158" s="7"/>
      <c r="EY158" s="7">
        <f t="shared" si="70"/>
        <v>1</v>
      </c>
      <c r="EZ158" s="7"/>
      <c r="FA158" s="7">
        <f t="shared" si="116"/>
        <v>8</v>
      </c>
      <c r="FB158" s="7"/>
      <c r="FC158" s="7"/>
      <c r="FD158" s="7"/>
      <c r="FE158" s="7">
        <f t="shared" si="102"/>
        <v>512</v>
      </c>
      <c r="FF158" s="7"/>
      <c r="FG158" s="7">
        <f t="shared" si="117"/>
        <v>295</v>
      </c>
      <c r="FH158" s="7"/>
      <c r="FI158" s="7">
        <f t="shared" ref="FI158:FI170" si="129">FH158+FI157</f>
        <v>14</v>
      </c>
      <c r="FJ158" s="7"/>
      <c r="FK158" s="7"/>
      <c r="FL158" s="7"/>
      <c r="FM158" s="7"/>
      <c r="FN158" s="7"/>
      <c r="FO158" s="7"/>
      <c r="FP158" s="7"/>
      <c r="FQ158" s="7"/>
      <c r="FR158" s="7"/>
      <c r="FS158" s="7">
        <f t="shared" ref="FS158:FS170" si="130">FR158+FS157</f>
        <v>0</v>
      </c>
      <c r="FT158" s="7"/>
      <c r="FU158" s="7">
        <f t="shared" si="124"/>
        <v>11</v>
      </c>
      <c r="FV158" s="7"/>
      <c r="FW158" s="7">
        <f t="shared" si="118"/>
        <v>1318</v>
      </c>
      <c r="FX158" s="7"/>
      <c r="FY158" s="7"/>
      <c r="FZ158" s="7"/>
      <c r="GA158" s="7"/>
      <c r="GB158" s="7"/>
      <c r="GC158" s="7">
        <f t="shared" si="125"/>
        <v>3</v>
      </c>
      <c r="GD158" s="7"/>
      <c r="GE158" s="7">
        <f t="shared" si="110"/>
        <v>1</v>
      </c>
      <c r="GF158" s="7"/>
      <c r="GG158" s="7">
        <f t="shared" si="72"/>
        <v>36</v>
      </c>
      <c r="GH158" s="7"/>
      <c r="GI158" s="7">
        <f t="shared" si="103"/>
        <v>41</v>
      </c>
      <c r="GJ158" s="7"/>
      <c r="GK158" s="7">
        <f t="shared" si="73"/>
        <v>43</v>
      </c>
    </row>
    <row r="159" spans="1:193" ht="14.25" customHeight="1" x14ac:dyDescent="0.2">
      <c r="A159" s="85">
        <v>44122</v>
      </c>
      <c r="B159" s="7"/>
      <c r="C159" s="7">
        <f t="shared" si="53"/>
        <v>0</v>
      </c>
      <c r="D159" s="7"/>
      <c r="E159" s="7">
        <f t="shared" si="111"/>
        <v>149</v>
      </c>
      <c r="F159" s="7"/>
      <c r="G159" s="7">
        <f t="shared" si="126"/>
        <v>34</v>
      </c>
      <c r="H159" s="7"/>
      <c r="I159" s="7">
        <f t="shared" si="75"/>
        <v>334</v>
      </c>
      <c r="J159" s="7"/>
      <c r="K159" s="7">
        <f t="shared" si="90"/>
        <v>21</v>
      </c>
      <c r="L159" s="7"/>
      <c r="M159" s="7"/>
      <c r="N159" s="7"/>
      <c r="O159" s="7">
        <f t="shared" si="83"/>
        <v>190</v>
      </c>
      <c r="P159" s="7"/>
      <c r="Q159" s="7">
        <f t="shared" si="91"/>
        <v>106</v>
      </c>
      <c r="R159" s="7"/>
      <c r="S159" s="7">
        <f t="shared" si="54"/>
        <v>7</v>
      </c>
      <c r="T159" s="7"/>
      <c r="U159" s="7"/>
      <c r="V159" s="7"/>
      <c r="W159" s="7"/>
      <c r="X159" s="7"/>
      <c r="Y159" s="7">
        <f t="shared" si="92"/>
        <v>36</v>
      </c>
      <c r="Z159" s="7"/>
      <c r="AA159" s="7"/>
      <c r="AB159" s="7"/>
      <c r="AC159" s="7">
        <f t="shared" si="76"/>
        <v>127</v>
      </c>
      <c r="AD159" s="7"/>
      <c r="AE159" s="7">
        <f t="shared" si="81"/>
        <v>277</v>
      </c>
      <c r="AF159" s="7"/>
      <c r="AG159" s="7">
        <f t="shared" si="93"/>
        <v>52</v>
      </c>
      <c r="AH159" s="7"/>
      <c r="AI159" s="84">
        <f t="shared" si="112"/>
        <v>7</v>
      </c>
      <c r="AJ159" s="7"/>
      <c r="AK159" s="7">
        <f t="shared" si="55"/>
        <v>66</v>
      </c>
      <c r="AL159" s="7"/>
      <c r="AM159" s="7"/>
      <c r="AN159" s="7"/>
      <c r="AO159" s="7">
        <f t="shared" si="113"/>
        <v>8</v>
      </c>
      <c r="AP159" s="7"/>
      <c r="AQ159" s="7">
        <f t="shared" si="114"/>
        <v>1</v>
      </c>
      <c r="AR159" s="7"/>
      <c r="AS159" s="7">
        <f t="shared" si="56"/>
        <v>4</v>
      </c>
      <c r="AT159" s="7"/>
      <c r="AU159" s="7">
        <f t="shared" si="94"/>
        <v>4</v>
      </c>
      <c r="AV159" s="7"/>
      <c r="AW159" s="7">
        <f t="shared" si="104"/>
        <v>3</v>
      </c>
      <c r="AX159" s="7"/>
      <c r="AY159" s="7"/>
      <c r="AZ159" s="7"/>
      <c r="BA159" s="7">
        <f t="shared" si="52"/>
        <v>38</v>
      </c>
      <c r="BB159" s="7"/>
      <c r="BC159" s="7">
        <f t="shared" si="58"/>
        <v>0</v>
      </c>
      <c r="BD159" s="7"/>
      <c r="BE159" s="7">
        <f t="shared" si="84"/>
        <v>3</v>
      </c>
      <c r="BF159" s="7"/>
      <c r="BG159" s="7"/>
      <c r="BH159" s="7"/>
      <c r="BI159" s="7">
        <f t="shared" si="88"/>
        <v>1600</v>
      </c>
      <c r="BJ159" s="7"/>
      <c r="BK159" s="7">
        <f t="shared" si="74"/>
        <v>2</v>
      </c>
      <c r="BL159" s="7"/>
      <c r="BM159" s="7">
        <f t="shared" si="64"/>
        <v>3</v>
      </c>
      <c r="BN159" s="7"/>
      <c r="BO159" s="7">
        <f t="shared" si="85"/>
        <v>22</v>
      </c>
      <c r="BP159" s="7"/>
      <c r="BQ159" s="7">
        <f t="shared" si="89"/>
        <v>14</v>
      </c>
      <c r="BR159" s="7"/>
      <c r="BS159" s="7">
        <f t="shared" si="95"/>
        <v>27</v>
      </c>
      <c r="BT159" s="7"/>
      <c r="BU159" s="7"/>
      <c r="BV159" s="7"/>
      <c r="BW159" s="7">
        <f t="shared" si="49"/>
        <v>10</v>
      </c>
      <c r="BX159" s="7"/>
      <c r="BY159" s="7"/>
      <c r="BZ159" s="7"/>
      <c r="CA159" s="7"/>
      <c r="CB159" s="7"/>
      <c r="CC159" s="7"/>
      <c r="CD159" s="7"/>
      <c r="CE159" s="7">
        <f t="shared" si="120"/>
        <v>1</v>
      </c>
      <c r="CF159" s="7"/>
      <c r="CG159" s="7">
        <f t="shared" si="127"/>
        <v>0</v>
      </c>
      <c r="CH159" s="7"/>
      <c r="CI159" s="7">
        <f t="shared" si="128"/>
        <v>0</v>
      </c>
      <c r="CJ159" s="7"/>
      <c r="CK159" s="7"/>
      <c r="CL159" s="7"/>
      <c r="CM159" s="7">
        <f t="shared" si="67"/>
        <v>0</v>
      </c>
      <c r="CN159" s="7"/>
      <c r="CO159" s="7">
        <f t="shared" si="115"/>
        <v>2</v>
      </c>
      <c r="CP159" s="7"/>
      <c r="CQ159" s="7">
        <f t="shared" si="60"/>
        <v>15</v>
      </c>
      <c r="CR159" s="7"/>
      <c r="CS159" s="7">
        <f t="shared" si="77"/>
        <v>2</v>
      </c>
      <c r="CT159" s="7"/>
      <c r="CU159" s="7">
        <f t="shared" si="121"/>
        <v>1</v>
      </c>
      <c r="CV159" s="7"/>
      <c r="CW159" s="7">
        <f t="shared" si="96"/>
        <v>4</v>
      </c>
      <c r="CX159" s="7"/>
      <c r="CY159" s="7">
        <f t="shared" si="105"/>
        <v>20</v>
      </c>
      <c r="CZ159" s="7"/>
      <c r="DA159" s="7">
        <f t="shared" si="97"/>
        <v>115</v>
      </c>
      <c r="DB159" s="7"/>
      <c r="DC159" s="7">
        <f t="shared" si="98"/>
        <v>0</v>
      </c>
      <c r="DD159" s="7"/>
      <c r="DE159" s="7">
        <f t="shared" si="122"/>
        <v>0</v>
      </c>
      <c r="DF159" s="7"/>
      <c r="DG159" s="7">
        <f t="shared" si="123"/>
        <v>4</v>
      </c>
      <c r="DH159" s="7"/>
      <c r="DI159" s="7"/>
      <c r="DJ159" s="7"/>
      <c r="DK159" s="7">
        <f t="shared" si="106"/>
        <v>14</v>
      </c>
      <c r="DL159" s="7"/>
      <c r="DM159" s="7"/>
      <c r="DN159" s="7"/>
      <c r="DO159" s="7">
        <f t="shared" si="78"/>
        <v>16</v>
      </c>
      <c r="DP159" s="7"/>
      <c r="DQ159" s="7"/>
      <c r="DR159" s="7"/>
      <c r="DS159" s="7">
        <f t="shared" si="68"/>
        <v>350</v>
      </c>
      <c r="DT159" s="7"/>
      <c r="DU159" s="7">
        <f t="shared" ref="DU159:DU170" si="131">SUM(DU158+DT159)</f>
        <v>6</v>
      </c>
      <c r="DV159" s="7"/>
      <c r="DW159" s="7">
        <f t="shared" si="69"/>
        <v>15</v>
      </c>
      <c r="DX159" s="7"/>
      <c r="DY159" s="7">
        <f t="shared" si="65"/>
        <v>0</v>
      </c>
      <c r="DZ159" s="7"/>
      <c r="EA159" s="7">
        <f t="shared" si="86"/>
        <v>23</v>
      </c>
      <c r="EB159" s="7"/>
      <c r="EC159" s="7">
        <f t="shared" si="107"/>
        <v>28</v>
      </c>
      <c r="ED159" s="7"/>
      <c r="EE159" s="7">
        <f t="shared" si="61"/>
        <v>35</v>
      </c>
      <c r="EF159" s="7"/>
      <c r="EG159" s="7">
        <f t="shared" si="99"/>
        <v>9</v>
      </c>
      <c r="EH159" s="7"/>
      <c r="EI159" s="7"/>
      <c r="EJ159" s="7"/>
      <c r="EK159" s="7">
        <f t="shared" si="87"/>
        <v>20</v>
      </c>
      <c r="EL159" s="7"/>
      <c r="EM159" s="7">
        <f t="shared" si="51"/>
        <v>2</v>
      </c>
      <c r="EN159" s="7"/>
      <c r="EO159" s="7"/>
      <c r="EP159" s="7"/>
      <c r="EQ159" s="7">
        <f t="shared" si="100"/>
        <v>2</v>
      </c>
      <c r="ER159" s="7"/>
      <c r="ES159" s="7">
        <f t="shared" si="63"/>
        <v>1394</v>
      </c>
      <c r="ET159" s="7"/>
      <c r="EU159" s="7">
        <f t="shared" si="101"/>
        <v>0</v>
      </c>
      <c r="EV159" s="7"/>
      <c r="EW159" s="7">
        <f t="shared" si="79"/>
        <v>95</v>
      </c>
      <c r="EX159" s="7"/>
      <c r="EY159" s="7">
        <f t="shared" si="70"/>
        <v>1</v>
      </c>
      <c r="EZ159" s="7"/>
      <c r="FA159" s="7">
        <f t="shared" si="116"/>
        <v>8</v>
      </c>
      <c r="FB159" s="7"/>
      <c r="FC159" s="7"/>
      <c r="FD159" s="7"/>
      <c r="FE159" s="7">
        <f t="shared" si="102"/>
        <v>512</v>
      </c>
      <c r="FF159" s="7"/>
      <c r="FG159" s="7">
        <f t="shared" si="117"/>
        <v>295</v>
      </c>
      <c r="FH159" s="7"/>
      <c r="FI159" s="7">
        <f t="shared" si="129"/>
        <v>14</v>
      </c>
      <c r="FJ159" s="7"/>
      <c r="FK159" s="7"/>
      <c r="FL159" s="7"/>
      <c r="FM159" s="7"/>
      <c r="FN159" s="7"/>
      <c r="FO159" s="7"/>
      <c r="FP159" s="7"/>
      <c r="FQ159" s="7"/>
      <c r="FR159" s="7"/>
      <c r="FS159" s="7">
        <f t="shared" si="130"/>
        <v>0</v>
      </c>
      <c r="FT159" s="7"/>
      <c r="FU159" s="7">
        <f t="shared" si="124"/>
        <v>11</v>
      </c>
      <c r="FV159" s="7"/>
      <c r="FW159" s="7">
        <f t="shared" si="118"/>
        <v>1318</v>
      </c>
      <c r="FX159" s="7"/>
      <c r="FY159" s="7"/>
      <c r="FZ159" s="7"/>
      <c r="GA159" s="7"/>
      <c r="GB159" s="7"/>
      <c r="GC159" s="7">
        <f t="shared" si="125"/>
        <v>3</v>
      </c>
      <c r="GD159" s="7"/>
      <c r="GE159" s="7">
        <f t="shared" si="110"/>
        <v>1</v>
      </c>
      <c r="GF159" s="7"/>
      <c r="GG159" s="7">
        <f t="shared" si="72"/>
        <v>36</v>
      </c>
      <c r="GH159" s="7"/>
      <c r="GI159" s="7">
        <f t="shared" si="103"/>
        <v>41</v>
      </c>
      <c r="GJ159" s="7"/>
      <c r="GK159" s="7">
        <f t="shared" si="73"/>
        <v>43</v>
      </c>
    </row>
    <row r="160" spans="1:193" ht="14.25" customHeight="1" x14ac:dyDescent="0.2">
      <c r="A160" s="85">
        <v>44123</v>
      </c>
      <c r="B160" s="7">
        <v>0</v>
      </c>
      <c r="C160" s="7">
        <f t="shared" si="53"/>
        <v>0</v>
      </c>
      <c r="D160" s="7">
        <v>3</v>
      </c>
      <c r="E160" s="7">
        <f t="shared" si="111"/>
        <v>152</v>
      </c>
      <c r="F160" s="7">
        <v>20</v>
      </c>
      <c r="G160" s="7">
        <f t="shared" si="126"/>
        <v>54</v>
      </c>
      <c r="H160" s="7">
        <v>18</v>
      </c>
      <c r="I160" s="7">
        <f t="shared" si="75"/>
        <v>352</v>
      </c>
      <c r="J160" s="7">
        <v>4</v>
      </c>
      <c r="K160" s="7">
        <f t="shared" si="90"/>
        <v>25</v>
      </c>
      <c r="L160" s="7"/>
      <c r="M160" s="7"/>
      <c r="N160" s="7">
        <v>1</v>
      </c>
      <c r="O160" s="7">
        <f t="shared" si="83"/>
        <v>191</v>
      </c>
      <c r="P160" s="7">
        <v>7</v>
      </c>
      <c r="Q160" s="7">
        <f t="shared" si="91"/>
        <v>113</v>
      </c>
      <c r="R160" s="7">
        <v>0</v>
      </c>
      <c r="S160" s="7">
        <f t="shared" si="54"/>
        <v>7</v>
      </c>
      <c r="T160" s="7"/>
      <c r="U160" s="7"/>
      <c r="V160" s="7"/>
      <c r="W160" s="7"/>
      <c r="X160" s="7">
        <v>8</v>
      </c>
      <c r="Y160" s="7">
        <f t="shared" si="92"/>
        <v>44</v>
      </c>
      <c r="Z160" s="7"/>
      <c r="AA160" s="7"/>
      <c r="AB160" s="7">
        <v>14</v>
      </c>
      <c r="AC160" s="7">
        <f t="shared" si="76"/>
        <v>141</v>
      </c>
      <c r="AD160" s="7">
        <v>5</v>
      </c>
      <c r="AE160" s="7">
        <f t="shared" si="81"/>
        <v>282</v>
      </c>
      <c r="AF160" s="7">
        <v>11</v>
      </c>
      <c r="AG160" s="7">
        <f t="shared" si="93"/>
        <v>63</v>
      </c>
      <c r="AH160" s="7">
        <v>0</v>
      </c>
      <c r="AI160" s="84">
        <f t="shared" si="112"/>
        <v>7</v>
      </c>
      <c r="AJ160" s="7">
        <v>0</v>
      </c>
      <c r="AK160" s="7">
        <f t="shared" si="55"/>
        <v>66</v>
      </c>
      <c r="AL160" s="7"/>
      <c r="AM160" s="7"/>
      <c r="AN160" s="7">
        <v>0</v>
      </c>
      <c r="AO160" s="7">
        <f t="shared" si="113"/>
        <v>8</v>
      </c>
      <c r="AP160" s="7">
        <v>2</v>
      </c>
      <c r="AQ160" s="7">
        <f t="shared" si="114"/>
        <v>3</v>
      </c>
      <c r="AR160" s="7">
        <v>0</v>
      </c>
      <c r="AS160" s="7">
        <f t="shared" si="56"/>
        <v>4</v>
      </c>
      <c r="AT160" s="7">
        <v>0</v>
      </c>
      <c r="AU160" s="7">
        <f t="shared" si="94"/>
        <v>4</v>
      </c>
      <c r="AV160" s="7">
        <v>0</v>
      </c>
      <c r="AW160" s="7">
        <f t="shared" si="104"/>
        <v>3</v>
      </c>
      <c r="AX160" s="7"/>
      <c r="AY160" s="7"/>
      <c r="AZ160" s="7">
        <v>1</v>
      </c>
      <c r="BA160" s="7">
        <f t="shared" si="52"/>
        <v>39</v>
      </c>
      <c r="BB160" s="7">
        <v>0</v>
      </c>
      <c r="BC160" s="7">
        <f t="shared" si="58"/>
        <v>0</v>
      </c>
      <c r="BD160" s="7">
        <v>0</v>
      </c>
      <c r="BE160" s="7">
        <f t="shared" si="84"/>
        <v>3</v>
      </c>
      <c r="BF160" s="7"/>
      <c r="BG160" s="7"/>
      <c r="BH160" s="7">
        <v>36</v>
      </c>
      <c r="BI160" s="7">
        <f t="shared" si="88"/>
        <v>1636</v>
      </c>
      <c r="BJ160" s="7">
        <v>1</v>
      </c>
      <c r="BK160" s="7">
        <f t="shared" si="74"/>
        <v>3</v>
      </c>
      <c r="BL160" s="7">
        <v>0</v>
      </c>
      <c r="BM160" s="7">
        <f t="shared" si="64"/>
        <v>3</v>
      </c>
      <c r="BN160" s="7">
        <v>1</v>
      </c>
      <c r="BO160" s="7">
        <f t="shared" si="85"/>
        <v>23</v>
      </c>
      <c r="BP160" s="7">
        <v>1</v>
      </c>
      <c r="BQ160" s="7">
        <f t="shared" si="89"/>
        <v>15</v>
      </c>
      <c r="BR160" s="7">
        <v>1</v>
      </c>
      <c r="BS160" s="7">
        <f t="shared" si="95"/>
        <v>28</v>
      </c>
      <c r="BT160" s="7"/>
      <c r="BU160" s="7"/>
      <c r="BV160" s="7">
        <v>1</v>
      </c>
      <c r="BW160" s="7">
        <f t="shared" si="49"/>
        <v>11</v>
      </c>
      <c r="BX160" s="7"/>
      <c r="BY160" s="7"/>
      <c r="BZ160" s="7"/>
      <c r="CA160" s="7"/>
      <c r="CB160" s="7"/>
      <c r="CC160" s="7"/>
      <c r="CD160" s="7">
        <v>1</v>
      </c>
      <c r="CE160" s="7">
        <f t="shared" si="120"/>
        <v>2</v>
      </c>
      <c r="CF160" s="7">
        <v>0</v>
      </c>
      <c r="CG160" s="7">
        <f t="shared" si="127"/>
        <v>0</v>
      </c>
      <c r="CH160" s="7">
        <v>0</v>
      </c>
      <c r="CI160" s="7">
        <f t="shared" si="128"/>
        <v>0</v>
      </c>
      <c r="CJ160" s="7"/>
      <c r="CK160" s="7"/>
      <c r="CL160" s="7">
        <v>0</v>
      </c>
      <c r="CM160" s="7">
        <f t="shared" si="67"/>
        <v>0</v>
      </c>
      <c r="CN160" s="7">
        <v>0</v>
      </c>
      <c r="CO160" s="7">
        <f t="shared" si="115"/>
        <v>2</v>
      </c>
      <c r="CP160" s="7">
        <v>1</v>
      </c>
      <c r="CQ160" s="7">
        <f t="shared" si="60"/>
        <v>16</v>
      </c>
      <c r="CR160" s="7">
        <v>0</v>
      </c>
      <c r="CS160" s="7">
        <f t="shared" si="77"/>
        <v>2</v>
      </c>
      <c r="CT160" s="7">
        <v>1</v>
      </c>
      <c r="CU160" s="7">
        <f t="shared" si="121"/>
        <v>2</v>
      </c>
      <c r="CV160" s="7">
        <v>0</v>
      </c>
      <c r="CW160" s="7">
        <f t="shared" si="96"/>
        <v>4</v>
      </c>
      <c r="CX160" s="7">
        <v>1</v>
      </c>
      <c r="CY160" s="7">
        <f t="shared" si="105"/>
        <v>21</v>
      </c>
      <c r="CZ160" s="7">
        <v>64</v>
      </c>
      <c r="DA160" s="7">
        <f t="shared" si="97"/>
        <v>179</v>
      </c>
      <c r="DB160" s="7">
        <v>0</v>
      </c>
      <c r="DC160" s="7">
        <f t="shared" si="98"/>
        <v>0</v>
      </c>
      <c r="DD160" s="7">
        <v>0</v>
      </c>
      <c r="DE160" s="7">
        <f t="shared" si="122"/>
        <v>0</v>
      </c>
      <c r="DF160" s="7">
        <v>1</v>
      </c>
      <c r="DG160" s="7">
        <f t="shared" si="123"/>
        <v>5</v>
      </c>
      <c r="DH160" s="7"/>
      <c r="DI160" s="7"/>
      <c r="DJ160" s="7">
        <v>0</v>
      </c>
      <c r="DK160" s="7">
        <f t="shared" si="106"/>
        <v>14</v>
      </c>
      <c r="DL160" s="7"/>
      <c r="DM160" s="7"/>
      <c r="DN160" s="7">
        <v>1</v>
      </c>
      <c r="DO160" s="7">
        <f t="shared" si="78"/>
        <v>17</v>
      </c>
      <c r="DP160" s="7"/>
      <c r="DQ160" s="7"/>
      <c r="DR160" s="7">
        <v>18</v>
      </c>
      <c r="DS160" s="7">
        <f t="shared" si="68"/>
        <v>368</v>
      </c>
      <c r="DT160" s="7">
        <v>0</v>
      </c>
      <c r="DU160" s="7">
        <f t="shared" si="131"/>
        <v>6</v>
      </c>
      <c r="DV160" s="7">
        <v>1</v>
      </c>
      <c r="DW160" s="7">
        <f t="shared" si="69"/>
        <v>16</v>
      </c>
      <c r="DX160" s="7">
        <v>0</v>
      </c>
      <c r="DY160" s="7">
        <f t="shared" si="65"/>
        <v>0</v>
      </c>
      <c r="DZ160" s="7">
        <v>0</v>
      </c>
      <c r="EA160" s="7">
        <f t="shared" si="86"/>
        <v>23</v>
      </c>
      <c r="EB160" s="7">
        <v>0</v>
      </c>
      <c r="EC160" s="7">
        <f t="shared" si="107"/>
        <v>28</v>
      </c>
      <c r="ED160" s="7">
        <v>2</v>
      </c>
      <c r="EE160" s="7">
        <f t="shared" si="61"/>
        <v>37</v>
      </c>
      <c r="EF160" s="7">
        <v>0</v>
      </c>
      <c r="EG160" s="7">
        <f t="shared" si="99"/>
        <v>9</v>
      </c>
      <c r="EH160" s="7"/>
      <c r="EI160" s="7"/>
      <c r="EJ160" s="7">
        <v>0</v>
      </c>
      <c r="EK160" s="7">
        <f t="shared" si="87"/>
        <v>20</v>
      </c>
      <c r="EL160" s="7">
        <v>0</v>
      </c>
      <c r="EM160" s="7">
        <f t="shared" si="51"/>
        <v>2</v>
      </c>
      <c r="EN160" s="7"/>
      <c r="EO160" s="7"/>
      <c r="EP160" s="7">
        <v>0</v>
      </c>
      <c r="EQ160" s="7">
        <f t="shared" si="100"/>
        <v>2</v>
      </c>
      <c r="ER160" s="7">
        <v>36</v>
      </c>
      <c r="ES160" s="7">
        <f t="shared" si="63"/>
        <v>1430</v>
      </c>
      <c r="ET160" s="7">
        <v>0</v>
      </c>
      <c r="EU160" s="7">
        <f t="shared" si="101"/>
        <v>0</v>
      </c>
      <c r="EV160" s="7">
        <v>3</v>
      </c>
      <c r="EW160" s="7">
        <f t="shared" si="79"/>
        <v>98</v>
      </c>
      <c r="EX160" s="7">
        <v>0</v>
      </c>
      <c r="EY160" s="7">
        <f t="shared" si="70"/>
        <v>1</v>
      </c>
      <c r="EZ160" s="7">
        <v>0</v>
      </c>
      <c r="FA160" s="7">
        <f t="shared" si="116"/>
        <v>8</v>
      </c>
      <c r="FB160" s="7"/>
      <c r="FC160" s="7"/>
      <c r="FD160" s="7">
        <v>28</v>
      </c>
      <c r="FE160" s="7">
        <f t="shared" si="102"/>
        <v>540</v>
      </c>
      <c r="FF160" s="7">
        <v>18</v>
      </c>
      <c r="FG160" s="7">
        <f t="shared" si="117"/>
        <v>313</v>
      </c>
      <c r="FH160" s="7">
        <v>13</v>
      </c>
      <c r="FI160" s="7">
        <f t="shared" si="129"/>
        <v>27</v>
      </c>
      <c r="FJ160" s="7"/>
      <c r="FK160" s="7"/>
      <c r="FL160" s="7"/>
      <c r="FM160" s="7"/>
      <c r="FN160" s="7"/>
      <c r="FO160" s="7"/>
      <c r="FP160" s="7"/>
      <c r="FQ160" s="7"/>
      <c r="FR160" s="7">
        <v>0</v>
      </c>
      <c r="FS160" s="7">
        <f t="shared" si="130"/>
        <v>0</v>
      </c>
      <c r="FT160" s="7">
        <v>19</v>
      </c>
      <c r="FU160" s="7">
        <f t="shared" si="124"/>
        <v>30</v>
      </c>
      <c r="FV160" s="7">
        <v>41</v>
      </c>
      <c r="FW160" s="7">
        <f t="shared" si="118"/>
        <v>1359</v>
      </c>
      <c r="FX160" s="7"/>
      <c r="FY160" s="7"/>
      <c r="FZ160" s="7"/>
      <c r="GA160" s="7"/>
      <c r="GB160" s="7">
        <v>1</v>
      </c>
      <c r="GC160" s="7">
        <f t="shared" si="125"/>
        <v>4</v>
      </c>
      <c r="GD160" s="7">
        <v>0</v>
      </c>
      <c r="GE160" s="7">
        <f t="shared" si="110"/>
        <v>1</v>
      </c>
      <c r="GF160" s="7">
        <v>6</v>
      </c>
      <c r="GG160" s="7">
        <f t="shared" si="72"/>
        <v>42</v>
      </c>
      <c r="GH160" s="7">
        <v>12</v>
      </c>
      <c r="GI160" s="7">
        <f t="shared" si="103"/>
        <v>53</v>
      </c>
      <c r="GJ160" s="7">
        <v>0</v>
      </c>
      <c r="GK160" s="7">
        <f t="shared" si="73"/>
        <v>43</v>
      </c>
    </row>
    <row r="161" spans="1:193" ht="14.25" customHeight="1" x14ac:dyDescent="0.2">
      <c r="A161" s="85">
        <v>44124</v>
      </c>
      <c r="B161" s="7">
        <v>0</v>
      </c>
      <c r="C161" s="7">
        <f t="shared" si="53"/>
        <v>0</v>
      </c>
      <c r="D161" s="7">
        <v>7</v>
      </c>
      <c r="E161" s="7">
        <f t="shared" si="111"/>
        <v>159</v>
      </c>
      <c r="F161" s="7">
        <v>4</v>
      </c>
      <c r="G161" s="7">
        <f t="shared" si="126"/>
        <v>58</v>
      </c>
      <c r="H161" s="7">
        <v>4</v>
      </c>
      <c r="I161" s="7">
        <f t="shared" si="75"/>
        <v>356</v>
      </c>
      <c r="J161" s="7">
        <v>0</v>
      </c>
      <c r="K161" s="7">
        <f t="shared" si="90"/>
        <v>25</v>
      </c>
      <c r="L161" s="7"/>
      <c r="M161" s="7"/>
      <c r="N161" s="7">
        <v>1</v>
      </c>
      <c r="O161" s="7">
        <f t="shared" si="83"/>
        <v>192</v>
      </c>
      <c r="P161" s="7">
        <v>1</v>
      </c>
      <c r="Q161" s="7">
        <f t="shared" si="91"/>
        <v>114</v>
      </c>
      <c r="R161" s="7">
        <v>0</v>
      </c>
      <c r="S161" s="7">
        <f t="shared" si="54"/>
        <v>7</v>
      </c>
      <c r="T161" s="7"/>
      <c r="U161" s="7"/>
      <c r="V161" s="7"/>
      <c r="W161" s="7"/>
      <c r="X161" s="7">
        <v>1</v>
      </c>
      <c r="Y161" s="7">
        <f t="shared" si="92"/>
        <v>45</v>
      </c>
      <c r="Z161" s="7"/>
      <c r="AA161" s="7"/>
      <c r="AB161" s="7">
        <v>0</v>
      </c>
      <c r="AC161" s="7">
        <f t="shared" si="76"/>
        <v>141</v>
      </c>
      <c r="AD161" s="7">
        <v>1</v>
      </c>
      <c r="AE161" s="7">
        <f t="shared" si="81"/>
        <v>283</v>
      </c>
      <c r="AF161" s="7">
        <v>3</v>
      </c>
      <c r="AG161" s="7">
        <f t="shared" si="93"/>
        <v>66</v>
      </c>
      <c r="AH161" s="7">
        <v>0</v>
      </c>
      <c r="AI161" s="84">
        <f t="shared" si="112"/>
        <v>7</v>
      </c>
      <c r="AJ161" s="7">
        <v>0</v>
      </c>
      <c r="AK161" s="7">
        <f t="shared" si="55"/>
        <v>66</v>
      </c>
      <c r="AL161" s="7"/>
      <c r="AM161" s="7"/>
      <c r="AN161" s="7">
        <v>0</v>
      </c>
      <c r="AO161" s="7">
        <f t="shared" si="113"/>
        <v>8</v>
      </c>
      <c r="AP161" s="7">
        <v>0</v>
      </c>
      <c r="AQ161" s="7">
        <f t="shared" si="114"/>
        <v>3</v>
      </c>
      <c r="AR161" s="7">
        <v>0</v>
      </c>
      <c r="AS161" s="7">
        <f t="shared" si="56"/>
        <v>4</v>
      </c>
      <c r="AT161" s="7">
        <v>0</v>
      </c>
      <c r="AU161" s="7">
        <f t="shared" si="94"/>
        <v>4</v>
      </c>
      <c r="AV161" s="7">
        <v>0</v>
      </c>
      <c r="AW161" s="7">
        <f t="shared" si="104"/>
        <v>3</v>
      </c>
      <c r="AX161" s="7"/>
      <c r="AY161" s="7"/>
      <c r="AZ161" s="7">
        <v>2</v>
      </c>
      <c r="BA161" s="7">
        <f t="shared" si="52"/>
        <v>41</v>
      </c>
      <c r="BB161" s="7">
        <v>0</v>
      </c>
      <c r="BC161" s="7">
        <f t="shared" si="58"/>
        <v>0</v>
      </c>
      <c r="BD161" s="7">
        <v>0</v>
      </c>
      <c r="BE161" s="7">
        <f t="shared" si="84"/>
        <v>3</v>
      </c>
      <c r="BF161" s="7"/>
      <c r="BG161" s="7"/>
      <c r="BH161" s="7">
        <v>8</v>
      </c>
      <c r="BI161" s="7">
        <f t="shared" si="88"/>
        <v>1644</v>
      </c>
      <c r="BJ161" s="7">
        <v>0</v>
      </c>
      <c r="BK161" s="7">
        <f t="shared" si="74"/>
        <v>3</v>
      </c>
      <c r="BL161" s="7">
        <v>0</v>
      </c>
      <c r="BM161" s="7">
        <f t="shared" si="64"/>
        <v>3</v>
      </c>
      <c r="BN161" s="7">
        <v>0</v>
      </c>
      <c r="BO161" s="7">
        <f t="shared" si="85"/>
        <v>23</v>
      </c>
      <c r="BP161" s="7">
        <v>0</v>
      </c>
      <c r="BQ161" s="7">
        <f t="shared" si="89"/>
        <v>15</v>
      </c>
      <c r="BR161" s="7">
        <v>2</v>
      </c>
      <c r="BS161" s="7">
        <f t="shared" si="95"/>
        <v>30</v>
      </c>
      <c r="BT161" s="7"/>
      <c r="BU161" s="7"/>
      <c r="BV161" s="7">
        <v>0</v>
      </c>
      <c r="BW161" s="7">
        <f t="shared" si="49"/>
        <v>11</v>
      </c>
      <c r="BX161" s="7"/>
      <c r="BY161" s="7"/>
      <c r="BZ161" s="7"/>
      <c r="CA161" s="7"/>
      <c r="CB161" s="7"/>
      <c r="CC161" s="7"/>
      <c r="CD161" s="7">
        <v>0</v>
      </c>
      <c r="CE161" s="7">
        <f t="shared" si="120"/>
        <v>2</v>
      </c>
      <c r="CF161" s="7">
        <v>0</v>
      </c>
      <c r="CG161" s="7">
        <f t="shared" si="127"/>
        <v>0</v>
      </c>
      <c r="CH161" s="7">
        <v>0</v>
      </c>
      <c r="CI161" s="7">
        <f t="shared" si="128"/>
        <v>0</v>
      </c>
      <c r="CJ161" s="7"/>
      <c r="CK161" s="7"/>
      <c r="CL161" s="7">
        <v>0</v>
      </c>
      <c r="CM161" s="7">
        <f t="shared" si="67"/>
        <v>0</v>
      </c>
      <c r="CN161" s="7">
        <v>0</v>
      </c>
      <c r="CO161" s="7">
        <f t="shared" si="115"/>
        <v>2</v>
      </c>
      <c r="CP161" s="7">
        <v>0</v>
      </c>
      <c r="CQ161" s="7">
        <f t="shared" si="60"/>
        <v>16</v>
      </c>
      <c r="CR161" s="7">
        <v>0</v>
      </c>
      <c r="CS161" s="7">
        <f t="shared" si="77"/>
        <v>2</v>
      </c>
      <c r="CT161" s="7">
        <v>0</v>
      </c>
      <c r="CU161" s="7">
        <f t="shared" si="121"/>
        <v>2</v>
      </c>
      <c r="CV161" s="7">
        <v>0</v>
      </c>
      <c r="CW161" s="7">
        <f t="shared" si="96"/>
        <v>4</v>
      </c>
      <c r="CX161" s="7">
        <v>0</v>
      </c>
      <c r="CY161" s="7">
        <f t="shared" si="105"/>
        <v>21</v>
      </c>
      <c r="CZ161" s="7">
        <v>4</v>
      </c>
      <c r="DA161" s="7">
        <f t="shared" si="97"/>
        <v>183</v>
      </c>
      <c r="DB161" s="7">
        <v>0</v>
      </c>
      <c r="DC161" s="7">
        <f t="shared" si="98"/>
        <v>0</v>
      </c>
      <c r="DD161" s="7">
        <v>0</v>
      </c>
      <c r="DE161" s="7">
        <f t="shared" si="122"/>
        <v>0</v>
      </c>
      <c r="DF161" s="7">
        <v>4</v>
      </c>
      <c r="DG161" s="7">
        <f t="shared" si="123"/>
        <v>9</v>
      </c>
      <c r="DH161" s="7"/>
      <c r="DI161" s="7"/>
      <c r="DJ161" s="7">
        <v>0</v>
      </c>
      <c r="DK161" s="7">
        <f t="shared" si="106"/>
        <v>14</v>
      </c>
      <c r="DL161" s="7"/>
      <c r="DM161" s="7"/>
      <c r="DN161" s="7">
        <v>0</v>
      </c>
      <c r="DO161" s="7">
        <f t="shared" si="78"/>
        <v>17</v>
      </c>
      <c r="DP161" s="7"/>
      <c r="DQ161" s="7"/>
      <c r="DR161" s="7">
        <v>7</v>
      </c>
      <c r="DS161" s="7">
        <f t="shared" si="68"/>
        <v>375</v>
      </c>
      <c r="DT161" s="7">
        <v>0</v>
      </c>
      <c r="DU161" s="7">
        <f t="shared" si="131"/>
        <v>6</v>
      </c>
      <c r="DV161" s="7">
        <v>0</v>
      </c>
      <c r="DW161" s="7">
        <f t="shared" si="69"/>
        <v>16</v>
      </c>
      <c r="DX161" s="7">
        <v>0</v>
      </c>
      <c r="DY161" s="7">
        <f t="shared" si="65"/>
        <v>0</v>
      </c>
      <c r="DZ161" s="7">
        <v>0</v>
      </c>
      <c r="EA161" s="7">
        <f t="shared" si="86"/>
        <v>23</v>
      </c>
      <c r="EB161" s="7">
        <v>0</v>
      </c>
      <c r="EC161" s="7">
        <f t="shared" si="107"/>
        <v>28</v>
      </c>
      <c r="ED161" s="7">
        <v>2</v>
      </c>
      <c r="EE161" s="7">
        <f t="shared" si="61"/>
        <v>39</v>
      </c>
      <c r="EF161" s="7">
        <v>0</v>
      </c>
      <c r="EG161" s="7">
        <f t="shared" si="99"/>
        <v>9</v>
      </c>
      <c r="EH161" s="7"/>
      <c r="EI161" s="7"/>
      <c r="EJ161" s="7">
        <v>0</v>
      </c>
      <c r="EK161" s="7">
        <f t="shared" si="87"/>
        <v>20</v>
      </c>
      <c r="EL161" s="7">
        <v>0</v>
      </c>
      <c r="EM161" s="7">
        <f t="shared" si="51"/>
        <v>2</v>
      </c>
      <c r="EN161" s="7"/>
      <c r="EO161" s="7"/>
      <c r="EP161" s="7">
        <v>0</v>
      </c>
      <c r="EQ161" s="7">
        <f t="shared" si="100"/>
        <v>2</v>
      </c>
      <c r="ER161" s="7">
        <v>3</v>
      </c>
      <c r="ES161" s="7">
        <f t="shared" si="63"/>
        <v>1433</v>
      </c>
      <c r="ET161" s="7">
        <v>0</v>
      </c>
      <c r="EU161" s="7">
        <f t="shared" si="101"/>
        <v>0</v>
      </c>
      <c r="EV161" s="7">
        <v>3</v>
      </c>
      <c r="EW161" s="7">
        <f t="shared" si="79"/>
        <v>101</v>
      </c>
      <c r="EX161" s="7">
        <v>0</v>
      </c>
      <c r="EY161" s="7">
        <f t="shared" si="70"/>
        <v>1</v>
      </c>
      <c r="EZ161" s="7">
        <v>0</v>
      </c>
      <c r="FA161" s="7">
        <f t="shared" si="116"/>
        <v>8</v>
      </c>
      <c r="FB161" s="7"/>
      <c r="FC161" s="7"/>
      <c r="FD161" s="7">
        <v>3</v>
      </c>
      <c r="FE161" s="7">
        <f t="shared" si="102"/>
        <v>543</v>
      </c>
      <c r="FF161" s="7">
        <v>2</v>
      </c>
      <c r="FG161" s="7">
        <f t="shared" si="117"/>
        <v>315</v>
      </c>
      <c r="FH161" s="7">
        <v>1</v>
      </c>
      <c r="FI161" s="7">
        <f t="shared" si="129"/>
        <v>28</v>
      </c>
      <c r="FJ161" s="7"/>
      <c r="FK161" s="7"/>
      <c r="FL161" s="7"/>
      <c r="FM161" s="7"/>
      <c r="FN161" s="7"/>
      <c r="FO161" s="7"/>
      <c r="FP161" s="7"/>
      <c r="FQ161" s="7"/>
      <c r="FR161" s="7">
        <v>0</v>
      </c>
      <c r="FS161" s="7">
        <f t="shared" si="130"/>
        <v>0</v>
      </c>
      <c r="FT161" s="7">
        <v>2</v>
      </c>
      <c r="FU161" s="7">
        <f t="shared" si="124"/>
        <v>32</v>
      </c>
      <c r="FV161" s="7">
        <v>5</v>
      </c>
      <c r="FW161" s="7">
        <f t="shared" si="118"/>
        <v>1364</v>
      </c>
      <c r="FX161" s="7"/>
      <c r="FY161" s="7"/>
      <c r="FZ161" s="7"/>
      <c r="GA161" s="7"/>
      <c r="GB161" s="7">
        <v>0</v>
      </c>
      <c r="GC161" s="7">
        <f t="shared" si="125"/>
        <v>4</v>
      </c>
      <c r="GD161" s="7">
        <v>0</v>
      </c>
      <c r="GE161" s="7">
        <f t="shared" si="110"/>
        <v>1</v>
      </c>
      <c r="GF161" s="7">
        <v>1</v>
      </c>
      <c r="GG161" s="7">
        <f t="shared" si="72"/>
        <v>43</v>
      </c>
      <c r="GH161" s="7">
        <v>2</v>
      </c>
      <c r="GI161" s="7">
        <f t="shared" si="103"/>
        <v>55</v>
      </c>
      <c r="GJ161" s="7">
        <v>0</v>
      </c>
      <c r="GK161" s="7">
        <f t="shared" si="73"/>
        <v>43</v>
      </c>
    </row>
    <row r="162" spans="1:193" ht="14.25" customHeight="1" x14ac:dyDescent="0.2">
      <c r="A162" s="85">
        <v>44125</v>
      </c>
      <c r="B162" s="7">
        <v>0</v>
      </c>
      <c r="C162" s="7">
        <f t="shared" si="53"/>
        <v>0</v>
      </c>
      <c r="D162" s="7">
        <v>0</v>
      </c>
      <c r="E162" s="7">
        <f t="shared" si="111"/>
        <v>159</v>
      </c>
      <c r="F162" s="7">
        <v>2</v>
      </c>
      <c r="G162" s="7">
        <f t="shared" si="126"/>
        <v>60</v>
      </c>
      <c r="H162" s="7">
        <v>3</v>
      </c>
      <c r="I162" s="7">
        <f t="shared" si="75"/>
        <v>359</v>
      </c>
      <c r="J162" s="7">
        <v>0</v>
      </c>
      <c r="K162" s="7">
        <f t="shared" si="90"/>
        <v>25</v>
      </c>
      <c r="L162" s="7"/>
      <c r="M162" s="7"/>
      <c r="N162" s="7">
        <v>3</v>
      </c>
      <c r="O162" s="7">
        <f t="shared" si="83"/>
        <v>195</v>
      </c>
      <c r="P162" s="7">
        <v>0</v>
      </c>
      <c r="Q162" s="7">
        <f t="shared" si="91"/>
        <v>114</v>
      </c>
      <c r="R162" s="7">
        <v>0</v>
      </c>
      <c r="S162" s="7">
        <f t="shared" si="54"/>
        <v>7</v>
      </c>
      <c r="T162" s="7"/>
      <c r="U162" s="7"/>
      <c r="V162" s="7"/>
      <c r="W162" s="7"/>
      <c r="X162" s="7">
        <v>2</v>
      </c>
      <c r="Y162" s="7">
        <f t="shared" si="92"/>
        <v>47</v>
      </c>
      <c r="Z162" s="7"/>
      <c r="AA162" s="7"/>
      <c r="AB162" s="7">
        <v>3</v>
      </c>
      <c r="AC162" s="7">
        <f t="shared" si="76"/>
        <v>144</v>
      </c>
      <c r="AD162" s="7">
        <v>1</v>
      </c>
      <c r="AE162" s="7">
        <f t="shared" si="81"/>
        <v>284</v>
      </c>
      <c r="AF162" s="7">
        <v>3</v>
      </c>
      <c r="AG162" s="7">
        <f t="shared" si="93"/>
        <v>69</v>
      </c>
      <c r="AH162" s="7">
        <v>0</v>
      </c>
      <c r="AI162" s="84">
        <f t="shared" si="112"/>
        <v>7</v>
      </c>
      <c r="AJ162" s="7">
        <v>0</v>
      </c>
      <c r="AK162" s="7">
        <f t="shared" si="55"/>
        <v>66</v>
      </c>
      <c r="AL162" s="7"/>
      <c r="AM162" s="7"/>
      <c r="AN162" s="7">
        <v>0</v>
      </c>
      <c r="AO162" s="7">
        <f t="shared" si="113"/>
        <v>8</v>
      </c>
      <c r="AP162" s="7">
        <v>0</v>
      </c>
      <c r="AQ162" s="7">
        <f t="shared" si="114"/>
        <v>3</v>
      </c>
      <c r="AR162" s="7">
        <v>0</v>
      </c>
      <c r="AS162" s="7">
        <f t="shared" si="56"/>
        <v>4</v>
      </c>
      <c r="AT162" s="7">
        <v>0</v>
      </c>
      <c r="AU162" s="7">
        <f t="shared" si="94"/>
        <v>4</v>
      </c>
      <c r="AV162" s="7">
        <v>0</v>
      </c>
      <c r="AW162" s="7">
        <f t="shared" si="104"/>
        <v>3</v>
      </c>
      <c r="AX162" s="7"/>
      <c r="AY162" s="7"/>
      <c r="AZ162" s="7">
        <v>1</v>
      </c>
      <c r="BA162" s="7">
        <f t="shared" si="52"/>
        <v>42</v>
      </c>
      <c r="BB162" s="7">
        <v>0</v>
      </c>
      <c r="BC162" s="7">
        <f t="shared" si="58"/>
        <v>0</v>
      </c>
      <c r="BD162" s="7">
        <v>0</v>
      </c>
      <c r="BE162" s="7">
        <f t="shared" si="84"/>
        <v>3</v>
      </c>
      <c r="BF162" s="7"/>
      <c r="BG162" s="7"/>
      <c r="BH162" s="7">
        <v>6</v>
      </c>
      <c r="BI162" s="7">
        <f t="shared" si="88"/>
        <v>1650</v>
      </c>
      <c r="BJ162" s="7">
        <v>0</v>
      </c>
      <c r="BK162" s="7">
        <f t="shared" si="74"/>
        <v>3</v>
      </c>
      <c r="BL162" s="7">
        <v>0</v>
      </c>
      <c r="BM162" s="7">
        <f t="shared" si="64"/>
        <v>3</v>
      </c>
      <c r="BN162" s="7">
        <v>0</v>
      </c>
      <c r="BO162" s="7">
        <f t="shared" si="85"/>
        <v>23</v>
      </c>
      <c r="BP162" s="7">
        <v>0</v>
      </c>
      <c r="BQ162" s="7">
        <f t="shared" si="89"/>
        <v>15</v>
      </c>
      <c r="BR162" s="7">
        <v>0</v>
      </c>
      <c r="BS162" s="7">
        <f t="shared" si="95"/>
        <v>30</v>
      </c>
      <c r="BT162" s="7"/>
      <c r="BU162" s="7"/>
      <c r="BV162" s="7">
        <v>0</v>
      </c>
      <c r="BW162" s="7">
        <f t="shared" si="49"/>
        <v>11</v>
      </c>
      <c r="BX162" s="7"/>
      <c r="BY162" s="7"/>
      <c r="BZ162" s="7"/>
      <c r="CA162" s="7"/>
      <c r="CB162" s="7"/>
      <c r="CC162" s="7"/>
      <c r="CD162" s="7">
        <v>0</v>
      </c>
      <c r="CE162" s="7">
        <f t="shared" si="120"/>
        <v>2</v>
      </c>
      <c r="CF162" s="7">
        <v>0</v>
      </c>
      <c r="CG162" s="7">
        <f t="shared" si="127"/>
        <v>0</v>
      </c>
      <c r="CH162" s="7">
        <v>0</v>
      </c>
      <c r="CI162" s="7">
        <f t="shared" si="128"/>
        <v>0</v>
      </c>
      <c r="CJ162" s="7"/>
      <c r="CK162" s="7"/>
      <c r="CL162" s="7">
        <v>0</v>
      </c>
      <c r="CM162" s="7">
        <f t="shared" si="67"/>
        <v>0</v>
      </c>
      <c r="CN162" s="7">
        <v>0</v>
      </c>
      <c r="CO162" s="7">
        <f t="shared" si="115"/>
        <v>2</v>
      </c>
      <c r="CP162" s="7">
        <v>1</v>
      </c>
      <c r="CQ162" s="7">
        <f t="shared" si="60"/>
        <v>17</v>
      </c>
      <c r="CR162" s="7">
        <v>0</v>
      </c>
      <c r="CS162" s="7">
        <f t="shared" si="77"/>
        <v>2</v>
      </c>
      <c r="CT162" s="7">
        <v>0</v>
      </c>
      <c r="CU162" s="7">
        <f t="shared" si="121"/>
        <v>2</v>
      </c>
      <c r="CV162" s="7">
        <v>0</v>
      </c>
      <c r="CW162" s="7">
        <f t="shared" si="96"/>
        <v>4</v>
      </c>
      <c r="CX162" s="7">
        <v>0</v>
      </c>
      <c r="CY162" s="7">
        <f t="shared" si="105"/>
        <v>21</v>
      </c>
      <c r="CZ162" s="7">
        <v>6</v>
      </c>
      <c r="DA162" s="7">
        <f t="shared" si="97"/>
        <v>189</v>
      </c>
      <c r="DB162" s="7">
        <v>0</v>
      </c>
      <c r="DC162" s="7">
        <f t="shared" si="98"/>
        <v>0</v>
      </c>
      <c r="DD162" s="7">
        <v>0</v>
      </c>
      <c r="DE162" s="7">
        <f t="shared" si="122"/>
        <v>0</v>
      </c>
      <c r="DF162" s="7">
        <v>0</v>
      </c>
      <c r="DG162" s="7">
        <f t="shared" si="123"/>
        <v>9</v>
      </c>
      <c r="DH162" s="7"/>
      <c r="DI162" s="7"/>
      <c r="DJ162" s="7">
        <v>0</v>
      </c>
      <c r="DK162" s="7">
        <f t="shared" si="106"/>
        <v>14</v>
      </c>
      <c r="DL162" s="7"/>
      <c r="DM162" s="7"/>
      <c r="DN162" s="7">
        <v>1</v>
      </c>
      <c r="DO162" s="7">
        <f t="shared" si="78"/>
        <v>18</v>
      </c>
      <c r="DP162" s="7"/>
      <c r="DQ162" s="7"/>
      <c r="DR162" s="7">
        <v>1</v>
      </c>
      <c r="DS162" s="7">
        <f t="shared" si="68"/>
        <v>376</v>
      </c>
      <c r="DT162" s="7">
        <v>0</v>
      </c>
      <c r="DU162" s="7">
        <f t="shared" si="131"/>
        <v>6</v>
      </c>
      <c r="DV162" s="7">
        <v>0</v>
      </c>
      <c r="DW162" s="7">
        <f t="shared" si="69"/>
        <v>16</v>
      </c>
      <c r="DX162" s="7">
        <v>0</v>
      </c>
      <c r="DY162" s="7">
        <f t="shared" si="65"/>
        <v>0</v>
      </c>
      <c r="DZ162" s="7">
        <v>0</v>
      </c>
      <c r="EA162" s="7">
        <f t="shared" si="86"/>
        <v>23</v>
      </c>
      <c r="EB162" s="7">
        <v>0</v>
      </c>
      <c r="EC162" s="7">
        <f t="shared" si="107"/>
        <v>28</v>
      </c>
      <c r="ED162" s="7">
        <v>1</v>
      </c>
      <c r="EE162" s="7">
        <f t="shared" si="61"/>
        <v>40</v>
      </c>
      <c r="EF162" s="7">
        <v>0</v>
      </c>
      <c r="EG162" s="7">
        <f t="shared" si="99"/>
        <v>9</v>
      </c>
      <c r="EH162" s="7"/>
      <c r="EI162" s="7"/>
      <c r="EJ162" s="7">
        <v>0</v>
      </c>
      <c r="EK162" s="7">
        <f t="shared" si="87"/>
        <v>20</v>
      </c>
      <c r="EL162" s="7">
        <v>0</v>
      </c>
      <c r="EM162" s="7">
        <f t="shared" si="51"/>
        <v>2</v>
      </c>
      <c r="EN162" s="7"/>
      <c r="EO162" s="7"/>
      <c r="EP162" s="7">
        <v>0</v>
      </c>
      <c r="EQ162" s="7">
        <f t="shared" si="100"/>
        <v>2</v>
      </c>
      <c r="ER162" s="7">
        <v>9</v>
      </c>
      <c r="ES162" s="7">
        <f t="shared" si="63"/>
        <v>1442</v>
      </c>
      <c r="ET162" s="7">
        <v>0</v>
      </c>
      <c r="EU162" s="7">
        <f t="shared" si="101"/>
        <v>0</v>
      </c>
      <c r="EV162" s="7">
        <v>2</v>
      </c>
      <c r="EW162" s="7">
        <f t="shared" si="79"/>
        <v>103</v>
      </c>
      <c r="EX162" s="7">
        <v>0</v>
      </c>
      <c r="EY162" s="7">
        <f t="shared" si="70"/>
        <v>1</v>
      </c>
      <c r="EZ162" s="7">
        <v>0</v>
      </c>
      <c r="FA162" s="7">
        <f t="shared" si="116"/>
        <v>8</v>
      </c>
      <c r="FB162" s="7"/>
      <c r="FC162" s="7"/>
      <c r="FD162" s="7">
        <v>6</v>
      </c>
      <c r="FE162" s="7">
        <f t="shared" si="102"/>
        <v>549</v>
      </c>
      <c r="FF162" s="7">
        <v>5</v>
      </c>
      <c r="FG162" s="7">
        <f t="shared" si="117"/>
        <v>320</v>
      </c>
      <c r="FH162" s="7">
        <v>0</v>
      </c>
      <c r="FI162" s="7">
        <f t="shared" si="129"/>
        <v>28</v>
      </c>
      <c r="FJ162" s="7"/>
      <c r="FK162" s="7"/>
      <c r="FL162" s="7"/>
      <c r="FM162" s="7"/>
      <c r="FN162" s="7"/>
      <c r="FO162" s="7"/>
      <c r="FP162" s="7"/>
      <c r="FQ162" s="7"/>
      <c r="FR162" s="7">
        <v>0</v>
      </c>
      <c r="FS162" s="7">
        <f t="shared" si="130"/>
        <v>0</v>
      </c>
      <c r="FT162" s="7">
        <v>16</v>
      </c>
      <c r="FU162" s="7">
        <f t="shared" si="124"/>
        <v>48</v>
      </c>
      <c r="FV162" s="7">
        <v>7</v>
      </c>
      <c r="FW162" s="7">
        <f t="shared" si="118"/>
        <v>1371</v>
      </c>
      <c r="FX162" s="7"/>
      <c r="FY162" s="7"/>
      <c r="FZ162" s="7"/>
      <c r="GA162" s="7"/>
      <c r="GB162" s="7">
        <v>3</v>
      </c>
      <c r="GC162" s="7">
        <f t="shared" si="125"/>
        <v>7</v>
      </c>
      <c r="GD162" s="7">
        <v>0</v>
      </c>
      <c r="GE162" s="7">
        <f t="shared" si="110"/>
        <v>1</v>
      </c>
      <c r="GF162" s="7">
        <v>0</v>
      </c>
      <c r="GG162" s="7">
        <f t="shared" si="72"/>
        <v>43</v>
      </c>
      <c r="GH162" s="7">
        <v>4</v>
      </c>
      <c r="GI162" s="7">
        <f t="shared" si="103"/>
        <v>59</v>
      </c>
      <c r="GJ162" s="7">
        <v>1</v>
      </c>
      <c r="GK162" s="7">
        <f t="shared" si="73"/>
        <v>44</v>
      </c>
    </row>
    <row r="163" spans="1:193" ht="14.25" customHeight="1" x14ac:dyDescent="0.2">
      <c r="A163" s="85">
        <v>44126</v>
      </c>
      <c r="B163" s="7">
        <v>0</v>
      </c>
      <c r="C163" s="7">
        <f t="shared" si="53"/>
        <v>0</v>
      </c>
      <c r="D163" s="7">
        <v>1</v>
      </c>
      <c r="E163" s="7">
        <f t="shared" si="111"/>
        <v>160</v>
      </c>
      <c r="F163" s="7">
        <v>0</v>
      </c>
      <c r="G163" s="7">
        <f t="shared" si="126"/>
        <v>60</v>
      </c>
      <c r="H163" s="7">
        <v>0</v>
      </c>
      <c r="I163" s="7">
        <f t="shared" si="75"/>
        <v>359</v>
      </c>
      <c r="J163" s="7">
        <v>2</v>
      </c>
      <c r="K163" s="7">
        <f t="shared" si="90"/>
        <v>27</v>
      </c>
      <c r="L163" s="7"/>
      <c r="M163" s="7"/>
      <c r="N163" s="7">
        <v>0</v>
      </c>
      <c r="O163" s="7">
        <f t="shared" si="83"/>
        <v>195</v>
      </c>
      <c r="P163" s="7">
        <v>2</v>
      </c>
      <c r="Q163" s="7">
        <f t="shared" si="91"/>
        <v>116</v>
      </c>
      <c r="R163" s="7">
        <v>0</v>
      </c>
      <c r="S163" s="7">
        <f t="shared" si="54"/>
        <v>7</v>
      </c>
      <c r="T163" s="7"/>
      <c r="U163" s="7"/>
      <c r="V163" s="7"/>
      <c r="W163" s="7"/>
      <c r="X163" s="7">
        <v>0</v>
      </c>
      <c r="Y163" s="7">
        <f t="shared" si="92"/>
        <v>47</v>
      </c>
      <c r="Z163" s="7"/>
      <c r="AA163" s="7"/>
      <c r="AB163" s="7">
        <v>1</v>
      </c>
      <c r="AC163" s="7">
        <f t="shared" si="76"/>
        <v>145</v>
      </c>
      <c r="AD163" s="7">
        <v>2</v>
      </c>
      <c r="AE163" s="7">
        <f t="shared" si="81"/>
        <v>286</v>
      </c>
      <c r="AF163" s="7">
        <v>2</v>
      </c>
      <c r="AG163" s="7">
        <f t="shared" si="93"/>
        <v>71</v>
      </c>
      <c r="AH163" s="7">
        <v>0</v>
      </c>
      <c r="AI163" s="84">
        <f t="shared" si="112"/>
        <v>7</v>
      </c>
      <c r="AJ163" s="7">
        <v>0</v>
      </c>
      <c r="AK163" s="7">
        <f t="shared" si="55"/>
        <v>66</v>
      </c>
      <c r="AL163" s="7"/>
      <c r="AM163" s="7"/>
      <c r="AN163" s="7">
        <v>1</v>
      </c>
      <c r="AO163" s="7">
        <f t="shared" si="113"/>
        <v>9</v>
      </c>
      <c r="AP163" s="7">
        <v>0</v>
      </c>
      <c r="AQ163" s="7">
        <f t="shared" si="114"/>
        <v>3</v>
      </c>
      <c r="AR163" s="7">
        <v>0</v>
      </c>
      <c r="AS163" s="7">
        <f t="shared" si="56"/>
        <v>4</v>
      </c>
      <c r="AT163" s="7">
        <v>0</v>
      </c>
      <c r="AU163" s="7">
        <f t="shared" si="94"/>
        <v>4</v>
      </c>
      <c r="AV163" s="7">
        <v>0</v>
      </c>
      <c r="AW163" s="7">
        <f t="shared" si="104"/>
        <v>3</v>
      </c>
      <c r="AX163" s="7"/>
      <c r="AY163" s="7"/>
      <c r="AZ163" s="7">
        <v>0</v>
      </c>
      <c r="BA163" s="7">
        <f t="shared" si="52"/>
        <v>42</v>
      </c>
      <c r="BB163" s="7">
        <v>0</v>
      </c>
      <c r="BC163" s="7">
        <f t="shared" si="58"/>
        <v>0</v>
      </c>
      <c r="BD163" s="7">
        <v>0</v>
      </c>
      <c r="BE163" s="7">
        <f t="shared" si="84"/>
        <v>3</v>
      </c>
      <c r="BF163" s="7"/>
      <c r="BG163" s="7"/>
      <c r="BH163" s="7">
        <v>1</v>
      </c>
      <c r="BI163" s="7">
        <f t="shared" si="88"/>
        <v>1651</v>
      </c>
      <c r="BJ163" s="7">
        <v>0</v>
      </c>
      <c r="BK163" s="7">
        <f t="shared" si="74"/>
        <v>3</v>
      </c>
      <c r="BL163" s="7">
        <v>0</v>
      </c>
      <c r="BM163" s="7">
        <f t="shared" si="64"/>
        <v>3</v>
      </c>
      <c r="BN163" s="7">
        <v>0</v>
      </c>
      <c r="BO163" s="7">
        <f t="shared" si="85"/>
        <v>23</v>
      </c>
      <c r="BP163" s="7">
        <v>0</v>
      </c>
      <c r="BQ163" s="7">
        <f t="shared" si="89"/>
        <v>15</v>
      </c>
      <c r="BR163" s="7">
        <v>0</v>
      </c>
      <c r="BS163" s="7">
        <f t="shared" si="95"/>
        <v>30</v>
      </c>
      <c r="BT163" s="7"/>
      <c r="BU163" s="7"/>
      <c r="BV163" s="7">
        <v>0</v>
      </c>
      <c r="BW163" s="7">
        <f t="shared" si="49"/>
        <v>11</v>
      </c>
      <c r="BX163" s="7"/>
      <c r="BY163" s="7"/>
      <c r="BZ163" s="7"/>
      <c r="CA163" s="7"/>
      <c r="CB163" s="7"/>
      <c r="CC163" s="7"/>
      <c r="CD163" s="7">
        <v>0</v>
      </c>
      <c r="CE163" s="7">
        <f t="shared" si="120"/>
        <v>2</v>
      </c>
      <c r="CF163" s="7">
        <v>0</v>
      </c>
      <c r="CG163" s="7">
        <f t="shared" si="127"/>
        <v>0</v>
      </c>
      <c r="CH163" s="7">
        <v>0</v>
      </c>
      <c r="CI163" s="7">
        <f t="shared" si="128"/>
        <v>0</v>
      </c>
      <c r="CJ163" s="7"/>
      <c r="CK163" s="7"/>
      <c r="CL163" s="7">
        <v>0</v>
      </c>
      <c r="CM163" s="7">
        <f t="shared" si="67"/>
        <v>0</v>
      </c>
      <c r="CN163" s="7">
        <v>0</v>
      </c>
      <c r="CO163" s="7">
        <f t="shared" si="115"/>
        <v>2</v>
      </c>
      <c r="CP163" s="7">
        <v>0</v>
      </c>
      <c r="CQ163" s="7">
        <f t="shared" si="60"/>
        <v>17</v>
      </c>
      <c r="CR163" s="7">
        <v>0</v>
      </c>
      <c r="CS163" s="7">
        <f t="shared" si="77"/>
        <v>2</v>
      </c>
      <c r="CT163" s="7">
        <v>0</v>
      </c>
      <c r="CU163" s="7">
        <f t="shared" si="121"/>
        <v>2</v>
      </c>
      <c r="CV163" s="7">
        <v>0</v>
      </c>
      <c r="CW163" s="7">
        <f t="shared" si="96"/>
        <v>4</v>
      </c>
      <c r="CX163" s="7">
        <v>0</v>
      </c>
      <c r="CY163" s="7">
        <f t="shared" si="105"/>
        <v>21</v>
      </c>
      <c r="CZ163" s="7">
        <v>4</v>
      </c>
      <c r="DA163" s="7">
        <f t="shared" si="97"/>
        <v>193</v>
      </c>
      <c r="DB163" s="7">
        <v>0</v>
      </c>
      <c r="DC163" s="7">
        <f t="shared" si="98"/>
        <v>0</v>
      </c>
      <c r="DD163" s="7">
        <v>0</v>
      </c>
      <c r="DE163" s="7">
        <f t="shared" si="122"/>
        <v>0</v>
      </c>
      <c r="DF163" s="7">
        <v>0</v>
      </c>
      <c r="DG163" s="7">
        <f t="shared" si="123"/>
        <v>9</v>
      </c>
      <c r="DH163" s="7"/>
      <c r="DI163" s="7"/>
      <c r="DJ163" s="7">
        <v>0</v>
      </c>
      <c r="DK163" s="7">
        <f t="shared" si="106"/>
        <v>14</v>
      </c>
      <c r="DL163" s="7"/>
      <c r="DM163" s="7"/>
      <c r="DN163" s="7">
        <v>2</v>
      </c>
      <c r="DO163" s="7">
        <f t="shared" si="78"/>
        <v>20</v>
      </c>
      <c r="DP163" s="7"/>
      <c r="DQ163" s="7"/>
      <c r="DR163" s="7">
        <v>0</v>
      </c>
      <c r="DS163" s="7">
        <f t="shared" si="68"/>
        <v>376</v>
      </c>
      <c r="DT163" s="7">
        <v>0</v>
      </c>
      <c r="DU163" s="7">
        <f t="shared" si="131"/>
        <v>6</v>
      </c>
      <c r="DV163" s="7">
        <v>0</v>
      </c>
      <c r="DW163" s="7">
        <f t="shared" si="69"/>
        <v>16</v>
      </c>
      <c r="DX163" s="7">
        <v>0</v>
      </c>
      <c r="DY163" s="7">
        <f t="shared" si="65"/>
        <v>0</v>
      </c>
      <c r="DZ163" s="7">
        <v>0</v>
      </c>
      <c r="EA163" s="7">
        <f t="shared" si="86"/>
        <v>23</v>
      </c>
      <c r="EB163" s="7">
        <v>2</v>
      </c>
      <c r="EC163" s="7">
        <f t="shared" si="107"/>
        <v>30</v>
      </c>
      <c r="ED163" s="7">
        <v>0</v>
      </c>
      <c r="EE163" s="7">
        <f t="shared" si="61"/>
        <v>40</v>
      </c>
      <c r="EF163" s="7">
        <v>0</v>
      </c>
      <c r="EG163" s="7">
        <f t="shared" si="99"/>
        <v>9</v>
      </c>
      <c r="EH163" s="7"/>
      <c r="EI163" s="7"/>
      <c r="EJ163" s="7">
        <v>0</v>
      </c>
      <c r="EK163" s="7">
        <f t="shared" si="87"/>
        <v>20</v>
      </c>
      <c r="EL163" s="7">
        <v>0</v>
      </c>
      <c r="EM163" s="7">
        <f t="shared" si="51"/>
        <v>2</v>
      </c>
      <c r="EN163" s="7"/>
      <c r="EO163" s="7"/>
      <c r="EP163" s="7">
        <v>0</v>
      </c>
      <c r="EQ163" s="7">
        <f t="shared" si="100"/>
        <v>2</v>
      </c>
      <c r="ER163" s="7">
        <v>2</v>
      </c>
      <c r="ES163" s="7">
        <f t="shared" si="63"/>
        <v>1444</v>
      </c>
      <c r="ET163" s="7">
        <v>0</v>
      </c>
      <c r="EU163" s="7">
        <f t="shared" si="101"/>
        <v>0</v>
      </c>
      <c r="EV163" s="7">
        <v>3</v>
      </c>
      <c r="EW163" s="7">
        <f t="shared" si="79"/>
        <v>106</v>
      </c>
      <c r="EX163" s="7">
        <v>0</v>
      </c>
      <c r="EY163" s="7">
        <f t="shared" si="70"/>
        <v>1</v>
      </c>
      <c r="EZ163" s="7">
        <v>0</v>
      </c>
      <c r="FA163" s="7">
        <f t="shared" si="116"/>
        <v>8</v>
      </c>
      <c r="FB163" s="7"/>
      <c r="FC163" s="7"/>
      <c r="FD163" s="7">
        <v>10</v>
      </c>
      <c r="FE163" s="7">
        <f t="shared" si="102"/>
        <v>559</v>
      </c>
      <c r="FF163" s="7">
        <v>2</v>
      </c>
      <c r="FG163" s="7">
        <f t="shared" si="117"/>
        <v>322</v>
      </c>
      <c r="FH163" s="7">
        <v>2</v>
      </c>
      <c r="FI163" s="7">
        <f t="shared" si="129"/>
        <v>30</v>
      </c>
      <c r="FJ163" s="7"/>
      <c r="FK163" s="7"/>
      <c r="FL163" s="7"/>
      <c r="FM163" s="7"/>
      <c r="FN163" s="7"/>
      <c r="FO163" s="7"/>
      <c r="FP163" s="7"/>
      <c r="FQ163" s="7"/>
      <c r="FR163" s="7">
        <v>0</v>
      </c>
      <c r="FS163" s="7">
        <f t="shared" si="130"/>
        <v>0</v>
      </c>
      <c r="FT163" s="7">
        <v>2</v>
      </c>
      <c r="FU163" s="7">
        <f t="shared" si="124"/>
        <v>50</v>
      </c>
      <c r="FV163" s="7">
        <v>10</v>
      </c>
      <c r="FW163" s="7">
        <f t="shared" si="118"/>
        <v>1381</v>
      </c>
      <c r="FX163" s="7"/>
      <c r="FY163" s="7"/>
      <c r="FZ163" s="7"/>
      <c r="GA163" s="7"/>
      <c r="GB163" s="7">
        <v>0</v>
      </c>
      <c r="GC163" s="7">
        <f t="shared" si="125"/>
        <v>7</v>
      </c>
      <c r="GD163" s="7">
        <v>0</v>
      </c>
      <c r="GE163" s="7">
        <f t="shared" si="110"/>
        <v>1</v>
      </c>
      <c r="GF163" s="7">
        <v>0</v>
      </c>
      <c r="GG163" s="7">
        <f t="shared" si="72"/>
        <v>43</v>
      </c>
      <c r="GH163" s="7">
        <v>1</v>
      </c>
      <c r="GI163" s="7">
        <f t="shared" si="103"/>
        <v>60</v>
      </c>
      <c r="GJ163" s="7">
        <v>0</v>
      </c>
      <c r="GK163" s="7">
        <f t="shared" si="73"/>
        <v>44</v>
      </c>
    </row>
    <row r="164" spans="1:193" ht="14.25" customHeight="1" x14ac:dyDescent="0.2">
      <c r="A164" s="85">
        <v>44127</v>
      </c>
      <c r="B164" s="7">
        <v>0</v>
      </c>
      <c r="C164" s="7">
        <f t="shared" si="53"/>
        <v>0</v>
      </c>
      <c r="D164" s="7">
        <v>0</v>
      </c>
      <c r="E164" s="7">
        <f t="shared" si="111"/>
        <v>160</v>
      </c>
      <c r="F164" s="7">
        <v>6</v>
      </c>
      <c r="G164" s="7">
        <f t="shared" si="126"/>
        <v>66</v>
      </c>
      <c r="H164" s="7">
        <v>1</v>
      </c>
      <c r="I164" s="7">
        <f t="shared" si="75"/>
        <v>360</v>
      </c>
      <c r="J164" s="7">
        <v>0</v>
      </c>
      <c r="K164" s="7">
        <f t="shared" si="90"/>
        <v>27</v>
      </c>
      <c r="L164" s="7"/>
      <c r="M164" s="7"/>
      <c r="N164" s="7">
        <v>0</v>
      </c>
      <c r="O164" s="7">
        <f t="shared" si="83"/>
        <v>195</v>
      </c>
      <c r="P164" s="7">
        <v>2</v>
      </c>
      <c r="Q164" s="7">
        <f t="shared" si="91"/>
        <v>118</v>
      </c>
      <c r="R164" s="7">
        <v>0</v>
      </c>
      <c r="S164" s="7">
        <f t="shared" si="54"/>
        <v>7</v>
      </c>
      <c r="T164" s="7"/>
      <c r="U164" s="7"/>
      <c r="V164" s="7"/>
      <c r="W164" s="7"/>
      <c r="X164" s="7">
        <v>1</v>
      </c>
      <c r="Y164" s="7">
        <f t="shared" si="92"/>
        <v>48</v>
      </c>
      <c r="Z164" s="7"/>
      <c r="AA164" s="7"/>
      <c r="AB164" s="7">
        <v>0</v>
      </c>
      <c r="AC164" s="7">
        <f t="shared" si="76"/>
        <v>145</v>
      </c>
      <c r="AD164" s="7">
        <v>5</v>
      </c>
      <c r="AE164" s="7">
        <f t="shared" si="81"/>
        <v>291</v>
      </c>
      <c r="AF164" s="7">
        <v>6</v>
      </c>
      <c r="AG164" s="7">
        <f t="shared" si="93"/>
        <v>77</v>
      </c>
      <c r="AH164" s="7">
        <v>0</v>
      </c>
      <c r="AI164" s="84">
        <f t="shared" si="112"/>
        <v>7</v>
      </c>
      <c r="AJ164" s="7">
        <v>0</v>
      </c>
      <c r="AK164" s="7">
        <f t="shared" si="55"/>
        <v>66</v>
      </c>
      <c r="AL164" s="7"/>
      <c r="AM164" s="7"/>
      <c r="AN164" s="7">
        <v>0</v>
      </c>
      <c r="AO164" s="7">
        <f t="shared" si="113"/>
        <v>9</v>
      </c>
      <c r="AP164" s="7">
        <v>0</v>
      </c>
      <c r="AQ164" s="7">
        <f t="shared" si="114"/>
        <v>3</v>
      </c>
      <c r="AR164" s="7">
        <v>0</v>
      </c>
      <c r="AS164" s="7">
        <f t="shared" si="56"/>
        <v>4</v>
      </c>
      <c r="AT164" s="7">
        <v>0</v>
      </c>
      <c r="AU164" s="7">
        <f t="shared" si="94"/>
        <v>4</v>
      </c>
      <c r="AV164" s="7">
        <v>0</v>
      </c>
      <c r="AW164" s="7">
        <f t="shared" si="104"/>
        <v>3</v>
      </c>
      <c r="AX164" s="7"/>
      <c r="AY164" s="7"/>
      <c r="AZ164" s="7">
        <v>1</v>
      </c>
      <c r="BA164" s="7">
        <f t="shared" si="52"/>
        <v>43</v>
      </c>
      <c r="BB164" s="7">
        <v>0</v>
      </c>
      <c r="BC164" s="7">
        <f t="shared" si="58"/>
        <v>0</v>
      </c>
      <c r="BD164" s="7">
        <v>0</v>
      </c>
      <c r="BE164" s="7">
        <f t="shared" si="84"/>
        <v>3</v>
      </c>
      <c r="BF164" s="7"/>
      <c r="BG164" s="7"/>
      <c r="BH164" s="7">
        <v>4</v>
      </c>
      <c r="BI164" s="7">
        <f t="shared" si="88"/>
        <v>1655</v>
      </c>
      <c r="BJ164" s="7">
        <v>0</v>
      </c>
      <c r="BK164" s="7">
        <f t="shared" si="74"/>
        <v>3</v>
      </c>
      <c r="BL164" s="7">
        <v>0</v>
      </c>
      <c r="BM164" s="7">
        <f t="shared" si="64"/>
        <v>3</v>
      </c>
      <c r="BN164" s="7">
        <v>0</v>
      </c>
      <c r="BO164" s="7">
        <f t="shared" si="85"/>
        <v>23</v>
      </c>
      <c r="BP164" s="7">
        <v>0</v>
      </c>
      <c r="BQ164" s="7">
        <f t="shared" si="89"/>
        <v>15</v>
      </c>
      <c r="BR164" s="7">
        <v>0</v>
      </c>
      <c r="BS164" s="7">
        <f t="shared" si="95"/>
        <v>30</v>
      </c>
      <c r="BT164" s="7"/>
      <c r="BU164" s="7"/>
      <c r="BV164" s="7">
        <v>0</v>
      </c>
      <c r="BW164" s="7">
        <f t="shared" si="49"/>
        <v>11</v>
      </c>
      <c r="BX164" s="7"/>
      <c r="BY164" s="7"/>
      <c r="BZ164" s="7"/>
      <c r="CA164" s="7"/>
      <c r="CB164" s="7"/>
      <c r="CC164" s="7"/>
      <c r="CD164" s="7">
        <v>0</v>
      </c>
      <c r="CE164" s="7">
        <f t="shared" si="120"/>
        <v>2</v>
      </c>
      <c r="CF164" s="7">
        <v>0</v>
      </c>
      <c r="CG164" s="7">
        <f t="shared" si="127"/>
        <v>0</v>
      </c>
      <c r="CH164" s="7">
        <v>0</v>
      </c>
      <c r="CI164" s="7">
        <f t="shared" si="128"/>
        <v>0</v>
      </c>
      <c r="CJ164" s="7"/>
      <c r="CK164" s="7"/>
      <c r="CL164" s="7">
        <v>0</v>
      </c>
      <c r="CM164" s="7">
        <f t="shared" si="67"/>
        <v>0</v>
      </c>
      <c r="CN164" s="7">
        <v>0</v>
      </c>
      <c r="CO164" s="7">
        <f t="shared" si="115"/>
        <v>2</v>
      </c>
      <c r="CP164" s="7">
        <v>0</v>
      </c>
      <c r="CQ164" s="7">
        <f t="shared" si="60"/>
        <v>17</v>
      </c>
      <c r="CR164" s="7">
        <v>0</v>
      </c>
      <c r="CS164" s="7">
        <f t="shared" si="77"/>
        <v>2</v>
      </c>
      <c r="CT164" s="7">
        <v>0</v>
      </c>
      <c r="CU164" s="7">
        <f t="shared" si="121"/>
        <v>2</v>
      </c>
      <c r="CV164" s="7">
        <v>0</v>
      </c>
      <c r="CW164" s="7">
        <f t="shared" si="96"/>
        <v>4</v>
      </c>
      <c r="CX164" s="7">
        <v>0</v>
      </c>
      <c r="CY164" s="7">
        <f t="shared" si="105"/>
        <v>21</v>
      </c>
      <c r="CZ164" s="7">
        <v>3</v>
      </c>
      <c r="DA164" s="7">
        <f t="shared" si="97"/>
        <v>196</v>
      </c>
      <c r="DB164" s="7">
        <v>0</v>
      </c>
      <c r="DC164" s="7">
        <f t="shared" si="98"/>
        <v>0</v>
      </c>
      <c r="DD164" s="7">
        <v>0</v>
      </c>
      <c r="DE164" s="7">
        <f t="shared" si="122"/>
        <v>0</v>
      </c>
      <c r="DF164" s="7">
        <v>1</v>
      </c>
      <c r="DG164" s="7">
        <f t="shared" si="123"/>
        <v>10</v>
      </c>
      <c r="DH164" s="7"/>
      <c r="DI164" s="7"/>
      <c r="DJ164" s="7">
        <v>0</v>
      </c>
      <c r="DK164" s="7">
        <f t="shared" si="106"/>
        <v>14</v>
      </c>
      <c r="DL164" s="7"/>
      <c r="DM164" s="7"/>
      <c r="DN164" s="7">
        <v>0</v>
      </c>
      <c r="DO164" s="7">
        <f t="shared" si="78"/>
        <v>20</v>
      </c>
      <c r="DP164" s="7"/>
      <c r="DQ164" s="7"/>
      <c r="DR164" s="7">
        <v>2</v>
      </c>
      <c r="DS164" s="7">
        <f t="shared" si="68"/>
        <v>378</v>
      </c>
      <c r="DT164" s="7">
        <v>0</v>
      </c>
      <c r="DU164" s="7">
        <f t="shared" si="131"/>
        <v>6</v>
      </c>
      <c r="DV164" s="7">
        <v>0</v>
      </c>
      <c r="DW164" s="7">
        <f t="shared" si="69"/>
        <v>16</v>
      </c>
      <c r="DX164" s="7">
        <v>0</v>
      </c>
      <c r="DY164" s="7">
        <f t="shared" si="65"/>
        <v>0</v>
      </c>
      <c r="DZ164" s="7">
        <v>0</v>
      </c>
      <c r="EA164" s="7">
        <f t="shared" si="86"/>
        <v>23</v>
      </c>
      <c r="EB164" s="7">
        <v>1</v>
      </c>
      <c r="EC164" s="7">
        <f t="shared" si="107"/>
        <v>31</v>
      </c>
      <c r="ED164" s="7">
        <v>0</v>
      </c>
      <c r="EE164" s="7">
        <f t="shared" si="61"/>
        <v>40</v>
      </c>
      <c r="EF164" s="7">
        <v>0</v>
      </c>
      <c r="EG164" s="7">
        <f t="shared" si="99"/>
        <v>9</v>
      </c>
      <c r="EH164" s="7"/>
      <c r="EI164" s="7"/>
      <c r="EJ164" s="7">
        <v>0</v>
      </c>
      <c r="EK164" s="7">
        <f t="shared" si="87"/>
        <v>20</v>
      </c>
      <c r="EL164" s="7">
        <v>0</v>
      </c>
      <c r="EM164" s="7">
        <f t="shared" si="51"/>
        <v>2</v>
      </c>
      <c r="EN164" s="7"/>
      <c r="EO164" s="7"/>
      <c r="EP164" s="7">
        <v>0</v>
      </c>
      <c r="EQ164" s="7">
        <f t="shared" si="100"/>
        <v>2</v>
      </c>
      <c r="ER164" s="7">
        <v>14</v>
      </c>
      <c r="ES164" s="7">
        <f t="shared" si="63"/>
        <v>1458</v>
      </c>
      <c r="ET164" s="7">
        <v>0</v>
      </c>
      <c r="EU164" s="7">
        <f t="shared" si="101"/>
        <v>0</v>
      </c>
      <c r="EV164" s="7">
        <v>1</v>
      </c>
      <c r="EW164" s="7">
        <f t="shared" si="79"/>
        <v>107</v>
      </c>
      <c r="EX164" s="7">
        <v>0</v>
      </c>
      <c r="EY164" s="7">
        <f t="shared" si="70"/>
        <v>1</v>
      </c>
      <c r="EZ164" s="7">
        <v>0</v>
      </c>
      <c r="FA164" s="7">
        <f t="shared" si="116"/>
        <v>8</v>
      </c>
      <c r="FB164" s="7"/>
      <c r="FC164" s="7"/>
      <c r="FD164" s="7">
        <v>3</v>
      </c>
      <c r="FE164" s="7">
        <f t="shared" si="102"/>
        <v>562</v>
      </c>
      <c r="FF164" s="7">
        <v>4</v>
      </c>
      <c r="FG164" s="7">
        <f t="shared" si="117"/>
        <v>326</v>
      </c>
      <c r="FH164" s="7">
        <v>1</v>
      </c>
      <c r="FI164" s="7">
        <f t="shared" si="129"/>
        <v>31</v>
      </c>
      <c r="FJ164" s="7"/>
      <c r="FK164" s="7"/>
      <c r="FL164" s="7"/>
      <c r="FM164" s="7"/>
      <c r="FN164" s="7"/>
      <c r="FO164" s="7"/>
      <c r="FP164" s="7"/>
      <c r="FQ164" s="7"/>
      <c r="FR164" s="7">
        <v>0</v>
      </c>
      <c r="FS164" s="7">
        <f t="shared" si="130"/>
        <v>0</v>
      </c>
      <c r="FT164" s="7">
        <v>11</v>
      </c>
      <c r="FU164" s="7">
        <f t="shared" si="124"/>
        <v>61</v>
      </c>
      <c r="FV164" s="7">
        <v>4</v>
      </c>
      <c r="FW164" s="7">
        <f t="shared" si="118"/>
        <v>1385</v>
      </c>
      <c r="FX164" s="7"/>
      <c r="FY164" s="7"/>
      <c r="FZ164" s="7"/>
      <c r="GA164" s="7"/>
      <c r="GB164" s="7">
        <v>0</v>
      </c>
      <c r="GC164" s="7">
        <f t="shared" si="125"/>
        <v>7</v>
      </c>
      <c r="GD164" s="7">
        <v>0</v>
      </c>
      <c r="GE164" s="7">
        <f t="shared" si="110"/>
        <v>1</v>
      </c>
      <c r="GF164" s="7">
        <v>0</v>
      </c>
      <c r="GG164" s="7">
        <f t="shared" si="72"/>
        <v>43</v>
      </c>
      <c r="GH164" s="97">
        <v>6</v>
      </c>
      <c r="GI164" s="7">
        <f t="shared" si="103"/>
        <v>66</v>
      </c>
      <c r="GJ164" s="97">
        <v>0</v>
      </c>
      <c r="GK164" s="7">
        <f t="shared" si="73"/>
        <v>44</v>
      </c>
    </row>
    <row r="165" spans="1:193" ht="14.25" customHeight="1" x14ac:dyDescent="0.2">
      <c r="A165" s="85">
        <v>44128</v>
      </c>
      <c r="B165" s="7"/>
      <c r="C165" s="7">
        <f t="shared" si="53"/>
        <v>0</v>
      </c>
      <c r="D165" s="7"/>
      <c r="E165" s="7">
        <f t="shared" si="111"/>
        <v>160</v>
      </c>
      <c r="F165" s="7"/>
      <c r="G165" s="7">
        <f t="shared" si="126"/>
        <v>66</v>
      </c>
      <c r="H165" s="7"/>
      <c r="I165" s="7">
        <f t="shared" si="75"/>
        <v>360</v>
      </c>
      <c r="J165" s="7"/>
      <c r="K165" s="7">
        <f t="shared" si="90"/>
        <v>27</v>
      </c>
      <c r="L165" s="7"/>
      <c r="M165" s="7"/>
      <c r="N165" s="7"/>
      <c r="O165" s="7">
        <f t="shared" si="83"/>
        <v>195</v>
      </c>
      <c r="P165" s="7"/>
      <c r="Q165" s="7">
        <f t="shared" si="91"/>
        <v>118</v>
      </c>
      <c r="R165" s="7"/>
      <c r="S165" s="7">
        <f t="shared" si="54"/>
        <v>7</v>
      </c>
      <c r="T165" s="7"/>
      <c r="U165" s="7"/>
      <c r="V165" s="7"/>
      <c r="W165" s="7"/>
      <c r="X165" s="7"/>
      <c r="Y165" s="7">
        <f t="shared" si="92"/>
        <v>48</v>
      </c>
      <c r="Z165" s="7"/>
      <c r="AA165" s="7"/>
      <c r="AB165" s="7"/>
      <c r="AC165" s="7">
        <f t="shared" si="76"/>
        <v>145</v>
      </c>
      <c r="AD165" s="7"/>
      <c r="AE165" s="7">
        <f t="shared" si="81"/>
        <v>291</v>
      </c>
      <c r="AF165" s="7"/>
      <c r="AG165" s="7">
        <f t="shared" si="93"/>
        <v>77</v>
      </c>
      <c r="AH165" s="7"/>
      <c r="AI165" s="84">
        <f t="shared" si="112"/>
        <v>7</v>
      </c>
      <c r="AJ165" s="7"/>
      <c r="AK165" s="7">
        <f t="shared" si="55"/>
        <v>66</v>
      </c>
      <c r="AL165" s="7"/>
      <c r="AM165" s="7"/>
      <c r="AN165" s="7"/>
      <c r="AO165" s="7">
        <f t="shared" si="113"/>
        <v>9</v>
      </c>
      <c r="AP165" s="7"/>
      <c r="AQ165" s="7">
        <f t="shared" si="114"/>
        <v>3</v>
      </c>
      <c r="AR165" s="7"/>
      <c r="AS165" s="7">
        <f t="shared" si="56"/>
        <v>4</v>
      </c>
      <c r="AT165" s="7"/>
      <c r="AU165" s="7">
        <f t="shared" si="94"/>
        <v>4</v>
      </c>
      <c r="AV165" s="7"/>
      <c r="AW165" s="7">
        <f t="shared" si="104"/>
        <v>3</v>
      </c>
      <c r="AX165" s="7"/>
      <c r="AY165" s="7"/>
      <c r="AZ165" s="7"/>
      <c r="BA165" s="7">
        <f t="shared" ref="BA165:BA192" si="132">SUM(BA164,AZ165)</f>
        <v>43</v>
      </c>
      <c r="BB165" s="7"/>
      <c r="BC165" s="7">
        <f t="shared" si="58"/>
        <v>0</v>
      </c>
      <c r="BD165" s="7"/>
      <c r="BE165" s="7">
        <f t="shared" si="84"/>
        <v>3</v>
      </c>
      <c r="BF165" s="7"/>
      <c r="BG165" s="7"/>
      <c r="BH165" s="7"/>
      <c r="BI165" s="7">
        <f t="shared" si="88"/>
        <v>1655</v>
      </c>
      <c r="BJ165" s="7"/>
      <c r="BK165" s="7">
        <f t="shared" si="74"/>
        <v>3</v>
      </c>
      <c r="BL165" s="7"/>
      <c r="BM165" s="7">
        <f t="shared" si="64"/>
        <v>3</v>
      </c>
      <c r="BN165" s="7"/>
      <c r="BO165" s="7">
        <f t="shared" si="85"/>
        <v>23</v>
      </c>
      <c r="BP165" s="7"/>
      <c r="BQ165" s="7">
        <f t="shared" si="89"/>
        <v>15</v>
      </c>
      <c r="BR165" s="7"/>
      <c r="BS165" s="7">
        <f t="shared" si="95"/>
        <v>30</v>
      </c>
      <c r="BT165" s="7"/>
      <c r="BU165" s="7"/>
      <c r="BV165" s="7"/>
      <c r="BW165" s="7">
        <f t="shared" ref="BW165:BW170" si="133">SUM(BW164,BV165)</f>
        <v>11</v>
      </c>
      <c r="BX165" s="7"/>
      <c r="BY165" s="7"/>
      <c r="BZ165" s="7"/>
      <c r="CA165" s="7"/>
      <c r="CB165" s="7"/>
      <c r="CC165" s="7"/>
      <c r="CD165" s="7"/>
      <c r="CE165" s="7">
        <f t="shared" si="120"/>
        <v>2</v>
      </c>
      <c r="CF165" s="7"/>
      <c r="CG165" s="7">
        <f t="shared" si="127"/>
        <v>0</v>
      </c>
      <c r="CH165" s="7"/>
      <c r="CI165" s="7">
        <f t="shared" si="128"/>
        <v>0</v>
      </c>
      <c r="CJ165" s="7"/>
      <c r="CK165" s="7"/>
      <c r="CL165" s="7"/>
      <c r="CM165" s="7">
        <f t="shared" si="67"/>
        <v>0</v>
      </c>
      <c r="CN165" s="7"/>
      <c r="CO165" s="7">
        <f t="shared" si="115"/>
        <v>2</v>
      </c>
      <c r="CP165" s="7"/>
      <c r="CQ165" s="7">
        <f t="shared" si="60"/>
        <v>17</v>
      </c>
      <c r="CR165" s="7"/>
      <c r="CS165" s="7">
        <f t="shared" si="77"/>
        <v>2</v>
      </c>
      <c r="CT165" s="7"/>
      <c r="CU165" s="7">
        <f t="shared" si="121"/>
        <v>2</v>
      </c>
      <c r="CV165" s="7"/>
      <c r="CW165" s="7">
        <f t="shared" si="96"/>
        <v>4</v>
      </c>
      <c r="CX165" s="7"/>
      <c r="CY165" s="7">
        <f t="shared" si="105"/>
        <v>21</v>
      </c>
      <c r="CZ165" s="7"/>
      <c r="DA165" s="7">
        <f t="shared" si="97"/>
        <v>196</v>
      </c>
      <c r="DB165" s="7"/>
      <c r="DC165" s="7">
        <f t="shared" si="98"/>
        <v>0</v>
      </c>
      <c r="DD165" s="7"/>
      <c r="DE165" s="7">
        <f t="shared" si="122"/>
        <v>0</v>
      </c>
      <c r="DF165" s="7"/>
      <c r="DG165" s="7">
        <f t="shared" si="123"/>
        <v>10</v>
      </c>
      <c r="DH165" s="7"/>
      <c r="DI165" s="7"/>
      <c r="DJ165" s="7"/>
      <c r="DK165" s="7">
        <f t="shared" si="106"/>
        <v>14</v>
      </c>
      <c r="DL165" s="7"/>
      <c r="DM165" s="7"/>
      <c r="DN165" s="7"/>
      <c r="DO165" s="7">
        <f t="shared" si="78"/>
        <v>20</v>
      </c>
      <c r="DP165" s="7"/>
      <c r="DQ165" s="7"/>
      <c r="DR165" s="7"/>
      <c r="DS165" s="7">
        <f t="shared" si="68"/>
        <v>378</v>
      </c>
      <c r="DT165" s="7"/>
      <c r="DU165" s="7">
        <f t="shared" si="131"/>
        <v>6</v>
      </c>
      <c r="DV165" s="7"/>
      <c r="DW165" s="7">
        <f t="shared" si="69"/>
        <v>16</v>
      </c>
      <c r="DX165" s="7"/>
      <c r="DY165" s="7">
        <f t="shared" si="65"/>
        <v>0</v>
      </c>
      <c r="DZ165" s="7"/>
      <c r="EA165" s="7">
        <f t="shared" si="86"/>
        <v>23</v>
      </c>
      <c r="EB165" s="7"/>
      <c r="EC165" s="7">
        <f t="shared" si="107"/>
        <v>31</v>
      </c>
      <c r="ED165" s="7"/>
      <c r="EE165" s="7">
        <f t="shared" si="61"/>
        <v>40</v>
      </c>
      <c r="EF165" s="7"/>
      <c r="EG165" s="7">
        <f t="shared" si="99"/>
        <v>9</v>
      </c>
      <c r="EH165" s="7"/>
      <c r="EI165" s="7"/>
      <c r="EJ165" s="7"/>
      <c r="EK165" s="7">
        <f t="shared" si="87"/>
        <v>20</v>
      </c>
      <c r="EL165" s="7"/>
      <c r="EM165" s="7">
        <f t="shared" ref="EM165:EM170" si="134">EM164+EL165</f>
        <v>2</v>
      </c>
      <c r="EN165" s="7"/>
      <c r="EO165" s="7"/>
      <c r="EP165" s="7"/>
      <c r="EQ165" s="7">
        <f t="shared" si="100"/>
        <v>2</v>
      </c>
      <c r="ER165" s="7"/>
      <c r="ES165" s="7">
        <f t="shared" si="63"/>
        <v>1458</v>
      </c>
      <c r="ET165" s="7"/>
      <c r="EU165" s="7">
        <f t="shared" si="101"/>
        <v>0</v>
      </c>
      <c r="EV165" s="7"/>
      <c r="EW165" s="7">
        <f t="shared" si="79"/>
        <v>107</v>
      </c>
      <c r="EX165" s="7"/>
      <c r="EY165" s="7">
        <f t="shared" si="70"/>
        <v>1</v>
      </c>
      <c r="EZ165" s="7"/>
      <c r="FA165" s="7">
        <f t="shared" si="116"/>
        <v>8</v>
      </c>
      <c r="FB165" s="7"/>
      <c r="FC165" s="7"/>
      <c r="FD165" s="7"/>
      <c r="FE165" s="7">
        <f t="shared" si="102"/>
        <v>562</v>
      </c>
      <c r="FF165" s="7"/>
      <c r="FG165" s="7">
        <f t="shared" si="117"/>
        <v>326</v>
      </c>
      <c r="FH165" s="7"/>
      <c r="FI165" s="7">
        <f t="shared" si="129"/>
        <v>31</v>
      </c>
      <c r="FJ165" s="7"/>
      <c r="FK165" s="7"/>
      <c r="FL165" s="7"/>
      <c r="FM165" s="7"/>
      <c r="FN165" s="7"/>
      <c r="FO165" s="7"/>
      <c r="FP165" s="7"/>
      <c r="FQ165" s="7"/>
      <c r="FR165" s="7"/>
      <c r="FS165" s="7">
        <f t="shared" si="130"/>
        <v>0</v>
      </c>
      <c r="FT165" s="7"/>
      <c r="FU165" s="7">
        <f t="shared" si="124"/>
        <v>61</v>
      </c>
      <c r="FV165" s="7"/>
      <c r="FW165" s="7">
        <f t="shared" si="118"/>
        <v>1385</v>
      </c>
      <c r="FX165" s="7"/>
      <c r="FY165" s="7"/>
      <c r="FZ165" s="7"/>
      <c r="GA165" s="7"/>
      <c r="GB165" s="7"/>
      <c r="GC165" s="7">
        <f t="shared" si="125"/>
        <v>7</v>
      </c>
      <c r="GD165" s="7"/>
      <c r="GE165" s="7">
        <f t="shared" si="110"/>
        <v>1</v>
      </c>
      <c r="GF165" s="7"/>
      <c r="GG165" s="7">
        <f t="shared" si="72"/>
        <v>43</v>
      </c>
      <c r="GH165" s="7"/>
      <c r="GI165" s="7">
        <f t="shared" si="103"/>
        <v>66</v>
      </c>
      <c r="GJ165" s="7"/>
      <c r="GK165" s="7">
        <f t="shared" si="73"/>
        <v>44</v>
      </c>
    </row>
    <row r="166" spans="1:193" ht="14.25" customHeight="1" x14ac:dyDescent="0.2">
      <c r="A166" s="85">
        <v>44129</v>
      </c>
      <c r="B166" s="7"/>
      <c r="C166" s="7">
        <f t="shared" ref="C166:C217" si="135">SUM(C165,B166)</f>
        <v>0</v>
      </c>
      <c r="D166" s="7"/>
      <c r="E166" s="7">
        <f t="shared" si="111"/>
        <v>160</v>
      </c>
      <c r="F166" s="7"/>
      <c r="G166" s="7">
        <f t="shared" si="126"/>
        <v>66</v>
      </c>
      <c r="H166" s="7"/>
      <c r="I166" s="7">
        <f t="shared" si="75"/>
        <v>360</v>
      </c>
      <c r="J166" s="7"/>
      <c r="K166" s="7">
        <f t="shared" si="90"/>
        <v>27</v>
      </c>
      <c r="L166" s="7"/>
      <c r="M166" s="7"/>
      <c r="N166" s="7"/>
      <c r="O166" s="7">
        <f t="shared" si="83"/>
        <v>195</v>
      </c>
      <c r="P166" s="7"/>
      <c r="Q166" s="7">
        <f t="shared" si="91"/>
        <v>118</v>
      </c>
      <c r="R166" s="7"/>
      <c r="S166" s="7">
        <f t="shared" ref="S166:S170" si="136">SUM(R166+S165)</f>
        <v>7</v>
      </c>
      <c r="T166" s="7"/>
      <c r="U166" s="7"/>
      <c r="V166" s="7"/>
      <c r="W166" s="7"/>
      <c r="X166" s="7"/>
      <c r="Y166" s="7">
        <f t="shared" si="92"/>
        <v>48</v>
      </c>
      <c r="Z166" s="7"/>
      <c r="AA166" s="7"/>
      <c r="AB166" s="7"/>
      <c r="AC166" s="7">
        <f t="shared" si="76"/>
        <v>145</v>
      </c>
      <c r="AD166" s="7"/>
      <c r="AE166" s="7">
        <f t="shared" si="81"/>
        <v>291</v>
      </c>
      <c r="AF166" s="7"/>
      <c r="AG166" s="7">
        <f t="shared" si="93"/>
        <v>77</v>
      </c>
      <c r="AH166" s="7"/>
      <c r="AI166" s="84">
        <f t="shared" si="112"/>
        <v>7</v>
      </c>
      <c r="AJ166" s="7"/>
      <c r="AK166" s="7">
        <f t="shared" ref="AK166:AK170" si="137">SUM(AK165,AJ166)</f>
        <v>66</v>
      </c>
      <c r="AL166" s="7"/>
      <c r="AM166" s="7"/>
      <c r="AN166" s="7"/>
      <c r="AO166" s="7">
        <f t="shared" si="113"/>
        <v>9</v>
      </c>
      <c r="AP166" s="7"/>
      <c r="AQ166" s="7">
        <f t="shared" si="114"/>
        <v>3</v>
      </c>
      <c r="AR166" s="7"/>
      <c r="AS166" s="7">
        <f t="shared" ref="AS166:AS170" si="138">SUM(AS165,AR166)</f>
        <v>4</v>
      </c>
      <c r="AT166" s="7"/>
      <c r="AU166" s="7">
        <f t="shared" si="94"/>
        <v>4</v>
      </c>
      <c r="AV166" s="7"/>
      <c r="AW166" s="7">
        <f t="shared" si="104"/>
        <v>3</v>
      </c>
      <c r="AX166" s="7"/>
      <c r="AY166" s="7"/>
      <c r="AZ166" s="7"/>
      <c r="BA166" s="7">
        <f t="shared" si="132"/>
        <v>43</v>
      </c>
      <c r="BB166" s="7"/>
      <c r="BC166" s="7">
        <f t="shared" ref="BC166:BC170" si="139">SUM(BC165,BB166)</f>
        <v>0</v>
      </c>
      <c r="BD166" s="7"/>
      <c r="BE166" s="7">
        <f t="shared" si="84"/>
        <v>3</v>
      </c>
      <c r="BF166" s="7"/>
      <c r="BG166" s="7"/>
      <c r="BH166" s="7"/>
      <c r="BI166" s="7">
        <f t="shared" si="88"/>
        <v>1655</v>
      </c>
      <c r="BJ166" s="7"/>
      <c r="BK166" s="7">
        <f t="shared" si="74"/>
        <v>3</v>
      </c>
      <c r="BL166" s="7"/>
      <c r="BM166" s="7">
        <f t="shared" si="64"/>
        <v>3</v>
      </c>
      <c r="BN166" s="7"/>
      <c r="BO166" s="7">
        <f t="shared" si="85"/>
        <v>23</v>
      </c>
      <c r="BP166" s="7"/>
      <c r="BQ166" s="7">
        <f t="shared" si="89"/>
        <v>15</v>
      </c>
      <c r="BR166" s="7"/>
      <c r="BS166" s="7">
        <f t="shared" si="95"/>
        <v>30</v>
      </c>
      <c r="BT166" s="7"/>
      <c r="BU166" s="7"/>
      <c r="BV166" s="7"/>
      <c r="BW166" s="7">
        <f t="shared" si="133"/>
        <v>11</v>
      </c>
      <c r="BX166" s="7"/>
      <c r="BY166" s="7"/>
      <c r="BZ166" s="7"/>
      <c r="CA166" s="7"/>
      <c r="CB166" s="7"/>
      <c r="CC166" s="7"/>
      <c r="CD166" s="7"/>
      <c r="CE166" s="7">
        <f t="shared" si="120"/>
        <v>2</v>
      </c>
      <c r="CF166" s="7"/>
      <c r="CG166" s="7">
        <f t="shared" si="127"/>
        <v>0</v>
      </c>
      <c r="CH166" s="7"/>
      <c r="CI166" s="7">
        <f t="shared" si="128"/>
        <v>0</v>
      </c>
      <c r="CJ166" s="7"/>
      <c r="CK166" s="7"/>
      <c r="CL166" s="7"/>
      <c r="CM166" s="7">
        <f t="shared" si="67"/>
        <v>0</v>
      </c>
      <c r="CN166" s="7"/>
      <c r="CO166" s="7">
        <f t="shared" si="115"/>
        <v>2</v>
      </c>
      <c r="CP166" s="7"/>
      <c r="CQ166" s="7">
        <f t="shared" ref="CQ166:CQ170" si="140">CQ165+CP166</f>
        <v>17</v>
      </c>
      <c r="CR166" s="7"/>
      <c r="CS166" s="7">
        <f t="shared" si="77"/>
        <v>2</v>
      </c>
      <c r="CT166" s="7"/>
      <c r="CU166" s="7">
        <f t="shared" si="121"/>
        <v>2</v>
      </c>
      <c r="CV166" s="7"/>
      <c r="CW166" s="7">
        <f t="shared" si="96"/>
        <v>4</v>
      </c>
      <c r="CX166" s="7"/>
      <c r="CY166" s="7">
        <f t="shared" si="105"/>
        <v>21</v>
      </c>
      <c r="CZ166" s="7"/>
      <c r="DA166" s="7">
        <f t="shared" si="97"/>
        <v>196</v>
      </c>
      <c r="DB166" s="7"/>
      <c r="DC166" s="7">
        <f t="shared" si="98"/>
        <v>0</v>
      </c>
      <c r="DD166" s="7"/>
      <c r="DE166" s="7">
        <f t="shared" si="122"/>
        <v>0</v>
      </c>
      <c r="DF166" s="7"/>
      <c r="DG166" s="7">
        <f t="shared" si="123"/>
        <v>10</v>
      </c>
      <c r="DH166" s="7"/>
      <c r="DI166" s="7"/>
      <c r="DJ166" s="7"/>
      <c r="DK166" s="7">
        <f t="shared" si="106"/>
        <v>14</v>
      </c>
      <c r="DL166" s="7"/>
      <c r="DM166" s="7"/>
      <c r="DN166" s="7"/>
      <c r="DO166" s="7">
        <f t="shared" si="78"/>
        <v>20</v>
      </c>
      <c r="DP166" s="7"/>
      <c r="DQ166" s="7"/>
      <c r="DR166" s="7"/>
      <c r="DS166" s="7">
        <f t="shared" si="68"/>
        <v>378</v>
      </c>
      <c r="DT166" s="7"/>
      <c r="DU166" s="7">
        <f t="shared" si="131"/>
        <v>6</v>
      </c>
      <c r="DV166" s="7"/>
      <c r="DW166" s="7">
        <f t="shared" si="69"/>
        <v>16</v>
      </c>
      <c r="DX166" s="7"/>
      <c r="DY166" s="7">
        <f t="shared" si="65"/>
        <v>0</v>
      </c>
      <c r="DZ166" s="7"/>
      <c r="EA166" s="7">
        <f t="shared" si="86"/>
        <v>23</v>
      </c>
      <c r="EB166" s="7"/>
      <c r="EC166" s="7">
        <f t="shared" si="107"/>
        <v>31</v>
      </c>
      <c r="ED166" s="7"/>
      <c r="EE166" s="7">
        <f t="shared" ref="EE166:EE170" si="141">SUM(EE165,ED166)</f>
        <v>40</v>
      </c>
      <c r="EF166" s="7"/>
      <c r="EG166" s="7">
        <f t="shared" si="99"/>
        <v>9</v>
      </c>
      <c r="EH166" s="7"/>
      <c r="EI166" s="7"/>
      <c r="EJ166" s="7"/>
      <c r="EK166" s="7">
        <f t="shared" si="87"/>
        <v>20</v>
      </c>
      <c r="EL166" s="7"/>
      <c r="EM166" s="7">
        <f t="shared" si="134"/>
        <v>2</v>
      </c>
      <c r="EN166" s="7"/>
      <c r="EO166" s="7"/>
      <c r="EP166" s="7"/>
      <c r="EQ166" s="7">
        <f t="shared" si="100"/>
        <v>2</v>
      </c>
      <c r="ER166" s="7"/>
      <c r="ES166" s="7">
        <f t="shared" si="63"/>
        <v>1458</v>
      </c>
      <c r="ET166" s="7"/>
      <c r="EU166" s="7">
        <f t="shared" si="101"/>
        <v>0</v>
      </c>
      <c r="EV166" s="7"/>
      <c r="EW166" s="7">
        <f t="shared" si="79"/>
        <v>107</v>
      </c>
      <c r="EX166" s="7"/>
      <c r="EY166" s="7">
        <f t="shared" si="70"/>
        <v>1</v>
      </c>
      <c r="EZ166" s="7"/>
      <c r="FA166" s="7">
        <f t="shared" si="116"/>
        <v>8</v>
      </c>
      <c r="FB166" s="7"/>
      <c r="FC166" s="7"/>
      <c r="FD166" s="7"/>
      <c r="FE166" s="7">
        <f t="shared" si="102"/>
        <v>562</v>
      </c>
      <c r="FF166" s="7"/>
      <c r="FG166" s="7">
        <f t="shared" si="117"/>
        <v>326</v>
      </c>
      <c r="FH166" s="7"/>
      <c r="FI166" s="7">
        <f t="shared" si="129"/>
        <v>31</v>
      </c>
      <c r="FJ166" s="7"/>
      <c r="FK166" s="7"/>
      <c r="FL166" s="7"/>
      <c r="FM166" s="7"/>
      <c r="FN166" s="7"/>
      <c r="FO166" s="7"/>
      <c r="FP166" s="7"/>
      <c r="FQ166" s="7"/>
      <c r="FR166" s="7"/>
      <c r="FS166" s="7">
        <f t="shared" si="130"/>
        <v>0</v>
      </c>
      <c r="FT166" s="7"/>
      <c r="FU166" s="7">
        <f t="shared" si="124"/>
        <v>61</v>
      </c>
      <c r="FV166" s="7"/>
      <c r="FW166" s="7">
        <f t="shared" si="118"/>
        <v>1385</v>
      </c>
      <c r="FX166" s="7"/>
      <c r="FY166" s="7"/>
      <c r="FZ166" s="7"/>
      <c r="GA166" s="7"/>
      <c r="GB166" s="7"/>
      <c r="GC166" s="7">
        <f t="shared" si="125"/>
        <v>7</v>
      </c>
      <c r="GD166" s="7"/>
      <c r="GE166" s="7">
        <f t="shared" si="110"/>
        <v>1</v>
      </c>
      <c r="GF166" s="7"/>
      <c r="GG166" s="7">
        <f t="shared" si="72"/>
        <v>43</v>
      </c>
      <c r="GH166" s="7"/>
      <c r="GI166" s="7">
        <f t="shared" si="103"/>
        <v>66</v>
      </c>
      <c r="GJ166" s="7"/>
      <c r="GK166" s="7">
        <f t="shared" si="73"/>
        <v>44</v>
      </c>
    </row>
    <row r="167" spans="1:193" ht="14.25" customHeight="1" x14ac:dyDescent="0.2">
      <c r="A167" s="85">
        <v>44130</v>
      </c>
      <c r="B167" s="7">
        <v>0</v>
      </c>
      <c r="C167" s="7">
        <f t="shared" si="135"/>
        <v>0</v>
      </c>
      <c r="D167" s="7">
        <v>9</v>
      </c>
      <c r="E167" s="7">
        <f t="shared" si="111"/>
        <v>169</v>
      </c>
      <c r="F167" s="7">
        <v>17</v>
      </c>
      <c r="G167" s="7">
        <f t="shared" si="126"/>
        <v>83</v>
      </c>
      <c r="H167" s="7">
        <v>19</v>
      </c>
      <c r="I167" s="7">
        <f t="shared" si="75"/>
        <v>379</v>
      </c>
      <c r="J167" s="7">
        <v>2</v>
      </c>
      <c r="K167" s="7">
        <f t="shared" si="90"/>
        <v>29</v>
      </c>
      <c r="L167" s="7"/>
      <c r="M167" s="7"/>
      <c r="N167" s="7">
        <v>2</v>
      </c>
      <c r="O167" s="7">
        <f t="shared" si="83"/>
        <v>197</v>
      </c>
      <c r="P167" s="7">
        <v>12</v>
      </c>
      <c r="Q167" s="7">
        <f t="shared" si="91"/>
        <v>130</v>
      </c>
      <c r="R167" s="7">
        <v>3</v>
      </c>
      <c r="S167" s="7">
        <f t="shared" si="136"/>
        <v>10</v>
      </c>
      <c r="T167" s="7"/>
      <c r="U167" s="7"/>
      <c r="V167" s="7"/>
      <c r="W167" s="7"/>
      <c r="X167" s="7">
        <v>12</v>
      </c>
      <c r="Y167" s="7">
        <f t="shared" si="92"/>
        <v>60</v>
      </c>
      <c r="Z167" s="7"/>
      <c r="AA167" s="7"/>
      <c r="AB167" s="7">
        <v>8</v>
      </c>
      <c r="AC167" s="7">
        <f t="shared" si="76"/>
        <v>153</v>
      </c>
      <c r="AD167" s="7">
        <v>6</v>
      </c>
      <c r="AE167" s="7">
        <f t="shared" si="81"/>
        <v>297</v>
      </c>
      <c r="AF167" s="7">
        <v>16</v>
      </c>
      <c r="AG167" s="7">
        <f t="shared" si="93"/>
        <v>93</v>
      </c>
      <c r="AH167" s="7">
        <v>0</v>
      </c>
      <c r="AI167" s="84">
        <f t="shared" si="112"/>
        <v>7</v>
      </c>
      <c r="AJ167" s="7">
        <v>0</v>
      </c>
      <c r="AK167" s="7">
        <f t="shared" si="137"/>
        <v>66</v>
      </c>
      <c r="AL167" s="7"/>
      <c r="AM167" s="7"/>
      <c r="AN167" s="7">
        <v>0</v>
      </c>
      <c r="AO167" s="7">
        <f t="shared" si="113"/>
        <v>9</v>
      </c>
      <c r="AP167" s="7">
        <v>0</v>
      </c>
      <c r="AQ167" s="7">
        <f t="shared" si="114"/>
        <v>3</v>
      </c>
      <c r="AR167" s="7">
        <v>0</v>
      </c>
      <c r="AS167" s="7">
        <f t="shared" si="138"/>
        <v>4</v>
      </c>
      <c r="AT167" s="7">
        <v>0</v>
      </c>
      <c r="AU167" s="7">
        <f t="shared" si="94"/>
        <v>4</v>
      </c>
      <c r="AV167" s="7">
        <v>0</v>
      </c>
      <c r="AW167" s="7">
        <f t="shared" si="104"/>
        <v>3</v>
      </c>
      <c r="AX167" s="7"/>
      <c r="AY167" s="7"/>
      <c r="AZ167" s="7">
        <v>1</v>
      </c>
      <c r="BA167" s="7">
        <f t="shared" si="132"/>
        <v>44</v>
      </c>
      <c r="BB167" s="7">
        <v>0</v>
      </c>
      <c r="BC167" s="7">
        <f t="shared" si="139"/>
        <v>0</v>
      </c>
      <c r="BD167" s="7">
        <v>0</v>
      </c>
      <c r="BE167" s="7">
        <f t="shared" si="84"/>
        <v>3</v>
      </c>
      <c r="BF167" s="7"/>
      <c r="BG167" s="7"/>
      <c r="BH167" s="7">
        <v>25</v>
      </c>
      <c r="BI167" s="7">
        <f t="shared" si="88"/>
        <v>1680</v>
      </c>
      <c r="BJ167" s="7">
        <v>0</v>
      </c>
      <c r="BK167" s="7">
        <f t="shared" si="74"/>
        <v>3</v>
      </c>
      <c r="BL167" s="7">
        <v>0</v>
      </c>
      <c r="BM167" s="7">
        <f t="shared" si="64"/>
        <v>3</v>
      </c>
      <c r="BN167" s="7">
        <v>1</v>
      </c>
      <c r="BO167" s="7">
        <f t="shared" si="85"/>
        <v>24</v>
      </c>
      <c r="BP167" s="7">
        <v>0</v>
      </c>
      <c r="BQ167" s="7">
        <f t="shared" si="89"/>
        <v>15</v>
      </c>
      <c r="BR167" s="7">
        <v>5</v>
      </c>
      <c r="BS167" s="7">
        <f t="shared" si="95"/>
        <v>35</v>
      </c>
      <c r="BT167" s="7"/>
      <c r="BU167" s="7"/>
      <c r="BV167" s="7">
        <v>0</v>
      </c>
      <c r="BW167" s="7">
        <f t="shared" si="133"/>
        <v>11</v>
      </c>
      <c r="BX167" s="7"/>
      <c r="BY167" s="7"/>
      <c r="BZ167" s="7"/>
      <c r="CA167" s="7"/>
      <c r="CB167" s="7"/>
      <c r="CC167" s="7"/>
      <c r="CD167" s="7">
        <v>0</v>
      </c>
      <c r="CE167" s="7">
        <f t="shared" si="120"/>
        <v>2</v>
      </c>
      <c r="CF167" s="7">
        <v>0</v>
      </c>
      <c r="CG167" s="7">
        <f t="shared" si="127"/>
        <v>0</v>
      </c>
      <c r="CH167" s="7">
        <v>0</v>
      </c>
      <c r="CI167" s="7">
        <f t="shared" si="128"/>
        <v>0</v>
      </c>
      <c r="CJ167" s="7"/>
      <c r="CK167" s="7"/>
      <c r="CL167" s="7">
        <v>0</v>
      </c>
      <c r="CM167" s="7">
        <f t="shared" si="67"/>
        <v>0</v>
      </c>
      <c r="CN167" s="7">
        <v>0</v>
      </c>
      <c r="CO167" s="7">
        <f t="shared" si="115"/>
        <v>2</v>
      </c>
      <c r="CP167" s="7">
        <v>0</v>
      </c>
      <c r="CQ167" s="7">
        <f t="shared" si="140"/>
        <v>17</v>
      </c>
      <c r="CR167" s="7">
        <v>0</v>
      </c>
      <c r="CS167" s="7">
        <f t="shared" si="77"/>
        <v>2</v>
      </c>
      <c r="CT167" s="7">
        <v>5</v>
      </c>
      <c r="CU167" s="7">
        <f t="shared" si="121"/>
        <v>7</v>
      </c>
      <c r="CV167" s="7">
        <v>1</v>
      </c>
      <c r="CW167" s="7">
        <f t="shared" si="96"/>
        <v>5</v>
      </c>
      <c r="CX167" s="7">
        <v>0</v>
      </c>
      <c r="CY167" s="7">
        <f t="shared" si="105"/>
        <v>21</v>
      </c>
      <c r="CZ167" s="7">
        <v>17</v>
      </c>
      <c r="DA167" s="7">
        <f t="shared" si="97"/>
        <v>213</v>
      </c>
      <c r="DB167" s="7">
        <v>0</v>
      </c>
      <c r="DC167" s="7">
        <f t="shared" si="98"/>
        <v>0</v>
      </c>
      <c r="DD167" s="7">
        <v>0</v>
      </c>
      <c r="DE167" s="7">
        <f t="shared" si="122"/>
        <v>0</v>
      </c>
      <c r="DF167" s="7">
        <v>1</v>
      </c>
      <c r="DG167" s="7">
        <f t="shared" si="123"/>
        <v>11</v>
      </c>
      <c r="DH167" s="7"/>
      <c r="DI167" s="7"/>
      <c r="DJ167" s="7">
        <v>0</v>
      </c>
      <c r="DK167" s="7">
        <f t="shared" si="106"/>
        <v>14</v>
      </c>
      <c r="DL167" s="7"/>
      <c r="DM167" s="7"/>
      <c r="DN167" s="7">
        <v>0</v>
      </c>
      <c r="DO167" s="7">
        <f t="shared" si="78"/>
        <v>20</v>
      </c>
      <c r="DP167" s="7"/>
      <c r="DQ167" s="7"/>
      <c r="DR167" s="7">
        <v>28</v>
      </c>
      <c r="DS167" s="7">
        <f t="shared" si="68"/>
        <v>406</v>
      </c>
      <c r="DT167" s="7">
        <v>0</v>
      </c>
      <c r="DU167" s="7">
        <f t="shared" si="131"/>
        <v>6</v>
      </c>
      <c r="DV167" s="7">
        <v>0</v>
      </c>
      <c r="DW167" s="7">
        <f t="shared" si="69"/>
        <v>16</v>
      </c>
      <c r="DX167" s="7">
        <v>0</v>
      </c>
      <c r="DY167" s="7">
        <f t="shared" si="65"/>
        <v>0</v>
      </c>
      <c r="DZ167" s="7">
        <v>1</v>
      </c>
      <c r="EA167" s="7">
        <f t="shared" si="86"/>
        <v>24</v>
      </c>
      <c r="EB167" s="7">
        <v>0</v>
      </c>
      <c r="EC167" s="7">
        <f t="shared" si="107"/>
        <v>31</v>
      </c>
      <c r="ED167" s="7">
        <v>5</v>
      </c>
      <c r="EE167" s="7">
        <f t="shared" si="141"/>
        <v>45</v>
      </c>
      <c r="EF167" s="7">
        <v>1</v>
      </c>
      <c r="EG167" s="7">
        <f t="shared" si="99"/>
        <v>10</v>
      </c>
      <c r="EH167" s="7"/>
      <c r="EI167" s="7"/>
      <c r="EJ167" s="7">
        <v>0</v>
      </c>
      <c r="EK167" s="7">
        <f t="shared" si="87"/>
        <v>20</v>
      </c>
      <c r="EL167" s="7">
        <v>0</v>
      </c>
      <c r="EM167" s="7">
        <f t="shared" si="134"/>
        <v>2</v>
      </c>
      <c r="EN167" s="7"/>
      <c r="EO167" s="7"/>
      <c r="EP167" s="7">
        <v>0</v>
      </c>
      <c r="EQ167" s="7">
        <f t="shared" si="100"/>
        <v>2</v>
      </c>
      <c r="ER167" s="7">
        <v>50</v>
      </c>
      <c r="ES167" s="7">
        <f t="shared" si="63"/>
        <v>1508</v>
      </c>
      <c r="ET167" s="7">
        <v>0</v>
      </c>
      <c r="EU167" s="7">
        <f t="shared" si="101"/>
        <v>0</v>
      </c>
      <c r="EV167" s="7">
        <v>8</v>
      </c>
      <c r="EW167" s="7">
        <f t="shared" si="79"/>
        <v>115</v>
      </c>
      <c r="EX167" s="7">
        <v>0</v>
      </c>
      <c r="EY167" s="7">
        <f t="shared" si="70"/>
        <v>1</v>
      </c>
      <c r="EZ167" s="7">
        <v>0</v>
      </c>
      <c r="FA167" s="7">
        <f t="shared" si="116"/>
        <v>8</v>
      </c>
      <c r="FB167" s="7"/>
      <c r="FC167" s="7"/>
      <c r="FD167" s="7">
        <v>12</v>
      </c>
      <c r="FE167" s="7">
        <f t="shared" si="102"/>
        <v>574</v>
      </c>
      <c r="FF167" s="7">
        <v>9</v>
      </c>
      <c r="FG167" s="7">
        <f t="shared" si="117"/>
        <v>335</v>
      </c>
      <c r="FH167" s="7">
        <v>9</v>
      </c>
      <c r="FI167" s="7">
        <f t="shared" si="129"/>
        <v>40</v>
      </c>
      <c r="FJ167" s="7"/>
      <c r="FK167" s="7"/>
      <c r="FL167" s="7"/>
      <c r="FM167" s="7"/>
      <c r="FN167" s="7"/>
      <c r="FO167" s="7"/>
      <c r="FP167" s="7"/>
      <c r="FQ167" s="7"/>
      <c r="FR167" s="7">
        <v>0</v>
      </c>
      <c r="FS167" s="7">
        <f t="shared" si="130"/>
        <v>0</v>
      </c>
      <c r="FT167" s="7">
        <v>13</v>
      </c>
      <c r="FU167" s="7">
        <f t="shared" si="124"/>
        <v>74</v>
      </c>
      <c r="FV167" s="7">
        <v>56</v>
      </c>
      <c r="FW167" s="7">
        <f t="shared" si="118"/>
        <v>1441</v>
      </c>
      <c r="FX167" s="7"/>
      <c r="FY167" s="7"/>
      <c r="FZ167" s="7"/>
      <c r="GA167" s="7"/>
      <c r="GB167" s="7">
        <v>0</v>
      </c>
      <c r="GC167" s="7">
        <f t="shared" si="125"/>
        <v>7</v>
      </c>
      <c r="GD167" s="7">
        <v>0</v>
      </c>
      <c r="GE167" s="7">
        <f t="shared" si="110"/>
        <v>1</v>
      </c>
      <c r="GF167" s="7">
        <v>2</v>
      </c>
      <c r="GG167" s="7">
        <f t="shared" si="72"/>
        <v>45</v>
      </c>
      <c r="GH167" s="7">
        <v>5</v>
      </c>
      <c r="GI167" s="7">
        <f t="shared" si="103"/>
        <v>71</v>
      </c>
      <c r="GJ167" s="7">
        <v>0</v>
      </c>
      <c r="GK167" s="7">
        <f t="shared" si="73"/>
        <v>44</v>
      </c>
    </row>
    <row r="168" spans="1:193" ht="14.25" customHeight="1" x14ac:dyDescent="0.2">
      <c r="A168" s="85">
        <v>44131</v>
      </c>
      <c r="B168" s="7">
        <v>0</v>
      </c>
      <c r="C168" s="7">
        <f t="shared" si="135"/>
        <v>0</v>
      </c>
      <c r="D168" s="7">
        <v>0</v>
      </c>
      <c r="E168" s="7">
        <f t="shared" si="111"/>
        <v>169</v>
      </c>
      <c r="F168" s="7">
        <v>1</v>
      </c>
      <c r="G168" s="7">
        <f t="shared" si="126"/>
        <v>84</v>
      </c>
      <c r="H168" s="7">
        <v>3</v>
      </c>
      <c r="I168" s="7">
        <f t="shared" si="75"/>
        <v>382</v>
      </c>
      <c r="J168" s="7">
        <v>1</v>
      </c>
      <c r="K168" s="7">
        <f t="shared" si="90"/>
        <v>30</v>
      </c>
      <c r="L168" s="7"/>
      <c r="M168" s="7"/>
      <c r="N168" s="7">
        <v>0</v>
      </c>
      <c r="O168" s="7">
        <f t="shared" si="83"/>
        <v>197</v>
      </c>
      <c r="P168" s="7">
        <v>4</v>
      </c>
      <c r="Q168" s="7">
        <f t="shared" si="91"/>
        <v>134</v>
      </c>
      <c r="R168" s="7">
        <v>0</v>
      </c>
      <c r="S168" s="7">
        <f t="shared" si="136"/>
        <v>10</v>
      </c>
      <c r="T168" s="7"/>
      <c r="U168" s="7"/>
      <c r="V168" s="7"/>
      <c r="W168" s="7"/>
      <c r="X168" s="7">
        <v>1</v>
      </c>
      <c r="Y168" s="7">
        <f t="shared" si="92"/>
        <v>61</v>
      </c>
      <c r="Z168" s="7"/>
      <c r="AA168" s="7"/>
      <c r="AB168" s="7">
        <v>0</v>
      </c>
      <c r="AC168" s="7">
        <f t="shared" si="76"/>
        <v>153</v>
      </c>
      <c r="AD168" s="7">
        <v>1</v>
      </c>
      <c r="AE168" s="7">
        <f t="shared" si="81"/>
        <v>298</v>
      </c>
      <c r="AF168" s="7">
        <v>3</v>
      </c>
      <c r="AG168" s="7">
        <f t="shared" si="93"/>
        <v>96</v>
      </c>
      <c r="AH168" s="7">
        <v>0</v>
      </c>
      <c r="AI168" s="84">
        <f t="shared" si="112"/>
        <v>7</v>
      </c>
      <c r="AJ168" s="7">
        <v>0</v>
      </c>
      <c r="AK168" s="7">
        <f t="shared" si="137"/>
        <v>66</v>
      </c>
      <c r="AL168" s="7"/>
      <c r="AM168" s="7"/>
      <c r="AN168" s="7">
        <v>0</v>
      </c>
      <c r="AO168" s="7">
        <f t="shared" si="113"/>
        <v>9</v>
      </c>
      <c r="AP168" s="7">
        <v>0</v>
      </c>
      <c r="AQ168" s="7">
        <f t="shared" si="114"/>
        <v>3</v>
      </c>
      <c r="AR168" s="7">
        <v>0</v>
      </c>
      <c r="AS168" s="7">
        <f t="shared" si="138"/>
        <v>4</v>
      </c>
      <c r="AT168" s="7">
        <v>0</v>
      </c>
      <c r="AU168" s="7">
        <f t="shared" si="94"/>
        <v>4</v>
      </c>
      <c r="AV168" s="7">
        <v>0</v>
      </c>
      <c r="AW168" s="7">
        <f t="shared" si="104"/>
        <v>3</v>
      </c>
      <c r="AX168" s="7"/>
      <c r="AY168" s="7"/>
      <c r="AZ168" s="7">
        <v>1</v>
      </c>
      <c r="BA168" s="7">
        <f t="shared" si="132"/>
        <v>45</v>
      </c>
      <c r="BB168" s="7">
        <v>0</v>
      </c>
      <c r="BC168" s="7">
        <f t="shared" si="139"/>
        <v>0</v>
      </c>
      <c r="BD168" s="7">
        <v>0</v>
      </c>
      <c r="BE168" s="7">
        <f t="shared" si="84"/>
        <v>3</v>
      </c>
      <c r="BF168" s="7"/>
      <c r="BG168" s="7"/>
      <c r="BH168" s="7">
        <v>5</v>
      </c>
      <c r="BI168" s="7">
        <f t="shared" si="88"/>
        <v>1685</v>
      </c>
      <c r="BJ168" s="7">
        <v>0</v>
      </c>
      <c r="BK168" s="7">
        <f t="shared" si="74"/>
        <v>3</v>
      </c>
      <c r="BL168" s="7">
        <v>0</v>
      </c>
      <c r="BM168" s="7">
        <f t="shared" si="64"/>
        <v>3</v>
      </c>
      <c r="BN168" s="7">
        <v>0</v>
      </c>
      <c r="BO168" s="7">
        <f t="shared" si="85"/>
        <v>24</v>
      </c>
      <c r="BP168" s="7">
        <v>0</v>
      </c>
      <c r="BQ168" s="7">
        <f t="shared" si="89"/>
        <v>15</v>
      </c>
      <c r="BR168" s="7">
        <v>0</v>
      </c>
      <c r="BS168" s="7">
        <f t="shared" si="95"/>
        <v>35</v>
      </c>
      <c r="BT168" s="7"/>
      <c r="BU168" s="7"/>
      <c r="BV168" s="7">
        <v>0</v>
      </c>
      <c r="BW168" s="7">
        <f t="shared" si="133"/>
        <v>11</v>
      </c>
      <c r="BX168" s="7"/>
      <c r="BY168" s="7"/>
      <c r="BZ168" s="7"/>
      <c r="CA168" s="7"/>
      <c r="CB168" s="7"/>
      <c r="CC168" s="7"/>
      <c r="CD168" s="7">
        <v>0</v>
      </c>
      <c r="CE168" s="7">
        <f t="shared" si="120"/>
        <v>2</v>
      </c>
      <c r="CF168" s="7">
        <v>0</v>
      </c>
      <c r="CG168" s="7">
        <f t="shared" si="127"/>
        <v>0</v>
      </c>
      <c r="CH168" s="7">
        <v>0</v>
      </c>
      <c r="CI168" s="7">
        <f t="shared" si="128"/>
        <v>0</v>
      </c>
      <c r="CJ168" s="7"/>
      <c r="CK168" s="7"/>
      <c r="CL168" s="7">
        <v>0</v>
      </c>
      <c r="CM168" s="7">
        <f t="shared" si="67"/>
        <v>0</v>
      </c>
      <c r="CN168" s="7">
        <v>0</v>
      </c>
      <c r="CO168" s="7">
        <f t="shared" si="115"/>
        <v>2</v>
      </c>
      <c r="CP168" s="7">
        <v>1</v>
      </c>
      <c r="CQ168" s="7">
        <f t="shared" si="140"/>
        <v>18</v>
      </c>
      <c r="CR168" s="7">
        <v>0</v>
      </c>
      <c r="CS168" s="7">
        <f t="shared" si="77"/>
        <v>2</v>
      </c>
      <c r="CT168" s="7">
        <v>1</v>
      </c>
      <c r="CU168" s="7">
        <f t="shared" si="121"/>
        <v>8</v>
      </c>
      <c r="CV168" s="7">
        <v>0</v>
      </c>
      <c r="CW168" s="7">
        <f t="shared" si="96"/>
        <v>5</v>
      </c>
      <c r="CX168" s="7">
        <v>0</v>
      </c>
      <c r="CY168" s="7">
        <f t="shared" si="105"/>
        <v>21</v>
      </c>
      <c r="CZ168" s="7">
        <v>10</v>
      </c>
      <c r="DA168" s="7">
        <f t="shared" si="97"/>
        <v>223</v>
      </c>
      <c r="DB168" s="7">
        <v>0</v>
      </c>
      <c r="DC168" s="7">
        <f t="shared" si="98"/>
        <v>0</v>
      </c>
      <c r="DD168" s="7">
        <v>0</v>
      </c>
      <c r="DE168" s="7">
        <f t="shared" si="122"/>
        <v>0</v>
      </c>
      <c r="DF168" s="7">
        <v>0</v>
      </c>
      <c r="DG168" s="7">
        <f t="shared" si="123"/>
        <v>11</v>
      </c>
      <c r="DH168" s="7"/>
      <c r="DI168" s="7"/>
      <c r="DJ168" s="7">
        <v>0</v>
      </c>
      <c r="DK168" s="7">
        <f t="shared" si="106"/>
        <v>14</v>
      </c>
      <c r="DL168" s="7"/>
      <c r="DM168" s="7"/>
      <c r="DN168" s="7">
        <v>1</v>
      </c>
      <c r="DO168" s="7">
        <f t="shared" si="78"/>
        <v>21</v>
      </c>
      <c r="DP168" s="7"/>
      <c r="DQ168" s="7"/>
      <c r="DR168" s="7">
        <v>4</v>
      </c>
      <c r="DS168" s="7">
        <f t="shared" si="68"/>
        <v>410</v>
      </c>
      <c r="DT168" s="7">
        <v>0</v>
      </c>
      <c r="DU168" s="7">
        <f t="shared" si="131"/>
        <v>6</v>
      </c>
      <c r="DV168" s="7">
        <v>0</v>
      </c>
      <c r="DW168" s="7">
        <f t="shared" si="69"/>
        <v>16</v>
      </c>
      <c r="DX168" s="7">
        <v>0</v>
      </c>
      <c r="DY168" s="7">
        <f t="shared" si="65"/>
        <v>0</v>
      </c>
      <c r="DZ168" s="7">
        <v>0</v>
      </c>
      <c r="EA168" s="7">
        <f t="shared" si="86"/>
        <v>24</v>
      </c>
      <c r="EB168" s="7">
        <v>0</v>
      </c>
      <c r="EC168" s="7">
        <f t="shared" si="107"/>
        <v>31</v>
      </c>
      <c r="ED168" s="7">
        <v>0</v>
      </c>
      <c r="EE168" s="7">
        <f t="shared" si="141"/>
        <v>45</v>
      </c>
      <c r="EF168" s="7">
        <v>0</v>
      </c>
      <c r="EG168" s="7">
        <f t="shared" si="99"/>
        <v>10</v>
      </c>
      <c r="EH168" s="7"/>
      <c r="EI168" s="7"/>
      <c r="EJ168" s="7">
        <v>0</v>
      </c>
      <c r="EK168" s="7">
        <f t="shared" si="87"/>
        <v>20</v>
      </c>
      <c r="EL168" s="7">
        <v>0</v>
      </c>
      <c r="EM168" s="7">
        <f t="shared" si="134"/>
        <v>2</v>
      </c>
      <c r="EN168" s="7"/>
      <c r="EO168" s="7"/>
      <c r="EP168" s="7">
        <v>0</v>
      </c>
      <c r="EQ168" s="7">
        <f t="shared" si="100"/>
        <v>2</v>
      </c>
      <c r="ER168" s="7">
        <v>19</v>
      </c>
      <c r="ES168" s="7">
        <f t="shared" si="63"/>
        <v>1527</v>
      </c>
      <c r="ET168" s="7">
        <v>0</v>
      </c>
      <c r="EU168" s="7">
        <f t="shared" si="101"/>
        <v>0</v>
      </c>
      <c r="EV168" s="7">
        <v>1</v>
      </c>
      <c r="EW168" s="7">
        <f t="shared" si="79"/>
        <v>116</v>
      </c>
      <c r="EX168" s="7">
        <v>0</v>
      </c>
      <c r="EY168" s="7">
        <f t="shared" si="70"/>
        <v>1</v>
      </c>
      <c r="EZ168" s="7">
        <v>0</v>
      </c>
      <c r="FA168" s="7">
        <f t="shared" si="116"/>
        <v>8</v>
      </c>
      <c r="FB168" s="7"/>
      <c r="FC168" s="7"/>
      <c r="FD168" s="7">
        <v>1</v>
      </c>
      <c r="FE168" s="7">
        <f t="shared" si="102"/>
        <v>575</v>
      </c>
      <c r="FF168" s="7">
        <v>1</v>
      </c>
      <c r="FG168" s="7">
        <f t="shared" si="117"/>
        <v>336</v>
      </c>
      <c r="FH168" s="7">
        <v>0</v>
      </c>
      <c r="FI168" s="7">
        <f t="shared" si="129"/>
        <v>40</v>
      </c>
      <c r="FJ168" s="7"/>
      <c r="FK168" s="7"/>
      <c r="FL168" s="7"/>
      <c r="FM168" s="7"/>
      <c r="FN168" s="7"/>
      <c r="FO168" s="7"/>
      <c r="FP168" s="7"/>
      <c r="FQ168" s="7"/>
      <c r="FR168" s="7">
        <v>0</v>
      </c>
      <c r="FS168" s="7">
        <f t="shared" si="130"/>
        <v>0</v>
      </c>
      <c r="FT168" s="7">
        <v>1</v>
      </c>
      <c r="FU168" s="7">
        <f t="shared" si="124"/>
        <v>75</v>
      </c>
      <c r="FV168" s="7">
        <v>19</v>
      </c>
      <c r="FW168" s="7">
        <f t="shared" si="118"/>
        <v>1460</v>
      </c>
      <c r="FX168" s="7"/>
      <c r="FY168" s="7"/>
      <c r="FZ168" s="7"/>
      <c r="GA168" s="7"/>
      <c r="GB168" s="7">
        <v>1</v>
      </c>
      <c r="GC168" s="7">
        <f t="shared" si="125"/>
        <v>8</v>
      </c>
      <c r="GD168" s="7">
        <v>0</v>
      </c>
      <c r="GE168" s="7">
        <f t="shared" si="110"/>
        <v>1</v>
      </c>
      <c r="GF168" s="7">
        <v>0</v>
      </c>
      <c r="GG168" s="7">
        <f t="shared" si="72"/>
        <v>45</v>
      </c>
      <c r="GH168" s="7">
        <v>0</v>
      </c>
      <c r="GI168" s="7">
        <f t="shared" si="103"/>
        <v>71</v>
      </c>
      <c r="GJ168" s="7">
        <v>1</v>
      </c>
      <c r="GK168" s="7">
        <f t="shared" si="73"/>
        <v>45</v>
      </c>
    </row>
    <row r="169" spans="1:193" ht="14.25" customHeight="1" x14ac:dyDescent="0.2">
      <c r="A169" s="85">
        <v>44132</v>
      </c>
      <c r="B169" s="7">
        <v>0</v>
      </c>
      <c r="C169" s="7">
        <f t="shared" si="135"/>
        <v>0</v>
      </c>
      <c r="D169" s="7">
        <v>4</v>
      </c>
      <c r="E169" s="7">
        <f t="shared" si="111"/>
        <v>173</v>
      </c>
      <c r="F169" s="7">
        <v>4</v>
      </c>
      <c r="G169" s="7">
        <f t="shared" si="126"/>
        <v>88</v>
      </c>
      <c r="H169" s="7">
        <v>2</v>
      </c>
      <c r="I169" s="7">
        <f t="shared" si="75"/>
        <v>384</v>
      </c>
      <c r="J169" s="7">
        <v>0</v>
      </c>
      <c r="K169" s="7">
        <f t="shared" si="90"/>
        <v>30</v>
      </c>
      <c r="L169" s="7"/>
      <c r="M169" s="7"/>
      <c r="N169" s="7">
        <v>0</v>
      </c>
      <c r="O169" s="7">
        <f t="shared" si="83"/>
        <v>197</v>
      </c>
      <c r="P169" s="7">
        <v>2</v>
      </c>
      <c r="Q169" s="7">
        <f t="shared" si="91"/>
        <v>136</v>
      </c>
      <c r="R169" s="7">
        <v>0</v>
      </c>
      <c r="S169" s="7">
        <f t="shared" si="136"/>
        <v>10</v>
      </c>
      <c r="T169" s="7"/>
      <c r="U169" s="7"/>
      <c r="V169" s="7"/>
      <c r="W169" s="7"/>
      <c r="X169" s="7">
        <v>0</v>
      </c>
      <c r="Y169" s="7">
        <f t="shared" si="92"/>
        <v>61</v>
      </c>
      <c r="Z169" s="7"/>
      <c r="AA169" s="7"/>
      <c r="AB169" s="7">
        <v>0</v>
      </c>
      <c r="AC169" s="7">
        <f t="shared" si="76"/>
        <v>153</v>
      </c>
      <c r="AD169" s="7">
        <v>0</v>
      </c>
      <c r="AE169" s="7">
        <f t="shared" si="81"/>
        <v>298</v>
      </c>
      <c r="AF169" s="7">
        <v>3</v>
      </c>
      <c r="AG169" s="7">
        <f t="shared" si="93"/>
        <v>99</v>
      </c>
      <c r="AH169" s="7">
        <v>0</v>
      </c>
      <c r="AI169" s="84">
        <f t="shared" si="112"/>
        <v>7</v>
      </c>
      <c r="AJ169" s="7">
        <v>2</v>
      </c>
      <c r="AK169" s="7">
        <f t="shared" si="137"/>
        <v>68</v>
      </c>
      <c r="AL169" s="7"/>
      <c r="AM169" s="7"/>
      <c r="AN169" s="7">
        <v>0</v>
      </c>
      <c r="AO169" s="7">
        <f t="shared" si="113"/>
        <v>9</v>
      </c>
      <c r="AP169" s="7">
        <v>0</v>
      </c>
      <c r="AQ169" s="7">
        <f t="shared" si="114"/>
        <v>3</v>
      </c>
      <c r="AR169" s="7">
        <v>0</v>
      </c>
      <c r="AS169" s="7">
        <f t="shared" si="138"/>
        <v>4</v>
      </c>
      <c r="AT169" s="7">
        <v>0</v>
      </c>
      <c r="AU169" s="7">
        <f t="shared" si="94"/>
        <v>4</v>
      </c>
      <c r="AV169" s="7">
        <v>0</v>
      </c>
      <c r="AW169" s="7">
        <f t="shared" si="104"/>
        <v>3</v>
      </c>
      <c r="AX169" s="7"/>
      <c r="AY169" s="7"/>
      <c r="AZ169" s="7">
        <v>0</v>
      </c>
      <c r="BA169" s="7">
        <f t="shared" si="132"/>
        <v>45</v>
      </c>
      <c r="BB169" s="7">
        <v>0</v>
      </c>
      <c r="BC169" s="7">
        <f t="shared" si="139"/>
        <v>0</v>
      </c>
      <c r="BD169" s="7">
        <v>0</v>
      </c>
      <c r="BE169" s="7">
        <f t="shared" si="84"/>
        <v>3</v>
      </c>
      <c r="BF169" s="7"/>
      <c r="BG169" s="7"/>
      <c r="BH169" s="7">
        <v>4</v>
      </c>
      <c r="BI169" s="7">
        <f t="shared" si="88"/>
        <v>1689</v>
      </c>
      <c r="BJ169" s="7">
        <v>0</v>
      </c>
      <c r="BK169" s="7">
        <f t="shared" si="74"/>
        <v>3</v>
      </c>
      <c r="BL169" s="7">
        <v>0</v>
      </c>
      <c r="BM169" s="7">
        <f t="shared" si="64"/>
        <v>3</v>
      </c>
      <c r="BN169" s="7">
        <v>0</v>
      </c>
      <c r="BO169" s="7">
        <f t="shared" si="85"/>
        <v>24</v>
      </c>
      <c r="BP169" s="7">
        <v>0</v>
      </c>
      <c r="BQ169" s="7">
        <f t="shared" si="89"/>
        <v>15</v>
      </c>
      <c r="BR169" s="7">
        <v>0</v>
      </c>
      <c r="BS169" s="7">
        <f t="shared" si="95"/>
        <v>35</v>
      </c>
      <c r="BT169" s="7"/>
      <c r="BU169" s="7"/>
      <c r="BV169" s="7">
        <v>0</v>
      </c>
      <c r="BW169" s="7">
        <f t="shared" si="133"/>
        <v>11</v>
      </c>
      <c r="BX169" s="7"/>
      <c r="BY169" s="7"/>
      <c r="BZ169" s="7"/>
      <c r="CA169" s="7"/>
      <c r="CB169" s="7"/>
      <c r="CC169" s="7"/>
      <c r="CD169" s="7">
        <v>0</v>
      </c>
      <c r="CE169" s="7">
        <f t="shared" si="120"/>
        <v>2</v>
      </c>
      <c r="CF169" s="7">
        <v>0</v>
      </c>
      <c r="CG169" s="7">
        <f t="shared" si="127"/>
        <v>0</v>
      </c>
      <c r="CH169" s="7">
        <v>0</v>
      </c>
      <c r="CI169" s="7">
        <f t="shared" si="128"/>
        <v>0</v>
      </c>
      <c r="CJ169" s="7"/>
      <c r="CK169" s="7"/>
      <c r="CL169" s="7">
        <v>0</v>
      </c>
      <c r="CM169" s="7">
        <f t="shared" si="67"/>
        <v>0</v>
      </c>
      <c r="CN169" s="7">
        <v>0</v>
      </c>
      <c r="CO169" s="7">
        <f t="shared" si="115"/>
        <v>2</v>
      </c>
      <c r="CP169" s="7">
        <v>0</v>
      </c>
      <c r="CQ169" s="7">
        <f t="shared" si="140"/>
        <v>18</v>
      </c>
      <c r="CR169" s="7">
        <v>1</v>
      </c>
      <c r="CS169" s="7">
        <f t="shared" si="77"/>
        <v>3</v>
      </c>
      <c r="CT169" s="7">
        <v>0</v>
      </c>
      <c r="CU169" s="7">
        <f t="shared" si="121"/>
        <v>8</v>
      </c>
      <c r="CV169" s="7">
        <v>0</v>
      </c>
      <c r="CW169" s="7">
        <f t="shared" si="96"/>
        <v>5</v>
      </c>
      <c r="CX169" s="7">
        <v>0</v>
      </c>
      <c r="CY169" s="7">
        <f t="shared" si="105"/>
        <v>21</v>
      </c>
      <c r="CZ169" s="7">
        <v>1</v>
      </c>
      <c r="DA169" s="7">
        <f t="shared" si="97"/>
        <v>224</v>
      </c>
      <c r="DB169" s="7">
        <v>0</v>
      </c>
      <c r="DC169" s="7">
        <f t="shared" si="98"/>
        <v>0</v>
      </c>
      <c r="DD169" s="7">
        <v>0</v>
      </c>
      <c r="DE169" s="7">
        <f t="shared" si="122"/>
        <v>0</v>
      </c>
      <c r="DF169" s="7">
        <v>1</v>
      </c>
      <c r="DG169" s="7">
        <f t="shared" si="123"/>
        <v>12</v>
      </c>
      <c r="DH169" s="7"/>
      <c r="DI169" s="7"/>
      <c r="DJ169" s="7">
        <v>0</v>
      </c>
      <c r="DK169" s="7">
        <f t="shared" si="106"/>
        <v>14</v>
      </c>
      <c r="DL169" s="7"/>
      <c r="DM169" s="7"/>
      <c r="DN169" s="7">
        <v>0</v>
      </c>
      <c r="DO169" s="7">
        <f t="shared" si="78"/>
        <v>21</v>
      </c>
      <c r="DP169" s="7"/>
      <c r="DQ169" s="7"/>
      <c r="DR169" s="7">
        <v>1</v>
      </c>
      <c r="DS169" s="7">
        <f t="shared" si="68"/>
        <v>411</v>
      </c>
      <c r="DT169" s="7">
        <v>0</v>
      </c>
      <c r="DU169" s="7">
        <f t="shared" si="131"/>
        <v>6</v>
      </c>
      <c r="DV169" s="7">
        <v>0</v>
      </c>
      <c r="DW169" s="7">
        <f t="shared" si="69"/>
        <v>16</v>
      </c>
      <c r="DX169" s="7">
        <v>1</v>
      </c>
      <c r="DY169" s="7">
        <f t="shared" si="65"/>
        <v>1</v>
      </c>
      <c r="DZ169" s="7">
        <v>0</v>
      </c>
      <c r="EA169" s="7">
        <f t="shared" si="86"/>
        <v>24</v>
      </c>
      <c r="EB169" s="7">
        <v>0</v>
      </c>
      <c r="EC169" s="7">
        <f t="shared" si="107"/>
        <v>31</v>
      </c>
      <c r="ED169" s="7">
        <v>0</v>
      </c>
      <c r="EE169" s="7">
        <f t="shared" si="141"/>
        <v>45</v>
      </c>
      <c r="EF169" s="7">
        <v>0</v>
      </c>
      <c r="EG169" s="7">
        <f t="shared" si="99"/>
        <v>10</v>
      </c>
      <c r="EH169" s="7"/>
      <c r="EI169" s="7"/>
      <c r="EJ169" s="7">
        <v>0</v>
      </c>
      <c r="EK169" s="7">
        <f t="shared" si="87"/>
        <v>20</v>
      </c>
      <c r="EL169" s="7">
        <v>0</v>
      </c>
      <c r="EM169" s="7">
        <f t="shared" si="134"/>
        <v>2</v>
      </c>
      <c r="EN169" s="7"/>
      <c r="EO169" s="7"/>
      <c r="EP169" s="7">
        <v>0</v>
      </c>
      <c r="EQ169" s="7">
        <f t="shared" si="100"/>
        <v>2</v>
      </c>
      <c r="ER169" s="7">
        <v>6</v>
      </c>
      <c r="ES169" s="7">
        <f t="shared" si="63"/>
        <v>1533</v>
      </c>
      <c r="ET169" s="7">
        <v>0</v>
      </c>
      <c r="EU169" s="7">
        <f t="shared" si="101"/>
        <v>0</v>
      </c>
      <c r="EV169" s="7">
        <v>1</v>
      </c>
      <c r="EW169" s="7">
        <f t="shared" si="79"/>
        <v>117</v>
      </c>
      <c r="EX169" s="7">
        <v>0</v>
      </c>
      <c r="EY169" s="7">
        <f t="shared" si="70"/>
        <v>1</v>
      </c>
      <c r="EZ169" s="7">
        <v>0</v>
      </c>
      <c r="FA169" s="7">
        <f t="shared" si="116"/>
        <v>8</v>
      </c>
      <c r="FB169" s="7"/>
      <c r="FC169" s="7"/>
      <c r="FD169" s="7">
        <v>3</v>
      </c>
      <c r="FE169" s="7">
        <f t="shared" si="102"/>
        <v>578</v>
      </c>
      <c r="FF169" s="7">
        <v>0</v>
      </c>
      <c r="FG169" s="7">
        <f t="shared" si="117"/>
        <v>336</v>
      </c>
      <c r="FH169" s="7">
        <v>0</v>
      </c>
      <c r="FI169" s="7">
        <f t="shared" si="129"/>
        <v>40</v>
      </c>
      <c r="FJ169" s="7"/>
      <c r="FK169" s="7"/>
      <c r="FL169" s="7"/>
      <c r="FM169" s="7"/>
      <c r="FN169" s="7"/>
      <c r="FO169" s="7"/>
      <c r="FP169" s="7"/>
      <c r="FQ169" s="7"/>
      <c r="FR169" s="7">
        <v>0</v>
      </c>
      <c r="FS169" s="7">
        <f t="shared" si="130"/>
        <v>0</v>
      </c>
      <c r="FT169" s="7">
        <v>1</v>
      </c>
      <c r="FU169" s="7">
        <f t="shared" si="124"/>
        <v>76</v>
      </c>
      <c r="FV169" s="7">
        <v>5</v>
      </c>
      <c r="FW169" s="7">
        <f t="shared" si="118"/>
        <v>1465</v>
      </c>
      <c r="FX169" s="7"/>
      <c r="FY169" s="7"/>
      <c r="FZ169" s="7"/>
      <c r="GA169" s="7"/>
      <c r="GB169" s="7">
        <v>0</v>
      </c>
      <c r="GC169" s="7">
        <f t="shared" si="125"/>
        <v>8</v>
      </c>
      <c r="GD169" s="7">
        <v>0</v>
      </c>
      <c r="GE169" s="7">
        <f t="shared" si="110"/>
        <v>1</v>
      </c>
      <c r="GF169" s="7">
        <v>0</v>
      </c>
      <c r="GG169" s="7">
        <f t="shared" si="72"/>
        <v>45</v>
      </c>
      <c r="GH169" s="7">
        <v>4</v>
      </c>
      <c r="GI169" s="7">
        <f t="shared" si="103"/>
        <v>75</v>
      </c>
      <c r="GJ169" s="7">
        <v>0</v>
      </c>
      <c r="GK169" s="7">
        <f t="shared" si="73"/>
        <v>45</v>
      </c>
    </row>
    <row r="170" spans="1:193" ht="14.25" customHeight="1" x14ac:dyDescent="0.2">
      <c r="A170" s="85">
        <v>44133</v>
      </c>
      <c r="B170" s="7">
        <v>0</v>
      </c>
      <c r="C170" s="7">
        <f t="shared" si="135"/>
        <v>0</v>
      </c>
      <c r="D170" s="7">
        <v>0</v>
      </c>
      <c r="E170" s="7">
        <f t="shared" si="111"/>
        <v>173</v>
      </c>
      <c r="F170" s="7">
        <v>0</v>
      </c>
      <c r="G170" s="7">
        <f t="shared" si="126"/>
        <v>88</v>
      </c>
      <c r="H170" s="7">
        <v>3</v>
      </c>
      <c r="I170" s="7">
        <f t="shared" si="75"/>
        <v>387</v>
      </c>
      <c r="J170" s="7">
        <v>0</v>
      </c>
      <c r="K170" s="7">
        <f t="shared" si="90"/>
        <v>30</v>
      </c>
      <c r="L170" s="7"/>
      <c r="M170" s="7"/>
      <c r="N170" s="7">
        <v>0</v>
      </c>
      <c r="O170" s="7">
        <f t="shared" si="83"/>
        <v>197</v>
      </c>
      <c r="P170" s="7">
        <v>3</v>
      </c>
      <c r="Q170" s="7">
        <f t="shared" si="91"/>
        <v>139</v>
      </c>
      <c r="R170" s="7">
        <v>0</v>
      </c>
      <c r="S170" s="7">
        <f t="shared" si="136"/>
        <v>10</v>
      </c>
      <c r="T170" s="7"/>
      <c r="U170" s="7"/>
      <c r="V170" s="7"/>
      <c r="W170" s="7"/>
      <c r="X170" s="7">
        <v>0</v>
      </c>
      <c r="Y170" s="7">
        <f t="shared" si="92"/>
        <v>61</v>
      </c>
      <c r="Z170" s="7"/>
      <c r="AA170" s="7"/>
      <c r="AB170" s="7">
        <v>0</v>
      </c>
      <c r="AC170" s="7">
        <f t="shared" si="76"/>
        <v>153</v>
      </c>
      <c r="AD170" s="7">
        <v>2</v>
      </c>
      <c r="AE170" s="7">
        <f t="shared" si="81"/>
        <v>300</v>
      </c>
      <c r="AF170" s="7">
        <v>1</v>
      </c>
      <c r="AG170" s="7">
        <f t="shared" si="93"/>
        <v>100</v>
      </c>
      <c r="AH170" s="7">
        <v>0</v>
      </c>
      <c r="AI170" s="84">
        <f t="shared" si="112"/>
        <v>7</v>
      </c>
      <c r="AJ170" s="7">
        <v>0</v>
      </c>
      <c r="AK170" s="7">
        <f t="shared" si="137"/>
        <v>68</v>
      </c>
      <c r="AL170" s="7"/>
      <c r="AM170" s="7"/>
      <c r="AN170" s="7">
        <v>2</v>
      </c>
      <c r="AO170" s="7">
        <f t="shared" si="113"/>
        <v>11</v>
      </c>
      <c r="AP170" s="7">
        <v>0</v>
      </c>
      <c r="AQ170" s="7">
        <f t="shared" si="114"/>
        <v>3</v>
      </c>
      <c r="AR170" s="7">
        <v>0</v>
      </c>
      <c r="AS170" s="7">
        <f t="shared" si="138"/>
        <v>4</v>
      </c>
      <c r="AT170" s="7">
        <v>0</v>
      </c>
      <c r="AU170" s="7">
        <f t="shared" si="94"/>
        <v>4</v>
      </c>
      <c r="AV170" s="7">
        <v>0</v>
      </c>
      <c r="AW170" s="7">
        <f t="shared" si="104"/>
        <v>3</v>
      </c>
      <c r="AX170" s="7"/>
      <c r="AY170" s="7"/>
      <c r="AZ170" s="7">
        <v>1</v>
      </c>
      <c r="BA170" s="7">
        <f t="shared" si="132"/>
        <v>46</v>
      </c>
      <c r="BB170" s="7">
        <v>0</v>
      </c>
      <c r="BC170" s="7">
        <f t="shared" si="139"/>
        <v>0</v>
      </c>
      <c r="BD170" s="7">
        <v>0</v>
      </c>
      <c r="BE170" s="7">
        <f t="shared" si="84"/>
        <v>3</v>
      </c>
      <c r="BF170" s="7"/>
      <c r="BG170" s="7"/>
      <c r="BH170" s="7">
        <v>0</v>
      </c>
      <c r="BI170" s="7">
        <f t="shared" si="88"/>
        <v>1689</v>
      </c>
      <c r="BJ170" s="7">
        <v>0</v>
      </c>
      <c r="BK170" s="7">
        <f t="shared" si="74"/>
        <v>3</v>
      </c>
      <c r="BL170" s="7">
        <v>0</v>
      </c>
      <c r="BM170" s="7">
        <f t="shared" si="64"/>
        <v>3</v>
      </c>
      <c r="BN170" s="7">
        <v>0</v>
      </c>
      <c r="BO170" s="7">
        <f t="shared" si="85"/>
        <v>24</v>
      </c>
      <c r="BP170" s="7">
        <v>0</v>
      </c>
      <c r="BQ170" s="7">
        <f t="shared" si="89"/>
        <v>15</v>
      </c>
      <c r="BR170" s="7">
        <v>0</v>
      </c>
      <c r="BS170" s="7">
        <f t="shared" si="95"/>
        <v>35</v>
      </c>
      <c r="BT170" s="7"/>
      <c r="BU170" s="7"/>
      <c r="BV170" s="7">
        <v>0</v>
      </c>
      <c r="BW170" s="7">
        <f t="shared" si="133"/>
        <v>11</v>
      </c>
      <c r="BX170" s="7"/>
      <c r="BY170" s="7"/>
      <c r="BZ170" s="7"/>
      <c r="CA170" s="7"/>
      <c r="CB170" s="7"/>
      <c r="CC170" s="7"/>
      <c r="CD170" s="7">
        <v>0</v>
      </c>
      <c r="CE170" s="7">
        <f t="shared" si="120"/>
        <v>2</v>
      </c>
      <c r="CF170" s="7">
        <v>0</v>
      </c>
      <c r="CG170" s="7">
        <f t="shared" si="127"/>
        <v>0</v>
      </c>
      <c r="CH170" s="7">
        <v>0</v>
      </c>
      <c r="CI170" s="7">
        <f t="shared" si="128"/>
        <v>0</v>
      </c>
      <c r="CJ170" s="7"/>
      <c r="CK170" s="7"/>
      <c r="CL170" s="7">
        <v>0</v>
      </c>
      <c r="CM170" s="7">
        <f t="shared" si="67"/>
        <v>0</v>
      </c>
      <c r="CN170" s="7">
        <v>0</v>
      </c>
      <c r="CO170" s="7">
        <f t="shared" si="115"/>
        <v>2</v>
      </c>
      <c r="CP170" s="7">
        <v>0</v>
      </c>
      <c r="CQ170" s="7">
        <f t="shared" si="140"/>
        <v>18</v>
      </c>
      <c r="CR170" s="7">
        <v>0</v>
      </c>
      <c r="CS170" s="7">
        <f t="shared" si="77"/>
        <v>3</v>
      </c>
      <c r="CT170" s="7">
        <v>0</v>
      </c>
      <c r="CU170" s="7">
        <f t="shared" si="121"/>
        <v>8</v>
      </c>
      <c r="CV170" s="7">
        <v>0</v>
      </c>
      <c r="CW170" s="7">
        <f t="shared" si="96"/>
        <v>5</v>
      </c>
      <c r="CX170" s="7">
        <v>0</v>
      </c>
      <c r="CY170" s="7">
        <f t="shared" si="105"/>
        <v>21</v>
      </c>
      <c r="CZ170" s="7">
        <v>2</v>
      </c>
      <c r="DA170" s="7">
        <f t="shared" si="97"/>
        <v>226</v>
      </c>
      <c r="DB170" s="7">
        <v>0</v>
      </c>
      <c r="DC170" s="7">
        <f t="shared" si="98"/>
        <v>0</v>
      </c>
      <c r="DD170" s="7">
        <v>0</v>
      </c>
      <c r="DE170" s="7">
        <f t="shared" si="122"/>
        <v>0</v>
      </c>
      <c r="DF170" s="7">
        <v>0</v>
      </c>
      <c r="DG170" s="7">
        <f t="shared" si="123"/>
        <v>12</v>
      </c>
      <c r="DH170" s="7"/>
      <c r="DI170" s="7"/>
      <c r="DJ170" s="7">
        <v>0</v>
      </c>
      <c r="DK170" s="7">
        <f t="shared" si="106"/>
        <v>14</v>
      </c>
      <c r="DL170" s="7"/>
      <c r="DM170" s="7"/>
      <c r="DN170" s="7">
        <v>0</v>
      </c>
      <c r="DO170" s="7">
        <f t="shared" si="78"/>
        <v>21</v>
      </c>
      <c r="DP170" s="7"/>
      <c r="DQ170" s="7"/>
      <c r="DR170" s="7">
        <v>5</v>
      </c>
      <c r="DS170" s="7">
        <f t="shared" si="68"/>
        <v>416</v>
      </c>
      <c r="DT170" s="7">
        <v>0</v>
      </c>
      <c r="DU170" s="7">
        <f t="shared" si="131"/>
        <v>6</v>
      </c>
      <c r="DV170" s="7">
        <v>0</v>
      </c>
      <c r="DW170" s="7">
        <f t="shared" si="69"/>
        <v>16</v>
      </c>
      <c r="DX170" s="7">
        <v>0</v>
      </c>
      <c r="DY170" s="7">
        <f t="shared" si="65"/>
        <v>1</v>
      </c>
      <c r="DZ170" s="7">
        <v>0</v>
      </c>
      <c r="EA170" s="7">
        <f t="shared" si="86"/>
        <v>24</v>
      </c>
      <c r="EB170" s="7">
        <v>0</v>
      </c>
      <c r="EC170" s="7">
        <f t="shared" si="107"/>
        <v>31</v>
      </c>
      <c r="ED170" s="7">
        <v>0</v>
      </c>
      <c r="EE170" s="7">
        <f t="shared" si="141"/>
        <v>45</v>
      </c>
      <c r="EF170" s="7">
        <v>0</v>
      </c>
      <c r="EG170" s="7">
        <f t="shared" si="99"/>
        <v>10</v>
      </c>
      <c r="EH170" s="7"/>
      <c r="EI170" s="7"/>
      <c r="EJ170" s="7">
        <v>2</v>
      </c>
      <c r="EK170" s="7">
        <f t="shared" si="87"/>
        <v>22</v>
      </c>
      <c r="EL170" s="7">
        <v>0</v>
      </c>
      <c r="EM170" s="7">
        <f t="shared" si="134"/>
        <v>2</v>
      </c>
      <c r="EN170" s="7"/>
      <c r="EO170" s="7"/>
      <c r="EP170" s="7">
        <v>0</v>
      </c>
      <c r="EQ170" s="7">
        <f t="shared" si="100"/>
        <v>2</v>
      </c>
      <c r="ER170" s="7">
        <v>2</v>
      </c>
      <c r="ES170" s="7">
        <f t="shared" si="63"/>
        <v>1535</v>
      </c>
      <c r="ET170" s="7">
        <v>0</v>
      </c>
      <c r="EU170" s="7">
        <f t="shared" si="101"/>
        <v>0</v>
      </c>
      <c r="EV170" s="7">
        <v>0</v>
      </c>
      <c r="EW170" s="7">
        <f t="shared" si="79"/>
        <v>117</v>
      </c>
      <c r="EX170" s="7">
        <v>0</v>
      </c>
      <c r="EY170" s="7">
        <f t="shared" si="70"/>
        <v>1</v>
      </c>
      <c r="EZ170" s="7">
        <v>0</v>
      </c>
      <c r="FA170" s="7">
        <f t="shared" si="116"/>
        <v>8</v>
      </c>
      <c r="FB170" s="7"/>
      <c r="FC170" s="7"/>
      <c r="FD170" s="7">
        <v>0</v>
      </c>
      <c r="FE170" s="7">
        <f t="shared" si="102"/>
        <v>578</v>
      </c>
      <c r="FF170" s="7">
        <v>1</v>
      </c>
      <c r="FG170" s="7">
        <f t="shared" si="117"/>
        <v>337</v>
      </c>
      <c r="FH170" s="7">
        <v>0</v>
      </c>
      <c r="FI170" s="7">
        <f t="shared" si="129"/>
        <v>40</v>
      </c>
      <c r="FJ170" s="7"/>
      <c r="FK170" s="7"/>
      <c r="FL170" s="7"/>
      <c r="FM170" s="7"/>
      <c r="FN170" s="7"/>
      <c r="FO170" s="7"/>
      <c r="FP170" s="7"/>
      <c r="FQ170" s="7"/>
      <c r="FR170" s="7">
        <v>0</v>
      </c>
      <c r="FS170" s="7">
        <f t="shared" si="130"/>
        <v>0</v>
      </c>
      <c r="FT170" s="7">
        <v>0</v>
      </c>
      <c r="FU170" s="7">
        <f t="shared" si="124"/>
        <v>76</v>
      </c>
      <c r="FV170" s="7">
        <v>2</v>
      </c>
      <c r="FW170" s="7">
        <f t="shared" si="118"/>
        <v>1467</v>
      </c>
      <c r="FX170" s="7"/>
      <c r="FY170" s="7"/>
      <c r="FZ170" s="7"/>
      <c r="GA170" s="7"/>
      <c r="GB170" s="7">
        <v>0</v>
      </c>
      <c r="GC170" s="7">
        <f t="shared" si="125"/>
        <v>8</v>
      </c>
      <c r="GD170" s="7">
        <v>0</v>
      </c>
      <c r="GE170" s="7">
        <f t="shared" si="110"/>
        <v>1</v>
      </c>
      <c r="GF170" s="7">
        <v>1</v>
      </c>
      <c r="GG170" s="7">
        <f t="shared" si="72"/>
        <v>46</v>
      </c>
      <c r="GH170" s="7">
        <v>0</v>
      </c>
      <c r="GI170" s="7">
        <f t="shared" si="103"/>
        <v>75</v>
      </c>
      <c r="GJ170" s="7">
        <v>1</v>
      </c>
      <c r="GK170" s="7">
        <f t="shared" si="73"/>
        <v>46</v>
      </c>
    </row>
    <row r="171" spans="1:193" ht="14.25" customHeight="1" x14ac:dyDescent="0.2">
      <c r="A171" s="85">
        <v>44134</v>
      </c>
      <c r="B171" s="7">
        <v>0</v>
      </c>
      <c r="C171" s="7">
        <f t="shared" si="135"/>
        <v>0</v>
      </c>
      <c r="D171" s="7"/>
      <c r="E171" s="7"/>
      <c r="F171" s="7"/>
      <c r="G171" s="7"/>
      <c r="H171" s="7">
        <v>2</v>
      </c>
      <c r="I171" s="7">
        <f t="shared" si="75"/>
        <v>389</v>
      </c>
      <c r="J171" s="7"/>
      <c r="K171" s="7"/>
      <c r="L171" s="7"/>
      <c r="M171" s="7"/>
      <c r="N171" s="7"/>
      <c r="O171" s="7"/>
      <c r="P171" s="7"/>
      <c r="Q171" s="7"/>
      <c r="R171" s="7"/>
      <c r="S171" s="7"/>
      <c r="T171" s="7"/>
      <c r="U171" s="7"/>
      <c r="V171" s="7"/>
      <c r="W171" s="7"/>
      <c r="X171" s="7"/>
      <c r="Y171" s="7"/>
      <c r="Z171" s="7"/>
      <c r="AA171" s="7"/>
      <c r="AB171" s="7">
        <v>0</v>
      </c>
      <c r="AC171" s="7">
        <f t="shared" si="76"/>
        <v>153</v>
      </c>
      <c r="AD171" s="7"/>
      <c r="AE171" s="7"/>
      <c r="AF171" s="7"/>
      <c r="AG171" s="7">
        <f t="shared" si="93"/>
        <v>100</v>
      </c>
      <c r="AH171" s="7">
        <v>0</v>
      </c>
      <c r="AI171" s="84">
        <f t="shared" si="112"/>
        <v>7</v>
      </c>
      <c r="AJ171" s="7"/>
      <c r="AK171" s="7"/>
      <c r="AL171" s="7"/>
      <c r="AM171" s="7"/>
      <c r="AN171" s="7"/>
      <c r="AO171" s="7"/>
      <c r="AP171" s="7">
        <v>0</v>
      </c>
      <c r="AQ171" s="7">
        <f t="shared" si="114"/>
        <v>3</v>
      </c>
      <c r="AR171" s="7"/>
      <c r="AS171" s="7"/>
      <c r="AT171" s="7"/>
      <c r="AU171" s="7"/>
      <c r="AV171" s="7"/>
      <c r="AW171" s="7"/>
      <c r="AX171" s="7"/>
      <c r="AY171" s="7"/>
      <c r="AZ171" s="7">
        <v>3</v>
      </c>
      <c r="BA171" s="7">
        <f t="shared" si="132"/>
        <v>49</v>
      </c>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f t="shared" si="120"/>
        <v>2</v>
      </c>
      <c r="CF171" s="7"/>
      <c r="CG171" s="7"/>
      <c r="CH171" s="7"/>
      <c r="CI171" s="7"/>
      <c r="CJ171" s="7"/>
      <c r="CK171" s="7"/>
      <c r="CL171" s="7"/>
      <c r="CM171" s="7"/>
      <c r="CN171" s="7"/>
      <c r="CO171" s="7"/>
      <c r="CP171" s="7"/>
      <c r="CQ171" s="7"/>
      <c r="CR171" s="7"/>
      <c r="CS171" s="7"/>
      <c r="CT171" s="7">
        <v>2</v>
      </c>
      <c r="CU171" s="7">
        <f t="shared" si="121"/>
        <v>10</v>
      </c>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v>1</v>
      </c>
      <c r="ES171" s="7">
        <f t="shared" si="63"/>
        <v>1536</v>
      </c>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f t="shared" si="118"/>
        <v>1467</v>
      </c>
      <c r="FX171" s="7"/>
      <c r="FY171" s="7"/>
      <c r="FZ171" s="7"/>
      <c r="GA171" s="7"/>
      <c r="GB171" s="7"/>
      <c r="GC171" s="7"/>
      <c r="GD171" s="7"/>
      <c r="GE171" s="7"/>
      <c r="GF171" s="7"/>
      <c r="GG171" s="7"/>
      <c r="GH171" s="7"/>
      <c r="GI171" s="7"/>
      <c r="GJ171" s="7"/>
      <c r="GK171" s="7"/>
    </row>
    <row r="172" spans="1:193" ht="14.25" customHeight="1" x14ac:dyDescent="0.2">
      <c r="A172" s="85">
        <v>44135</v>
      </c>
      <c r="B172" s="7"/>
      <c r="C172" s="7">
        <f t="shared" si="135"/>
        <v>0</v>
      </c>
      <c r="D172" s="7"/>
      <c r="E172" s="7"/>
      <c r="F172" s="7"/>
      <c r="G172" s="7"/>
      <c r="H172" s="7"/>
      <c r="I172" s="7">
        <f t="shared" si="75"/>
        <v>389</v>
      </c>
      <c r="J172" s="7"/>
      <c r="K172" s="7"/>
      <c r="L172" s="7"/>
      <c r="M172" s="7"/>
      <c r="N172" s="7"/>
      <c r="O172" s="7"/>
      <c r="P172" s="7"/>
      <c r="Q172" s="7"/>
      <c r="R172" s="7"/>
      <c r="S172" s="7"/>
      <c r="T172" s="7"/>
      <c r="U172" s="7"/>
      <c r="V172" s="7"/>
      <c r="W172" s="7"/>
      <c r="X172" s="7"/>
      <c r="Y172" s="7"/>
      <c r="Z172" s="7"/>
      <c r="AA172" s="7"/>
      <c r="AB172" s="7"/>
      <c r="AC172" s="7">
        <f t="shared" si="76"/>
        <v>153</v>
      </c>
      <c r="AD172" s="7"/>
      <c r="AE172" s="7"/>
      <c r="AF172" s="7"/>
      <c r="AG172" s="7">
        <f t="shared" si="93"/>
        <v>100</v>
      </c>
      <c r="AH172" s="7"/>
      <c r="AI172" s="84">
        <f t="shared" si="112"/>
        <v>7</v>
      </c>
      <c r="AJ172" s="7"/>
      <c r="AK172" s="7"/>
      <c r="AL172" s="7"/>
      <c r="AM172" s="7"/>
      <c r="AN172" s="7"/>
      <c r="AO172" s="7"/>
      <c r="AP172" s="7"/>
      <c r="AQ172" s="7">
        <f t="shared" si="114"/>
        <v>3</v>
      </c>
      <c r="AR172" s="7"/>
      <c r="AS172" s="7"/>
      <c r="AT172" s="7"/>
      <c r="AU172" s="7"/>
      <c r="AV172" s="7"/>
      <c r="AW172" s="7"/>
      <c r="AX172" s="7"/>
      <c r="AY172" s="7"/>
      <c r="AZ172" s="7"/>
      <c r="BA172" s="7">
        <f t="shared" si="132"/>
        <v>49</v>
      </c>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f t="shared" si="120"/>
        <v>2</v>
      </c>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f t="shared" si="118"/>
        <v>1467</v>
      </c>
      <c r="FX172" s="7"/>
      <c r="FY172" s="7"/>
      <c r="FZ172" s="7"/>
      <c r="GA172" s="7"/>
      <c r="GB172" s="7"/>
      <c r="GC172" s="7"/>
      <c r="GD172" s="7"/>
      <c r="GE172" s="7"/>
      <c r="GF172" s="7"/>
      <c r="GG172" s="7"/>
      <c r="GH172" s="7"/>
      <c r="GI172" s="7"/>
      <c r="GJ172" s="7"/>
      <c r="GK172" s="7"/>
    </row>
    <row r="173" spans="1:193" ht="14.25" customHeight="1" x14ac:dyDescent="0.2">
      <c r="A173" s="85">
        <v>44136</v>
      </c>
      <c r="B173" s="7"/>
      <c r="C173" s="7">
        <f t="shared" si="135"/>
        <v>0</v>
      </c>
      <c r="D173" s="7"/>
      <c r="E173" s="7"/>
      <c r="F173" s="7"/>
      <c r="G173" s="7"/>
      <c r="H173" s="7"/>
      <c r="I173" s="7">
        <f t="shared" si="75"/>
        <v>389</v>
      </c>
      <c r="J173" s="7"/>
      <c r="K173" s="7"/>
      <c r="L173" s="7"/>
      <c r="M173" s="7"/>
      <c r="N173" s="7"/>
      <c r="O173" s="7"/>
      <c r="P173" s="7"/>
      <c r="Q173" s="7"/>
      <c r="R173" s="7"/>
      <c r="S173" s="7"/>
      <c r="T173" s="7"/>
      <c r="U173" s="7"/>
      <c r="V173" s="7"/>
      <c r="W173" s="7"/>
      <c r="X173" s="7"/>
      <c r="Y173" s="7"/>
      <c r="Z173" s="7"/>
      <c r="AA173" s="7"/>
      <c r="AB173" s="7"/>
      <c r="AC173" s="7">
        <f t="shared" si="76"/>
        <v>153</v>
      </c>
      <c r="AD173" s="7"/>
      <c r="AE173" s="7"/>
      <c r="AF173" s="7"/>
      <c r="AG173" s="7">
        <f t="shared" si="93"/>
        <v>100</v>
      </c>
      <c r="AH173" s="7"/>
      <c r="AI173" s="84">
        <f t="shared" si="112"/>
        <v>7</v>
      </c>
      <c r="AJ173" s="7"/>
      <c r="AK173" s="7"/>
      <c r="AL173" s="7"/>
      <c r="AM173" s="7"/>
      <c r="AN173" s="7"/>
      <c r="AO173" s="7"/>
      <c r="AP173" s="7"/>
      <c r="AQ173" s="7">
        <f t="shared" si="114"/>
        <v>3</v>
      </c>
      <c r="AR173" s="7"/>
      <c r="AS173" s="7"/>
      <c r="AT173" s="7"/>
      <c r="AU173" s="7"/>
      <c r="AV173" s="7"/>
      <c r="AW173" s="7"/>
      <c r="AX173" s="7"/>
      <c r="AY173" s="7"/>
      <c r="AZ173" s="7"/>
      <c r="BA173" s="7">
        <f t="shared" si="132"/>
        <v>49</v>
      </c>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f t="shared" si="120"/>
        <v>2</v>
      </c>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f t="shared" si="118"/>
        <v>1467</v>
      </c>
      <c r="FX173" s="7"/>
      <c r="FY173" s="7"/>
      <c r="FZ173" s="7"/>
      <c r="GA173" s="7"/>
      <c r="GB173" s="7"/>
      <c r="GC173" s="7"/>
      <c r="GD173" s="7"/>
      <c r="GE173" s="7"/>
      <c r="GF173" s="7"/>
      <c r="GG173" s="7"/>
      <c r="GH173" s="7"/>
      <c r="GI173" s="7"/>
      <c r="GJ173" s="7"/>
      <c r="GK173" s="7"/>
    </row>
    <row r="174" spans="1:193" ht="14.25" customHeight="1" x14ac:dyDescent="0.2">
      <c r="A174" s="85">
        <v>44137</v>
      </c>
      <c r="B174" s="7">
        <v>0</v>
      </c>
      <c r="C174" s="7">
        <f t="shared" si="135"/>
        <v>0</v>
      </c>
      <c r="D174" s="7"/>
      <c r="E174" s="7"/>
      <c r="F174" s="7"/>
      <c r="G174" s="7"/>
      <c r="H174" s="7">
        <v>7</v>
      </c>
      <c r="I174" s="7">
        <f t="shared" si="75"/>
        <v>396</v>
      </c>
      <c r="J174" s="7"/>
      <c r="K174" s="7"/>
      <c r="L174" s="7"/>
      <c r="M174" s="7"/>
      <c r="N174" s="7"/>
      <c r="O174" s="7"/>
      <c r="P174" s="7"/>
      <c r="Q174" s="7"/>
      <c r="R174" s="7"/>
      <c r="S174" s="7"/>
      <c r="T174" s="7"/>
      <c r="U174" s="7"/>
      <c r="V174" s="7"/>
      <c r="W174" s="7"/>
      <c r="X174" s="7"/>
      <c r="Y174" s="7"/>
      <c r="Z174" s="7"/>
      <c r="AA174" s="7"/>
      <c r="AB174" s="7">
        <v>3</v>
      </c>
      <c r="AC174" s="7">
        <f t="shared" si="76"/>
        <v>156</v>
      </c>
      <c r="AD174" s="7"/>
      <c r="AE174" s="7"/>
      <c r="AF174" s="7">
        <v>2</v>
      </c>
      <c r="AG174" s="7">
        <f t="shared" si="93"/>
        <v>102</v>
      </c>
      <c r="AH174" s="7">
        <v>0</v>
      </c>
      <c r="AI174" s="84">
        <f t="shared" si="112"/>
        <v>7</v>
      </c>
      <c r="AJ174" s="7"/>
      <c r="AK174" s="7"/>
      <c r="AL174" s="7"/>
      <c r="AM174" s="7"/>
      <c r="AN174" s="7"/>
      <c r="AO174" s="7"/>
      <c r="AP174" s="7">
        <v>0</v>
      </c>
      <c r="AQ174" s="7">
        <f t="shared" si="114"/>
        <v>3</v>
      </c>
      <c r="AR174" s="7"/>
      <c r="AS174" s="7"/>
      <c r="AT174" s="7"/>
      <c r="AU174" s="7"/>
      <c r="AV174" s="7"/>
      <c r="AW174" s="7"/>
      <c r="AX174" s="7"/>
      <c r="AY174" s="7"/>
      <c r="AZ174" s="7">
        <v>2</v>
      </c>
      <c r="BA174" s="7">
        <f t="shared" si="132"/>
        <v>51</v>
      </c>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f t="shared" si="120"/>
        <v>2</v>
      </c>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v>1</v>
      </c>
      <c r="FW174" s="7">
        <f t="shared" si="118"/>
        <v>1468</v>
      </c>
      <c r="FX174" s="7"/>
      <c r="FY174" s="7"/>
      <c r="FZ174" s="7"/>
      <c r="GA174" s="7"/>
      <c r="GB174" s="7"/>
      <c r="GC174" s="7"/>
      <c r="GD174" s="7"/>
      <c r="GE174" s="7"/>
      <c r="GF174" s="7"/>
      <c r="GG174" s="7"/>
      <c r="GH174" s="7"/>
      <c r="GI174" s="7"/>
      <c r="GJ174" s="7"/>
      <c r="GK174" s="7"/>
    </row>
    <row r="175" spans="1:193" ht="14.25" customHeight="1" x14ac:dyDescent="0.2">
      <c r="A175" s="85">
        <v>44138</v>
      </c>
      <c r="B175" s="7">
        <v>0</v>
      </c>
      <c r="C175" s="7">
        <f t="shared" si="135"/>
        <v>0</v>
      </c>
      <c r="D175" s="7"/>
      <c r="E175" s="7"/>
      <c r="F175" s="7"/>
      <c r="G175" s="7"/>
      <c r="H175" s="7">
        <v>2</v>
      </c>
      <c r="I175" s="7">
        <f t="shared" si="75"/>
        <v>398</v>
      </c>
      <c r="J175" s="7"/>
      <c r="K175" s="7"/>
      <c r="L175" s="7"/>
      <c r="M175" s="7"/>
      <c r="N175" s="7"/>
      <c r="O175" s="7"/>
      <c r="P175" s="7"/>
      <c r="Q175" s="7"/>
      <c r="R175" s="7"/>
      <c r="S175" s="7"/>
      <c r="T175" s="7"/>
      <c r="U175" s="7"/>
      <c r="V175" s="7"/>
      <c r="W175" s="7"/>
      <c r="X175" s="7"/>
      <c r="Y175" s="7"/>
      <c r="Z175" s="7"/>
      <c r="AA175" s="7"/>
      <c r="AB175" s="7">
        <v>0</v>
      </c>
      <c r="AC175" s="7">
        <f t="shared" si="76"/>
        <v>156</v>
      </c>
      <c r="AD175" s="7"/>
      <c r="AE175" s="7"/>
      <c r="AF175" s="7"/>
      <c r="AG175" s="7"/>
      <c r="AH175" s="7">
        <v>0</v>
      </c>
      <c r="AI175" s="84">
        <f t="shared" si="112"/>
        <v>7</v>
      </c>
      <c r="AJ175" s="7"/>
      <c r="AK175" s="7"/>
      <c r="AL175" s="7"/>
      <c r="AM175" s="7"/>
      <c r="AN175" s="7"/>
      <c r="AO175" s="7"/>
      <c r="AP175" s="7">
        <v>0</v>
      </c>
      <c r="AQ175" s="7">
        <f t="shared" si="114"/>
        <v>3</v>
      </c>
      <c r="AR175" s="7"/>
      <c r="AS175" s="7"/>
      <c r="AT175" s="7"/>
      <c r="AU175" s="7"/>
      <c r="AV175" s="7"/>
      <c r="AW175" s="7"/>
      <c r="AX175" s="7"/>
      <c r="AY175" s="7"/>
      <c r="AZ175" s="7">
        <v>1</v>
      </c>
      <c r="BA175" s="7">
        <f t="shared" si="132"/>
        <v>52</v>
      </c>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f t="shared" si="120"/>
        <v>2</v>
      </c>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row>
    <row r="176" spans="1:193" ht="14.25" customHeight="1" x14ac:dyDescent="0.2">
      <c r="A176" s="85">
        <v>44139</v>
      </c>
      <c r="B176" s="7">
        <v>0</v>
      </c>
      <c r="C176" s="7">
        <f t="shared" si="135"/>
        <v>0</v>
      </c>
      <c r="D176" s="7"/>
      <c r="E176" s="7"/>
      <c r="F176" s="7"/>
      <c r="G176" s="7"/>
      <c r="H176" s="7">
        <v>1</v>
      </c>
      <c r="I176" s="7">
        <f t="shared" si="75"/>
        <v>399</v>
      </c>
      <c r="J176" s="7"/>
      <c r="K176" s="7"/>
      <c r="L176" s="7"/>
      <c r="M176" s="7"/>
      <c r="N176" s="7"/>
      <c r="O176" s="7"/>
      <c r="P176" s="7"/>
      <c r="Q176" s="7"/>
      <c r="R176" s="7"/>
      <c r="S176" s="7"/>
      <c r="T176" s="7"/>
      <c r="U176" s="7"/>
      <c r="V176" s="7"/>
      <c r="W176" s="7"/>
      <c r="X176" s="7"/>
      <c r="Y176" s="7"/>
      <c r="Z176" s="7"/>
      <c r="AA176" s="7"/>
      <c r="AB176" s="7">
        <v>0</v>
      </c>
      <c r="AC176" s="7">
        <f t="shared" si="76"/>
        <v>156</v>
      </c>
      <c r="AD176" s="7"/>
      <c r="AE176" s="7"/>
      <c r="AF176" s="7"/>
      <c r="AG176" s="7"/>
      <c r="AH176" s="7">
        <v>0</v>
      </c>
      <c r="AI176" s="84">
        <f t="shared" si="112"/>
        <v>7</v>
      </c>
      <c r="AJ176" s="7"/>
      <c r="AK176" s="7"/>
      <c r="AL176" s="7"/>
      <c r="AM176" s="7"/>
      <c r="AN176" s="7"/>
      <c r="AO176" s="7"/>
      <c r="AP176" s="7">
        <v>0</v>
      </c>
      <c r="AQ176" s="7">
        <f t="shared" si="114"/>
        <v>3</v>
      </c>
      <c r="AR176" s="7"/>
      <c r="AS176" s="7"/>
      <c r="AT176" s="7"/>
      <c r="AU176" s="7"/>
      <c r="AV176" s="7"/>
      <c r="AW176" s="7"/>
      <c r="AX176" s="7"/>
      <c r="AY176" s="7"/>
      <c r="AZ176" s="7">
        <v>0</v>
      </c>
      <c r="BA176" s="7">
        <f t="shared" si="132"/>
        <v>52</v>
      </c>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f t="shared" si="120"/>
        <v>2</v>
      </c>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row>
    <row r="177" spans="1:193" ht="14.25" customHeight="1" x14ac:dyDescent="0.2">
      <c r="A177" s="85">
        <v>44140</v>
      </c>
      <c r="B177" s="7">
        <v>0</v>
      </c>
      <c r="C177" s="7">
        <f t="shared" si="135"/>
        <v>0</v>
      </c>
      <c r="D177" s="7"/>
      <c r="E177" s="7"/>
      <c r="F177" s="7"/>
      <c r="G177" s="7"/>
      <c r="H177" s="7">
        <v>0</v>
      </c>
      <c r="I177" s="7">
        <f t="shared" si="75"/>
        <v>399</v>
      </c>
      <c r="J177" s="7"/>
      <c r="K177" s="7"/>
      <c r="L177" s="7"/>
      <c r="M177" s="7"/>
      <c r="N177" s="7"/>
      <c r="O177" s="7"/>
      <c r="P177" s="7"/>
      <c r="Q177" s="7"/>
      <c r="R177" s="7"/>
      <c r="S177" s="7"/>
      <c r="T177" s="7"/>
      <c r="U177" s="7"/>
      <c r="V177" s="7"/>
      <c r="W177" s="7"/>
      <c r="X177" s="7"/>
      <c r="Y177" s="7"/>
      <c r="Z177" s="7"/>
      <c r="AA177" s="7"/>
      <c r="AB177" s="7">
        <v>0</v>
      </c>
      <c r="AC177" s="7">
        <f t="shared" si="76"/>
        <v>156</v>
      </c>
      <c r="AD177" s="7"/>
      <c r="AE177" s="7"/>
      <c r="AF177" s="7"/>
      <c r="AG177" s="7"/>
      <c r="AH177" s="7">
        <v>0</v>
      </c>
      <c r="AI177" s="84">
        <f t="shared" si="112"/>
        <v>7</v>
      </c>
      <c r="AJ177" s="7"/>
      <c r="AK177" s="7"/>
      <c r="AL177" s="7"/>
      <c r="AM177" s="7"/>
      <c r="AN177" s="7"/>
      <c r="AO177" s="7"/>
      <c r="AP177" s="7">
        <v>0</v>
      </c>
      <c r="AQ177" s="7">
        <f t="shared" si="114"/>
        <v>3</v>
      </c>
      <c r="AR177" s="7"/>
      <c r="AS177" s="7"/>
      <c r="AT177" s="7"/>
      <c r="AU177" s="7"/>
      <c r="AV177" s="7"/>
      <c r="AW177" s="7"/>
      <c r="AX177" s="7"/>
      <c r="AY177" s="7"/>
      <c r="AZ177" s="7">
        <v>0</v>
      </c>
      <c r="BA177" s="7">
        <f t="shared" si="132"/>
        <v>52</v>
      </c>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f t="shared" si="120"/>
        <v>2</v>
      </c>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row>
    <row r="178" spans="1:193" ht="14.25" customHeight="1" x14ac:dyDescent="0.2">
      <c r="A178" s="85">
        <v>44141</v>
      </c>
      <c r="B178" s="7">
        <v>0</v>
      </c>
      <c r="C178" s="7">
        <f t="shared" si="135"/>
        <v>0</v>
      </c>
      <c r="D178" s="7"/>
      <c r="E178" s="7"/>
      <c r="F178" s="7"/>
      <c r="G178" s="7"/>
      <c r="H178" s="7">
        <v>0</v>
      </c>
      <c r="I178" s="7">
        <f t="shared" si="75"/>
        <v>399</v>
      </c>
      <c r="J178" s="7"/>
      <c r="K178" s="7"/>
      <c r="L178" s="7"/>
      <c r="M178" s="7"/>
      <c r="N178" s="7"/>
      <c r="O178" s="7"/>
      <c r="P178" s="7"/>
      <c r="Q178" s="7"/>
      <c r="R178" s="7"/>
      <c r="S178" s="7"/>
      <c r="T178" s="7"/>
      <c r="U178" s="7"/>
      <c r="V178" s="7"/>
      <c r="W178" s="7"/>
      <c r="X178" s="7"/>
      <c r="Y178" s="7"/>
      <c r="Z178" s="7"/>
      <c r="AA178" s="7"/>
      <c r="AB178" s="7">
        <v>2</v>
      </c>
      <c r="AC178" s="7">
        <f t="shared" si="76"/>
        <v>158</v>
      </c>
      <c r="AD178" s="7"/>
      <c r="AE178" s="7"/>
      <c r="AF178" s="7"/>
      <c r="AG178" s="7"/>
      <c r="AH178" s="7">
        <v>0</v>
      </c>
      <c r="AI178" s="84">
        <f t="shared" si="112"/>
        <v>7</v>
      </c>
      <c r="AJ178" s="7"/>
      <c r="AK178" s="7"/>
      <c r="AL178" s="7"/>
      <c r="AM178" s="7"/>
      <c r="AN178" s="7"/>
      <c r="AO178" s="7"/>
      <c r="AP178" s="7">
        <v>0</v>
      </c>
      <c r="AQ178" s="7">
        <f t="shared" si="114"/>
        <v>3</v>
      </c>
      <c r="AR178" s="7"/>
      <c r="AS178" s="7"/>
      <c r="AT178" s="7"/>
      <c r="AU178" s="7"/>
      <c r="AV178" s="7"/>
      <c r="AW178" s="7"/>
      <c r="AX178" s="7"/>
      <c r="AY178" s="7"/>
      <c r="AZ178" s="7">
        <v>0</v>
      </c>
      <c r="BA178" s="7">
        <f t="shared" si="132"/>
        <v>52</v>
      </c>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f t="shared" si="120"/>
        <v>2</v>
      </c>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D178" s="7"/>
      <c r="GE178" s="7"/>
      <c r="GF178" s="7"/>
      <c r="GG178" s="7"/>
      <c r="GH178" s="7"/>
      <c r="GI178" s="7"/>
      <c r="GJ178" s="7"/>
      <c r="GK178" s="7"/>
    </row>
    <row r="179" spans="1:193" ht="14.25" customHeight="1" x14ac:dyDescent="0.2">
      <c r="A179" s="85">
        <v>44142</v>
      </c>
      <c r="B179" s="7"/>
      <c r="C179" s="7">
        <f t="shared" si="135"/>
        <v>0</v>
      </c>
      <c r="D179" s="7"/>
      <c r="E179" s="7"/>
      <c r="F179" s="7"/>
      <c r="G179" s="7"/>
      <c r="H179" s="7"/>
      <c r="I179" s="7">
        <f t="shared" si="75"/>
        <v>399</v>
      </c>
      <c r="J179" s="7"/>
      <c r="K179" s="7"/>
      <c r="L179" s="7"/>
      <c r="M179" s="7"/>
      <c r="N179" s="7"/>
      <c r="O179" s="7"/>
      <c r="P179" s="7"/>
      <c r="Q179" s="7"/>
      <c r="R179" s="7"/>
      <c r="S179" s="7"/>
      <c r="T179" s="7"/>
      <c r="U179" s="7"/>
      <c r="V179" s="7"/>
      <c r="W179" s="7"/>
      <c r="X179" s="7"/>
      <c r="Y179" s="7"/>
      <c r="Z179" s="7"/>
      <c r="AA179" s="7"/>
      <c r="AB179" s="7"/>
      <c r="AC179" s="7">
        <f t="shared" si="76"/>
        <v>158</v>
      </c>
      <c r="AD179" s="7"/>
      <c r="AE179" s="7"/>
      <c r="AF179" s="7"/>
      <c r="AG179" s="7"/>
      <c r="AH179" s="7"/>
      <c r="AI179" s="84">
        <f t="shared" si="112"/>
        <v>7</v>
      </c>
      <c r="AJ179" s="7"/>
      <c r="AK179" s="7"/>
      <c r="AL179" s="7"/>
      <c r="AM179" s="7"/>
      <c r="AN179" s="7"/>
      <c r="AO179" s="7"/>
      <c r="AP179" s="7"/>
      <c r="AQ179" s="7">
        <f t="shared" si="114"/>
        <v>3</v>
      </c>
      <c r="AR179" s="7"/>
      <c r="AS179" s="7"/>
      <c r="AT179" s="7"/>
      <c r="AU179" s="7"/>
      <c r="AV179" s="7"/>
      <c r="AW179" s="7"/>
      <c r="AX179" s="7"/>
      <c r="AY179" s="7"/>
      <c r="AZ179" s="7"/>
      <c r="BA179" s="7">
        <f t="shared" si="132"/>
        <v>52</v>
      </c>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f t="shared" si="120"/>
        <v>2</v>
      </c>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D179" s="7"/>
      <c r="GE179" s="7"/>
      <c r="GF179" s="7"/>
      <c r="GG179" s="7"/>
      <c r="GH179" s="7"/>
      <c r="GI179" s="7"/>
      <c r="GJ179" s="7"/>
      <c r="GK179" s="7"/>
    </row>
    <row r="180" spans="1:193" ht="14.25" customHeight="1" x14ac:dyDescent="0.2">
      <c r="A180" s="85">
        <v>44143</v>
      </c>
      <c r="B180" s="7"/>
      <c r="C180" s="7">
        <f t="shared" si="135"/>
        <v>0</v>
      </c>
      <c r="D180" s="7"/>
      <c r="E180" s="7"/>
      <c r="F180" s="7"/>
      <c r="G180" s="7"/>
      <c r="H180" s="7"/>
      <c r="I180" s="7">
        <f t="shared" si="75"/>
        <v>399</v>
      </c>
      <c r="J180" s="7"/>
      <c r="K180" s="7"/>
      <c r="L180" s="7"/>
      <c r="M180" s="7"/>
      <c r="N180" s="7"/>
      <c r="O180" s="7"/>
      <c r="P180" s="7"/>
      <c r="Q180" s="7"/>
      <c r="R180" s="7"/>
      <c r="S180" s="7"/>
      <c r="T180" s="7"/>
      <c r="U180" s="7"/>
      <c r="V180" s="7"/>
      <c r="W180" s="7"/>
      <c r="X180" s="7"/>
      <c r="Y180" s="7"/>
      <c r="Z180" s="7"/>
      <c r="AA180" s="7"/>
      <c r="AB180" s="7"/>
      <c r="AC180" s="7">
        <f t="shared" si="76"/>
        <v>158</v>
      </c>
      <c r="AD180" s="7"/>
      <c r="AE180" s="7"/>
      <c r="AF180" s="7"/>
      <c r="AG180" s="7"/>
      <c r="AH180" s="7"/>
      <c r="AI180" s="84">
        <f t="shared" si="112"/>
        <v>7</v>
      </c>
      <c r="AJ180" s="7"/>
      <c r="AK180" s="7"/>
      <c r="AL180" s="7"/>
      <c r="AM180" s="7"/>
      <c r="AN180" s="7"/>
      <c r="AO180" s="7"/>
      <c r="AP180" s="7"/>
      <c r="AQ180" s="7">
        <f t="shared" si="114"/>
        <v>3</v>
      </c>
      <c r="AR180" s="7"/>
      <c r="AS180" s="7"/>
      <c r="AT180" s="7"/>
      <c r="AU180" s="7"/>
      <c r="AV180" s="7"/>
      <c r="AW180" s="7"/>
      <c r="AX180" s="7"/>
      <c r="AY180" s="7"/>
      <c r="AZ180" s="7"/>
      <c r="BA180" s="7">
        <f t="shared" si="132"/>
        <v>52</v>
      </c>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f t="shared" si="120"/>
        <v>2</v>
      </c>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D180" s="7"/>
      <c r="GE180" s="7"/>
      <c r="GF180" s="7"/>
      <c r="GG180" s="7"/>
      <c r="GH180" s="7"/>
      <c r="GI180" s="7"/>
      <c r="GJ180" s="7"/>
      <c r="GK180" s="7"/>
    </row>
    <row r="181" spans="1:193" ht="14.25" customHeight="1" x14ac:dyDescent="0.2">
      <c r="A181" s="85">
        <v>44144</v>
      </c>
      <c r="B181" s="7">
        <v>0</v>
      </c>
      <c r="C181" s="7">
        <f t="shared" si="135"/>
        <v>0</v>
      </c>
      <c r="D181" s="7"/>
      <c r="E181" s="7"/>
      <c r="F181" s="7"/>
      <c r="G181" s="7"/>
      <c r="H181" s="7">
        <v>0</v>
      </c>
      <c r="I181" s="7">
        <f t="shared" si="75"/>
        <v>399</v>
      </c>
      <c r="J181" s="7"/>
      <c r="K181" s="7"/>
      <c r="L181" s="7"/>
      <c r="M181" s="7"/>
      <c r="N181" s="7"/>
      <c r="O181" s="7"/>
      <c r="P181" s="7"/>
      <c r="Q181" s="7"/>
      <c r="R181" s="7"/>
      <c r="S181" s="7"/>
      <c r="T181" s="7"/>
      <c r="U181" s="7"/>
      <c r="V181" s="7"/>
      <c r="W181" s="7"/>
      <c r="X181" s="7"/>
      <c r="Y181" s="7"/>
      <c r="Z181" s="7"/>
      <c r="AA181" s="7"/>
      <c r="AB181" s="7">
        <v>4</v>
      </c>
      <c r="AC181" s="7">
        <f t="shared" si="76"/>
        <v>162</v>
      </c>
      <c r="AD181" s="7"/>
      <c r="AE181" s="7"/>
      <c r="AF181" s="7"/>
      <c r="AG181" s="7"/>
      <c r="AH181" s="7">
        <v>0</v>
      </c>
      <c r="AI181" s="84">
        <f t="shared" si="112"/>
        <v>7</v>
      </c>
      <c r="AJ181" s="7"/>
      <c r="AK181" s="7"/>
      <c r="AL181" s="7"/>
      <c r="AM181" s="7"/>
      <c r="AN181" s="7"/>
      <c r="AO181" s="7"/>
      <c r="AP181" s="7">
        <v>0</v>
      </c>
      <c r="AQ181" s="7">
        <f t="shared" si="114"/>
        <v>3</v>
      </c>
      <c r="AR181" s="7"/>
      <c r="AS181" s="7"/>
      <c r="AT181" s="7"/>
      <c r="AU181" s="7"/>
      <c r="AV181" s="7"/>
      <c r="AW181" s="7"/>
      <c r="AX181" s="7"/>
      <c r="AY181" s="7"/>
      <c r="AZ181" s="7">
        <v>4</v>
      </c>
      <c r="BA181" s="7">
        <f t="shared" si="132"/>
        <v>56</v>
      </c>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f t="shared" si="120"/>
        <v>2</v>
      </c>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c r="EZ181" s="7"/>
      <c r="FA181" s="7"/>
      <c r="FB181" s="7"/>
      <c r="FC181" s="7"/>
      <c r="FD181" s="7"/>
      <c r="FE181" s="7"/>
      <c r="FF181" s="7"/>
      <c r="FG181" s="7"/>
      <c r="FH181" s="7"/>
      <c r="FI181" s="7"/>
      <c r="FJ181" s="7"/>
      <c r="FK181" s="7"/>
      <c r="FL181" s="7"/>
      <c r="FM181" s="7"/>
      <c r="FN181" s="7"/>
      <c r="FO181" s="7"/>
      <c r="FP181" s="7"/>
      <c r="FQ181" s="7"/>
      <c r="FR181" s="7"/>
      <c r="FS181" s="7"/>
      <c r="FT181" s="7"/>
      <c r="FU181" s="7"/>
      <c r="FV181" s="7"/>
      <c r="FW181" s="7"/>
      <c r="FX181" s="7"/>
      <c r="FY181" s="7"/>
      <c r="FZ181" s="7"/>
      <c r="GA181" s="7"/>
      <c r="GB181" s="7"/>
      <c r="GC181" s="7"/>
      <c r="GD181" s="7"/>
      <c r="GE181" s="7"/>
      <c r="GF181" s="7"/>
      <c r="GG181" s="7"/>
      <c r="GH181" s="7"/>
      <c r="GI181" s="7"/>
      <c r="GJ181" s="7"/>
      <c r="GK181" s="7"/>
    </row>
    <row r="182" spans="1:193" ht="14.25" customHeight="1" x14ac:dyDescent="0.2">
      <c r="A182" s="85">
        <v>44145</v>
      </c>
      <c r="B182" s="7">
        <v>0</v>
      </c>
      <c r="C182" s="7">
        <f t="shared" si="135"/>
        <v>0</v>
      </c>
      <c r="D182" s="7"/>
      <c r="E182" s="7"/>
      <c r="F182" s="7"/>
      <c r="G182" s="7"/>
      <c r="H182" s="7">
        <v>0</v>
      </c>
      <c r="I182" s="7">
        <f t="shared" si="75"/>
        <v>399</v>
      </c>
      <c r="J182" s="7"/>
      <c r="K182" s="7"/>
      <c r="L182" s="7"/>
      <c r="M182" s="7"/>
      <c r="N182" s="7"/>
      <c r="O182" s="7"/>
      <c r="P182" s="7"/>
      <c r="Q182" s="7"/>
      <c r="R182" s="7"/>
      <c r="S182" s="7"/>
      <c r="T182" s="7"/>
      <c r="U182" s="7"/>
      <c r="V182" s="7"/>
      <c r="W182" s="7"/>
      <c r="X182" s="7"/>
      <c r="Y182" s="7"/>
      <c r="Z182" s="7"/>
      <c r="AA182" s="7"/>
      <c r="AB182" s="7">
        <v>0</v>
      </c>
      <c r="AC182" s="7">
        <f t="shared" si="76"/>
        <v>162</v>
      </c>
      <c r="AD182" s="7"/>
      <c r="AE182" s="7"/>
      <c r="AF182" s="7"/>
      <c r="AG182" s="7"/>
      <c r="AH182" s="7">
        <v>0</v>
      </c>
      <c r="AI182" s="84">
        <f t="shared" si="112"/>
        <v>7</v>
      </c>
      <c r="AJ182" s="101"/>
      <c r="AK182" s="7"/>
      <c r="AL182" s="7"/>
      <c r="AM182" s="7"/>
      <c r="AN182" s="7"/>
      <c r="AO182" s="7"/>
      <c r="AP182" s="7">
        <v>0</v>
      </c>
      <c r="AQ182" s="7">
        <f t="shared" si="114"/>
        <v>3</v>
      </c>
      <c r="AR182" s="7"/>
      <c r="AS182" s="7"/>
      <c r="AT182" s="7"/>
      <c r="AU182" s="7"/>
      <c r="AV182" s="7"/>
      <c r="AW182" s="7"/>
      <c r="AX182" s="7"/>
      <c r="AY182" s="7"/>
      <c r="AZ182" s="7">
        <v>0</v>
      </c>
      <c r="BA182" s="7">
        <f t="shared" si="132"/>
        <v>56</v>
      </c>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f t="shared" si="120"/>
        <v>2</v>
      </c>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c r="EZ182" s="7"/>
      <c r="FA182" s="7"/>
      <c r="FB182" s="7"/>
      <c r="FC182" s="7"/>
      <c r="FD182" s="7"/>
      <c r="FE182" s="7"/>
      <c r="FF182" s="7"/>
      <c r="FG182" s="7"/>
      <c r="FH182" s="7"/>
      <c r="FI182" s="7"/>
      <c r="FJ182" s="7"/>
      <c r="FK182" s="7"/>
      <c r="FL182" s="7"/>
      <c r="FM182" s="7"/>
      <c r="FN182" s="7"/>
      <c r="FO182" s="7"/>
      <c r="FP182" s="7"/>
      <c r="FQ182" s="7"/>
      <c r="FR182" s="7"/>
      <c r="FS182" s="7"/>
      <c r="FT182" s="7"/>
      <c r="FU182" s="7"/>
      <c r="FV182" s="7"/>
      <c r="FW182" s="7"/>
      <c r="FX182" s="7"/>
      <c r="FY182" s="7"/>
      <c r="FZ182" s="7"/>
      <c r="GA182" s="7"/>
      <c r="GB182" s="7"/>
      <c r="GC182" s="7"/>
      <c r="GD182" s="7"/>
      <c r="GE182" s="7"/>
      <c r="GF182" s="7"/>
      <c r="GG182" s="7"/>
      <c r="GH182" s="7"/>
      <c r="GI182" s="7"/>
      <c r="GJ182" s="7"/>
      <c r="GK182" s="7"/>
    </row>
    <row r="183" spans="1:193" ht="14.25" customHeight="1" x14ac:dyDescent="0.2">
      <c r="A183" s="85">
        <v>44146</v>
      </c>
      <c r="B183" s="7">
        <v>0</v>
      </c>
      <c r="C183" s="7">
        <f t="shared" si="135"/>
        <v>0</v>
      </c>
      <c r="D183" s="7"/>
      <c r="E183" s="7"/>
      <c r="F183" s="7"/>
      <c r="G183" s="7"/>
      <c r="H183" s="7">
        <v>0</v>
      </c>
      <c r="I183" s="7">
        <f t="shared" si="75"/>
        <v>399</v>
      </c>
      <c r="J183" s="7"/>
      <c r="K183" s="7"/>
      <c r="L183" s="7"/>
      <c r="M183" s="7"/>
      <c r="N183" s="7"/>
      <c r="O183" s="7"/>
      <c r="P183" s="7"/>
      <c r="Q183" s="7"/>
      <c r="R183" s="7"/>
      <c r="S183" s="7"/>
      <c r="T183" s="7"/>
      <c r="U183" s="7"/>
      <c r="V183" s="7"/>
      <c r="W183" s="7"/>
      <c r="X183" s="7"/>
      <c r="Y183" s="7"/>
      <c r="Z183" s="7"/>
      <c r="AA183" s="7"/>
      <c r="AB183" s="97">
        <v>1</v>
      </c>
      <c r="AC183" s="7">
        <f t="shared" si="76"/>
        <v>163</v>
      </c>
      <c r="AD183" s="7"/>
      <c r="AE183" s="7"/>
      <c r="AF183" s="7"/>
      <c r="AG183" s="7"/>
      <c r="AH183" s="7">
        <v>0</v>
      </c>
      <c r="AI183" s="84">
        <f t="shared" si="112"/>
        <v>7</v>
      </c>
      <c r="AJ183" s="101"/>
      <c r="AK183" s="7"/>
      <c r="AL183" s="7"/>
      <c r="AM183" s="7"/>
      <c r="AN183" s="7"/>
      <c r="AO183" s="7"/>
      <c r="AP183" s="7">
        <v>0</v>
      </c>
      <c r="AQ183" s="7">
        <f t="shared" si="114"/>
        <v>3</v>
      </c>
      <c r="AR183" s="7"/>
      <c r="AS183" s="7"/>
      <c r="AT183" s="7"/>
      <c r="AU183" s="7"/>
      <c r="AV183" s="7"/>
      <c r="AW183" s="7"/>
      <c r="AX183" s="7"/>
      <c r="AY183" s="7"/>
      <c r="AZ183" s="7">
        <v>0</v>
      </c>
      <c r="BA183" s="7">
        <f t="shared" si="132"/>
        <v>56</v>
      </c>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f t="shared" si="120"/>
        <v>2</v>
      </c>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row>
    <row r="184" spans="1:193" ht="14.25" customHeight="1" x14ac:dyDescent="0.2">
      <c r="A184" s="85">
        <v>44147</v>
      </c>
      <c r="B184" s="7">
        <v>0</v>
      </c>
      <c r="C184" s="7">
        <f t="shared" si="135"/>
        <v>0</v>
      </c>
      <c r="D184" s="7"/>
      <c r="E184" s="7"/>
      <c r="F184" s="7"/>
      <c r="G184" s="7"/>
      <c r="H184" s="7">
        <v>0</v>
      </c>
      <c r="I184" s="7">
        <f t="shared" si="75"/>
        <v>399</v>
      </c>
      <c r="J184" s="7"/>
      <c r="K184" s="7"/>
      <c r="L184" s="7"/>
      <c r="M184" s="7"/>
      <c r="N184" s="7"/>
      <c r="O184" s="7"/>
      <c r="P184" s="7"/>
      <c r="Q184" s="7"/>
      <c r="R184" s="7"/>
      <c r="S184" s="7"/>
      <c r="T184" s="7"/>
      <c r="U184" s="7"/>
      <c r="V184" s="7"/>
      <c r="W184" s="7"/>
      <c r="X184" s="7"/>
      <c r="Y184" s="7"/>
      <c r="Z184" s="7"/>
      <c r="AA184" s="7"/>
      <c r="AB184" s="7">
        <v>0</v>
      </c>
      <c r="AC184" s="7">
        <f t="shared" si="76"/>
        <v>163</v>
      </c>
      <c r="AD184" s="7"/>
      <c r="AE184" s="7"/>
      <c r="AF184" s="7"/>
      <c r="AG184" s="7"/>
      <c r="AH184" s="7">
        <v>0</v>
      </c>
      <c r="AI184" s="84">
        <f t="shared" si="112"/>
        <v>7</v>
      </c>
      <c r="AJ184" s="101"/>
      <c r="AK184" s="7"/>
      <c r="AL184" s="7"/>
      <c r="AM184" s="7"/>
      <c r="AN184" s="7"/>
      <c r="AO184" s="7"/>
      <c r="AP184" s="7">
        <v>0</v>
      </c>
      <c r="AQ184" s="7">
        <f t="shared" si="114"/>
        <v>3</v>
      </c>
      <c r="AR184" s="7"/>
      <c r="AS184" s="7"/>
      <c r="AT184" s="7"/>
      <c r="AU184" s="7"/>
      <c r="AV184" s="7"/>
      <c r="AW184" s="7"/>
      <c r="AX184" s="7"/>
      <c r="AY184" s="7"/>
      <c r="AZ184" s="7">
        <v>0</v>
      </c>
      <c r="BA184" s="7">
        <f t="shared" si="132"/>
        <v>56</v>
      </c>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f t="shared" si="120"/>
        <v>2</v>
      </c>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c r="EZ184" s="7"/>
      <c r="FA184" s="7"/>
      <c r="FB184" s="7"/>
      <c r="FC184" s="7"/>
      <c r="FD184" s="7"/>
      <c r="FE184" s="7"/>
      <c r="FF184" s="7"/>
      <c r="FG184" s="7"/>
      <c r="FH184" s="7"/>
      <c r="FI184" s="7"/>
      <c r="FJ184" s="7"/>
      <c r="FK184" s="7"/>
      <c r="FL184" s="7"/>
      <c r="FM184" s="7"/>
      <c r="FN184" s="7"/>
      <c r="FO184" s="7"/>
      <c r="FP184" s="7"/>
      <c r="FQ184" s="7"/>
      <c r="FR184" s="7"/>
      <c r="FS184" s="7"/>
      <c r="FT184" s="7"/>
      <c r="FU184" s="7"/>
      <c r="FV184" s="7"/>
      <c r="FW184" s="7"/>
      <c r="FX184" s="7"/>
      <c r="FY184" s="7"/>
      <c r="FZ184" s="7"/>
      <c r="GA184" s="7"/>
      <c r="GB184" s="7"/>
      <c r="GC184" s="7"/>
      <c r="GD184" s="7"/>
      <c r="GE184" s="7"/>
      <c r="GF184" s="7"/>
      <c r="GG184" s="7"/>
      <c r="GH184" s="7"/>
      <c r="GI184" s="7"/>
      <c r="GJ184" s="7"/>
      <c r="GK184" s="7"/>
    </row>
    <row r="185" spans="1:193" ht="14.25" customHeight="1" x14ac:dyDescent="0.2">
      <c r="A185" s="85">
        <v>44148</v>
      </c>
      <c r="B185" s="7">
        <v>0</v>
      </c>
      <c r="C185" s="7">
        <f t="shared" si="135"/>
        <v>0</v>
      </c>
      <c r="D185" s="7"/>
      <c r="E185" s="7"/>
      <c r="F185" s="7"/>
      <c r="G185" s="7"/>
      <c r="H185" s="7">
        <v>0</v>
      </c>
      <c r="I185" s="7">
        <f t="shared" si="75"/>
        <v>399</v>
      </c>
      <c r="J185" s="7"/>
      <c r="K185" s="7"/>
      <c r="L185" s="7"/>
      <c r="M185" s="7"/>
      <c r="N185" s="7"/>
      <c r="O185" s="7"/>
      <c r="P185" s="7"/>
      <c r="Q185" s="7"/>
      <c r="R185" s="7"/>
      <c r="S185" s="7"/>
      <c r="T185" s="7"/>
      <c r="U185" s="7"/>
      <c r="V185" s="7"/>
      <c r="W185" s="7"/>
      <c r="X185" s="7"/>
      <c r="Y185" s="7"/>
      <c r="Z185" s="7"/>
      <c r="AA185" s="7"/>
      <c r="AB185" s="7">
        <v>0</v>
      </c>
      <c r="AC185" s="7">
        <f t="shared" si="76"/>
        <v>163</v>
      </c>
      <c r="AD185" s="7"/>
      <c r="AE185" s="7"/>
      <c r="AF185" s="7"/>
      <c r="AG185" s="7"/>
      <c r="AH185" s="7">
        <v>0</v>
      </c>
      <c r="AI185" s="84">
        <f t="shared" si="112"/>
        <v>7</v>
      </c>
      <c r="AJ185" s="101"/>
      <c r="AK185" s="7"/>
      <c r="AL185" s="7"/>
      <c r="AM185" s="7"/>
      <c r="AN185" s="7"/>
      <c r="AO185" s="7"/>
      <c r="AP185" s="7">
        <v>0</v>
      </c>
      <c r="AQ185" s="7">
        <f t="shared" si="114"/>
        <v>3</v>
      </c>
      <c r="AR185" s="7"/>
      <c r="AS185" s="7"/>
      <c r="AT185" s="7"/>
      <c r="AU185" s="7"/>
      <c r="AV185" s="7"/>
      <c r="AW185" s="7"/>
      <c r="AX185" s="7"/>
      <c r="AY185" s="7"/>
      <c r="AZ185" s="7">
        <v>0</v>
      </c>
      <c r="BA185" s="7">
        <f t="shared" si="132"/>
        <v>56</v>
      </c>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f t="shared" si="120"/>
        <v>2</v>
      </c>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c r="EZ185" s="7"/>
      <c r="FA185" s="7"/>
      <c r="FB185" s="7"/>
      <c r="FC185" s="7"/>
      <c r="FD185" s="7"/>
      <c r="FE185" s="7"/>
      <c r="FF185" s="7"/>
      <c r="FG185" s="7"/>
      <c r="FH185" s="7"/>
      <c r="FI185" s="7"/>
      <c r="FJ185" s="7"/>
      <c r="FK185" s="7"/>
      <c r="FL185" s="7"/>
      <c r="FM185" s="7"/>
      <c r="FN185" s="7"/>
      <c r="FO185" s="7"/>
      <c r="FP185" s="7"/>
      <c r="FQ185" s="7"/>
      <c r="FR185" s="7"/>
      <c r="FS185" s="7"/>
      <c r="FT185" s="7"/>
      <c r="FU185" s="7"/>
      <c r="FV185" s="7"/>
      <c r="FW185" s="7"/>
      <c r="FX185" s="7"/>
      <c r="FY185" s="7"/>
      <c r="FZ185" s="7"/>
      <c r="GA185" s="7"/>
      <c r="GB185" s="7"/>
      <c r="GC185" s="7"/>
      <c r="GD185" s="7"/>
      <c r="GE185" s="7"/>
      <c r="GF185" s="7"/>
      <c r="GG185" s="7"/>
      <c r="GH185" s="7"/>
      <c r="GI185" s="7"/>
      <c r="GJ185" s="7"/>
      <c r="GK185" s="7"/>
    </row>
    <row r="186" spans="1:193" ht="14.25" customHeight="1" x14ac:dyDescent="0.2">
      <c r="A186" s="85">
        <v>44149</v>
      </c>
      <c r="B186" s="7"/>
      <c r="C186" s="7">
        <f t="shared" si="135"/>
        <v>0</v>
      </c>
      <c r="D186" s="7"/>
      <c r="E186" s="7"/>
      <c r="F186" s="7"/>
      <c r="G186" s="7"/>
      <c r="H186" s="7"/>
      <c r="I186" s="7">
        <f t="shared" si="75"/>
        <v>399</v>
      </c>
      <c r="J186" s="7"/>
      <c r="K186" s="7"/>
      <c r="L186" s="7"/>
      <c r="M186" s="7"/>
      <c r="N186" s="7"/>
      <c r="O186" s="7"/>
      <c r="P186" s="7"/>
      <c r="Q186" s="7"/>
      <c r="R186" s="7"/>
      <c r="S186" s="7"/>
      <c r="T186" s="7"/>
      <c r="U186" s="7"/>
      <c r="V186" s="7"/>
      <c r="W186" s="7"/>
      <c r="X186" s="7"/>
      <c r="Y186" s="7"/>
      <c r="Z186" s="7"/>
      <c r="AA186" s="7"/>
      <c r="AB186" s="7"/>
      <c r="AC186" s="7">
        <f t="shared" si="76"/>
        <v>163</v>
      </c>
      <c r="AD186" s="7"/>
      <c r="AE186" s="7"/>
      <c r="AF186" s="7"/>
      <c r="AG186" s="7"/>
      <c r="AH186" s="7"/>
      <c r="AI186" s="84">
        <f t="shared" si="112"/>
        <v>7</v>
      </c>
      <c r="AJ186" s="101"/>
      <c r="AK186" s="7"/>
      <c r="AL186" s="7"/>
      <c r="AM186" s="7"/>
      <c r="AN186" s="7"/>
      <c r="AO186" s="7"/>
      <c r="AP186" s="7"/>
      <c r="AQ186" s="7">
        <f t="shared" si="114"/>
        <v>3</v>
      </c>
      <c r="AR186" s="7"/>
      <c r="AS186" s="7"/>
      <c r="AT186" s="7"/>
      <c r="AU186" s="7"/>
      <c r="AV186" s="7"/>
      <c r="AW186" s="7"/>
      <c r="AX186" s="7"/>
      <c r="AY186" s="7"/>
      <c r="AZ186" s="7"/>
      <c r="BA186" s="7">
        <f t="shared" si="132"/>
        <v>56</v>
      </c>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f t="shared" si="120"/>
        <v>2</v>
      </c>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c r="DX186" s="7"/>
      <c r="DY186" s="7"/>
      <c r="DZ186" s="7"/>
      <c r="EA186" s="7"/>
      <c r="EB186" s="7"/>
      <c r="EC186" s="7"/>
      <c r="ED186" s="7"/>
      <c r="EE186" s="7"/>
      <c r="EF186" s="7"/>
      <c r="EG186" s="7"/>
      <c r="EH186" s="7"/>
      <c r="EI186" s="7"/>
      <c r="EJ186" s="7"/>
      <c r="EK186" s="7"/>
      <c r="EL186" s="7"/>
      <c r="EM186" s="7"/>
      <c r="EN186" s="7"/>
      <c r="EO186" s="7"/>
      <c r="EP186" s="7"/>
      <c r="EQ186" s="7"/>
      <c r="ER186" s="7"/>
      <c r="ES186" s="7"/>
      <c r="ET186" s="7"/>
      <c r="EU186" s="7"/>
      <c r="EV186" s="7"/>
      <c r="EW186" s="7"/>
      <c r="EX186" s="7"/>
      <c r="EY186" s="7"/>
      <c r="EZ186" s="7"/>
      <c r="FA186" s="7"/>
      <c r="FB186" s="7"/>
      <c r="FC186" s="7"/>
      <c r="FD186" s="7"/>
      <c r="FE186" s="7"/>
      <c r="FF186" s="7"/>
      <c r="FG186" s="7"/>
      <c r="FH186" s="7"/>
      <c r="FI186" s="7"/>
      <c r="FJ186" s="7"/>
      <c r="FK186" s="7"/>
      <c r="FL186" s="7"/>
      <c r="FM186" s="7"/>
      <c r="FN186" s="7"/>
      <c r="FO186" s="7"/>
      <c r="FP186" s="7"/>
      <c r="FQ186" s="7"/>
      <c r="FR186" s="7"/>
      <c r="FS186" s="7"/>
      <c r="FT186" s="7"/>
      <c r="FU186" s="7"/>
      <c r="FV186" s="7"/>
      <c r="FW186" s="7"/>
      <c r="FX186" s="7"/>
      <c r="FY186" s="7"/>
      <c r="FZ186" s="7"/>
      <c r="GA186" s="7"/>
      <c r="GB186" s="7"/>
      <c r="GC186" s="7"/>
      <c r="GD186" s="7"/>
      <c r="GE186" s="7"/>
      <c r="GF186" s="7"/>
      <c r="GG186" s="7"/>
      <c r="GH186" s="7"/>
      <c r="GI186" s="7"/>
      <c r="GJ186" s="7"/>
      <c r="GK186" s="7"/>
    </row>
    <row r="187" spans="1:193" ht="14.25" customHeight="1" x14ac:dyDescent="0.2">
      <c r="A187" s="85">
        <v>44150</v>
      </c>
      <c r="B187" s="7"/>
      <c r="C187" s="7">
        <f t="shared" si="135"/>
        <v>0</v>
      </c>
      <c r="D187" s="7"/>
      <c r="E187" s="7"/>
      <c r="F187" s="7"/>
      <c r="G187" s="7"/>
      <c r="H187" s="7"/>
      <c r="I187" s="7">
        <f t="shared" ref="I187:I216" si="142">SUM(I186,H187)</f>
        <v>399</v>
      </c>
      <c r="J187" s="7"/>
      <c r="K187" s="7"/>
      <c r="L187" s="7"/>
      <c r="M187" s="7"/>
      <c r="N187" s="7"/>
      <c r="O187" s="7"/>
      <c r="P187" s="7"/>
      <c r="Q187" s="7"/>
      <c r="R187" s="7"/>
      <c r="S187" s="7"/>
      <c r="T187" s="7"/>
      <c r="U187" s="7"/>
      <c r="V187" s="7"/>
      <c r="W187" s="7"/>
      <c r="X187" s="7"/>
      <c r="Y187" s="7"/>
      <c r="Z187" s="7"/>
      <c r="AA187" s="7"/>
      <c r="AB187" s="7"/>
      <c r="AC187" s="7">
        <f t="shared" ref="AC187:AC213" si="143">SUM(AC186,AB187)</f>
        <v>163</v>
      </c>
      <c r="AD187" s="7"/>
      <c r="AE187" s="7"/>
      <c r="AF187" s="7"/>
      <c r="AG187" s="7"/>
      <c r="AH187" s="7"/>
      <c r="AI187" s="84">
        <f t="shared" si="112"/>
        <v>7</v>
      </c>
      <c r="AJ187" s="101"/>
      <c r="AK187" s="7"/>
      <c r="AL187" s="7"/>
      <c r="AM187" s="7"/>
      <c r="AN187" s="7"/>
      <c r="AO187" s="7"/>
      <c r="AP187" s="7"/>
      <c r="AQ187" s="7">
        <f t="shared" si="114"/>
        <v>3</v>
      </c>
      <c r="AR187" s="7"/>
      <c r="AS187" s="7"/>
      <c r="AT187" s="7"/>
      <c r="AU187" s="7"/>
      <c r="AV187" s="7"/>
      <c r="AW187" s="7"/>
      <c r="AX187" s="7"/>
      <c r="AY187" s="7"/>
      <c r="AZ187" s="7"/>
      <c r="BA187" s="7">
        <f t="shared" si="132"/>
        <v>56</v>
      </c>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f t="shared" si="120"/>
        <v>2</v>
      </c>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c r="DX187" s="7"/>
      <c r="DY187" s="7"/>
      <c r="DZ187" s="7"/>
      <c r="EA187" s="7"/>
      <c r="EB187" s="7"/>
      <c r="EC187" s="7"/>
      <c r="ED187" s="7"/>
      <c r="EE187" s="7"/>
      <c r="EF187" s="7"/>
      <c r="EG187" s="7"/>
      <c r="EH187" s="7"/>
      <c r="EI187" s="7"/>
      <c r="EJ187" s="7"/>
      <c r="EK187" s="7"/>
      <c r="EL187" s="7"/>
      <c r="EM187" s="7"/>
      <c r="EN187" s="7"/>
      <c r="EO187" s="7"/>
      <c r="EP187" s="7"/>
      <c r="EQ187" s="7"/>
      <c r="ER187" s="7"/>
      <c r="ES187" s="7"/>
      <c r="ET187" s="7"/>
      <c r="EU187" s="7"/>
      <c r="EV187" s="7"/>
      <c r="EW187" s="7"/>
      <c r="EX187" s="7"/>
      <c r="EY187" s="7"/>
      <c r="EZ187" s="7"/>
      <c r="FA187" s="7"/>
      <c r="FB187" s="7"/>
      <c r="FC187" s="7"/>
      <c r="FD187" s="7"/>
      <c r="FE187" s="7"/>
      <c r="FF187" s="7"/>
      <c r="FG187" s="7"/>
      <c r="FH187" s="7"/>
      <c r="FI187" s="7"/>
      <c r="FJ187" s="7"/>
      <c r="FK187" s="7"/>
      <c r="FL187" s="7"/>
      <c r="FM187" s="7"/>
      <c r="FN187" s="7"/>
      <c r="FO187" s="7"/>
      <c r="FP187" s="7"/>
      <c r="FQ187" s="7"/>
      <c r="FR187" s="7"/>
      <c r="FS187" s="7"/>
      <c r="FT187" s="7"/>
      <c r="FU187" s="7"/>
      <c r="FV187" s="7"/>
      <c r="FW187" s="7"/>
      <c r="FX187" s="7"/>
      <c r="FY187" s="7"/>
      <c r="FZ187" s="7"/>
      <c r="GA187" s="7"/>
      <c r="GB187" s="7"/>
      <c r="GC187" s="7"/>
      <c r="GD187" s="7"/>
      <c r="GE187" s="7"/>
      <c r="GF187" s="7"/>
      <c r="GG187" s="7"/>
      <c r="GH187" s="7"/>
      <c r="GI187" s="7"/>
      <c r="GJ187" s="7"/>
      <c r="GK187" s="7"/>
    </row>
    <row r="188" spans="1:193" ht="14.25" customHeight="1" x14ac:dyDescent="0.2">
      <c r="A188" s="85">
        <v>44151</v>
      </c>
      <c r="B188" s="7">
        <v>0</v>
      </c>
      <c r="C188" s="7">
        <f t="shared" si="135"/>
        <v>0</v>
      </c>
      <c r="D188" s="7"/>
      <c r="E188" s="7"/>
      <c r="F188" s="7"/>
      <c r="G188" s="7"/>
      <c r="H188" s="7">
        <v>2</v>
      </c>
      <c r="I188" s="7">
        <f t="shared" si="142"/>
        <v>401</v>
      </c>
      <c r="J188" s="7"/>
      <c r="K188" s="7"/>
      <c r="L188" s="7"/>
      <c r="M188" s="7"/>
      <c r="N188" s="7"/>
      <c r="O188" s="7"/>
      <c r="P188" s="7"/>
      <c r="Q188" s="7"/>
      <c r="R188" s="7"/>
      <c r="S188" s="7"/>
      <c r="T188" s="7"/>
      <c r="U188" s="7"/>
      <c r="V188" s="7"/>
      <c r="W188" s="7"/>
      <c r="X188" s="7"/>
      <c r="Y188" s="7"/>
      <c r="Z188" s="7"/>
      <c r="AA188" s="7"/>
      <c r="AB188" s="7">
        <v>2</v>
      </c>
      <c r="AC188" s="7">
        <f t="shared" si="143"/>
        <v>165</v>
      </c>
      <c r="AD188" s="7"/>
      <c r="AE188" s="7"/>
      <c r="AF188" s="7"/>
      <c r="AG188" s="7"/>
      <c r="AH188" s="7">
        <v>0</v>
      </c>
      <c r="AI188" s="84">
        <f t="shared" si="112"/>
        <v>7</v>
      </c>
      <c r="AJ188" s="101"/>
      <c r="AK188" s="7"/>
      <c r="AL188" s="7"/>
      <c r="AM188" s="7"/>
      <c r="AN188" s="7"/>
      <c r="AO188" s="7"/>
      <c r="AP188" s="7">
        <v>0</v>
      </c>
      <c r="AQ188" s="7">
        <f t="shared" si="114"/>
        <v>3</v>
      </c>
      <c r="AR188" s="7"/>
      <c r="AS188" s="7"/>
      <c r="AT188" s="7"/>
      <c r="AU188" s="7"/>
      <c r="AV188" s="7"/>
      <c r="AW188" s="7"/>
      <c r="AX188" s="7"/>
      <c r="AY188" s="7"/>
      <c r="AZ188" s="7">
        <v>2</v>
      </c>
      <c r="BA188" s="7">
        <f t="shared" si="132"/>
        <v>58</v>
      </c>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f t="shared" si="120"/>
        <v>2</v>
      </c>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c r="DP188" s="7"/>
      <c r="DQ188" s="7"/>
      <c r="DR188" s="7"/>
      <c r="DS188" s="7"/>
      <c r="DT188" s="7"/>
      <c r="DU188" s="7"/>
      <c r="DV188" s="7"/>
      <c r="DW188" s="7"/>
      <c r="DX188" s="7"/>
      <c r="DY188" s="7"/>
      <c r="DZ188" s="7"/>
      <c r="EA188" s="7"/>
      <c r="EB188" s="7"/>
      <c r="EC188" s="7"/>
      <c r="ED188" s="7"/>
      <c r="EE188" s="7"/>
      <c r="EF188" s="7"/>
      <c r="EG188" s="7"/>
      <c r="EH188" s="7"/>
      <c r="EI188" s="7"/>
      <c r="EJ188" s="7"/>
      <c r="EK188" s="7"/>
      <c r="EL188" s="7"/>
      <c r="EM188" s="7"/>
      <c r="EN188" s="7"/>
      <c r="EO188" s="7"/>
      <c r="EP188" s="7"/>
      <c r="EQ188" s="7"/>
      <c r="ER188" s="7"/>
      <c r="ES188" s="7"/>
      <c r="ET188" s="7"/>
      <c r="EU188" s="7"/>
      <c r="EV188" s="7"/>
      <c r="EW188" s="7"/>
      <c r="EX188" s="7"/>
      <c r="EY188" s="7"/>
      <c r="EZ188" s="7"/>
      <c r="FA188" s="7"/>
      <c r="FB188" s="7"/>
      <c r="FC188" s="7"/>
      <c r="FD188" s="7"/>
      <c r="FE188" s="7"/>
      <c r="FF188" s="7"/>
      <c r="FG188" s="7"/>
      <c r="FH188" s="7"/>
      <c r="FI188" s="7"/>
      <c r="FJ188" s="7"/>
      <c r="FK188" s="7"/>
      <c r="FL188" s="7"/>
      <c r="FM188" s="7"/>
      <c r="FN188" s="7"/>
      <c r="FO188" s="7"/>
      <c r="FP188" s="7"/>
      <c r="FQ188" s="7"/>
      <c r="FR188" s="7"/>
      <c r="FS188" s="7"/>
      <c r="FT188" s="7"/>
      <c r="FU188" s="7"/>
      <c r="FV188" s="7"/>
      <c r="FW188" s="7"/>
      <c r="FX188" s="7"/>
      <c r="FY188" s="7"/>
      <c r="FZ188" s="7"/>
      <c r="GA188" s="7"/>
      <c r="GB188" s="7"/>
      <c r="GC188" s="7"/>
      <c r="GD188" s="7"/>
      <c r="GE188" s="7"/>
      <c r="GF188" s="7"/>
      <c r="GG188" s="7"/>
      <c r="GH188" s="7"/>
      <c r="GI188" s="7"/>
      <c r="GJ188" s="7"/>
      <c r="GK188" s="7"/>
    </row>
    <row r="189" spans="1:193" ht="14.25" customHeight="1" x14ac:dyDescent="0.2">
      <c r="A189" s="85">
        <v>44152</v>
      </c>
      <c r="B189" s="7">
        <v>0</v>
      </c>
      <c r="C189" s="7">
        <f t="shared" si="135"/>
        <v>0</v>
      </c>
      <c r="D189" s="7"/>
      <c r="E189" s="7"/>
      <c r="F189" s="7"/>
      <c r="G189" s="7"/>
      <c r="H189" s="7">
        <v>0</v>
      </c>
      <c r="I189" s="7">
        <f t="shared" si="142"/>
        <v>401</v>
      </c>
      <c r="J189" s="7"/>
      <c r="K189" s="7"/>
      <c r="L189" s="7"/>
      <c r="M189" s="7"/>
      <c r="N189" s="7"/>
      <c r="O189" s="7"/>
      <c r="P189" s="7"/>
      <c r="Q189" s="7"/>
      <c r="R189" s="7"/>
      <c r="S189" s="7"/>
      <c r="T189" s="7"/>
      <c r="U189" s="7"/>
      <c r="V189" s="7"/>
      <c r="W189" s="7"/>
      <c r="X189" s="7"/>
      <c r="Y189" s="7"/>
      <c r="Z189" s="7"/>
      <c r="AA189" s="7"/>
      <c r="AB189" s="7">
        <v>0</v>
      </c>
      <c r="AC189" s="7">
        <f t="shared" si="143"/>
        <v>165</v>
      </c>
      <c r="AD189" s="7"/>
      <c r="AE189" s="7"/>
      <c r="AF189" s="7"/>
      <c r="AG189" s="7"/>
      <c r="AH189" s="7">
        <v>0</v>
      </c>
      <c r="AI189" s="84">
        <f t="shared" si="112"/>
        <v>7</v>
      </c>
      <c r="AJ189" s="101"/>
      <c r="AK189" s="7"/>
      <c r="AL189" s="7"/>
      <c r="AM189" s="7"/>
      <c r="AN189" s="7"/>
      <c r="AO189" s="7"/>
      <c r="AP189" s="7">
        <v>0</v>
      </c>
      <c r="AQ189" s="7">
        <f t="shared" si="114"/>
        <v>3</v>
      </c>
      <c r="AR189" s="7"/>
      <c r="AS189" s="7"/>
      <c r="AT189" s="7"/>
      <c r="AU189" s="7"/>
      <c r="AV189" s="7"/>
      <c r="AW189" s="7"/>
      <c r="AX189" s="7"/>
      <c r="AY189" s="7"/>
      <c r="AZ189" s="7">
        <v>0</v>
      </c>
      <c r="BA189" s="7">
        <f t="shared" si="132"/>
        <v>58</v>
      </c>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f t="shared" si="120"/>
        <v>2</v>
      </c>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c r="DX189" s="7"/>
      <c r="DY189" s="7"/>
      <c r="DZ189" s="7"/>
      <c r="EA189" s="7"/>
      <c r="EB189" s="7"/>
      <c r="EC189" s="7"/>
      <c r="ED189" s="7"/>
      <c r="EE189" s="7"/>
      <c r="EF189" s="7"/>
      <c r="EG189" s="7"/>
      <c r="EH189" s="7"/>
      <c r="EI189" s="7"/>
      <c r="EJ189" s="7"/>
      <c r="EK189" s="7"/>
      <c r="EL189" s="7"/>
      <c r="EM189" s="7"/>
      <c r="EN189" s="7"/>
      <c r="EO189" s="7"/>
      <c r="EP189" s="7"/>
      <c r="EQ189" s="7"/>
      <c r="ER189" s="7"/>
      <c r="ES189" s="7"/>
      <c r="ET189" s="7"/>
      <c r="EU189" s="7"/>
      <c r="EV189" s="7"/>
      <c r="EW189" s="7"/>
      <c r="EX189" s="7"/>
      <c r="EY189" s="7"/>
      <c r="EZ189" s="7"/>
      <c r="FA189" s="7"/>
      <c r="FB189" s="7"/>
      <c r="FC189" s="7"/>
      <c r="FD189" s="7"/>
      <c r="FE189" s="7"/>
      <c r="FF189" s="7"/>
      <c r="FG189" s="7"/>
      <c r="FH189" s="7"/>
      <c r="FI189" s="7"/>
      <c r="FJ189" s="7"/>
      <c r="FK189" s="7"/>
      <c r="FL189" s="7"/>
      <c r="FM189" s="7"/>
      <c r="FN189" s="7"/>
      <c r="FO189" s="7"/>
      <c r="FP189" s="7"/>
      <c r="FQ189" s="7"/>
      <c r="FR189" s="7"/>
      <c r="FS189" s="7"/>
      <c r="FT189" s="7"/>
      <c r="FU189" s="7"/>
      <c r="FV189" s="7"/>
      <c r="FW189" s="7"/>
      <c r="FX189" s="7"/>
      <c r="FY189" s="7"/>
      <c r="FZ189" s="7"/>
      <c r="GA189" s="7"/>
      <c r="GB189" s="7"/>
      <c r="GC189" s="7"/>
      <c r="GD189" s="7"/>
      <c r="GE189" s="7"/>
      <c r="GF189" s="7"/>
      <c r="GG189" s="7"/>
      <c r="GH189" s="7"/>
      <c r="GI189" s="7"/>
      <c r="GJ189" s="7"/>
      <c r="GK189" s="7"/>
    </row>
    <row r="190" spans="1:193" ht="14.25" customHeight="1" x14ac:dyDescent="0.2">
      <c r="A190" s="85">
        <v>44153</v>
      </c>
      <c r="B190" s="7">
        <v>0</v>
      </c>
      <c r="C190" s="7">
        <f t="shared" si="135"/>
        <v>0</v>
      </c>
      <c r="D190" s="7"/>
      <c r="E190" s="7"/>
      <c r="F190" s="7"/>
      <c r="G190" s="7"/>
      <c r="H190" s="7">
        <v>2</v>
      </c>
      <c r="I190" s="7">
        <f t="shared" si="142"/>
        <v>403</v>
      </c>
      <c r="J190" s="7"/>
      <c r="K190" s="7"/>
      <c r="L190" s="7"/>
      <c r="M190" s="7"/>
      <c r="N190" s="7"/>
      <c r="O190" s="7"/>
      <c r="P190" s="7"/>
      <c r="Q190" s="7"/>
      <c r="R190" s="7"/>
      <c r="S190" s="7"/>
      <c r="T190" s="7"/>
      <c r="U190" s="7"/>
      <c r="V190" s="7"/>
      <c r="W190" s="7"/>
      <c r="X190" s="7"/>
      <c r="Y190" s="7"/>
      <c r="Z190" s="7"/>
      <c r="AA190" s="7"/>
      <c r="AB190" s="7">
        <v>4</v>
      </c>
      <c r="AC190" s="7">
        <f t="shared" si="143"/>
        <v>169</v>
      </c>
      <c r="AD190" s="7"/>
      <c r="AE190" s="7"/>
      <c r="AF190" s="7"/>
      <c r="AG190" s="7"/>
      <c r="AH190" s="7">
        <v>0</v>
      </c>
      <c r="AI190" s="84">
        <f t="shared" si="112"/>
        <v>7</v>
      </c>
      <c r="AJ190" s="101"/>
      <c r="AK190" s="7"/>
      <c r="AL190" s="7"/>
      <c r="AM190" s="7"/>
      <c r="AN190" s="7"/>
      <c r="AO190" s="7"/>
      <c r="AP190" s="7">
        <v>0</v>
      </c>
      <c r="AQ190" s="7">
        <f t="shared" si="114"/>
        <v>3</v>
      </c>
      <c r="AR190" s="7"/>
      <c r="AS190" s="7"/>
      <c r="AT190" s="7"/>
      <c r="AU190" s="7"/>
      <c r="AV190" s="7"/>
      <c r="AW190" s="7"/>
      <c r="AX190" s="7"/>
      <c r="AY190" s="7"/>
      <c r="AZ190" s="7">
        <v>0</v>
      </c>
      <c r="BA190" s="7">
        <f t="shared" si="132"/>
        <v>58</v>
      </c>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f t="shared" si="120"/>
        <v>2</v>
      </c>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c r="EZ190" s="7"/>
      <c r="FA190" s="7"/>
      <c r="FB190" s="7"/>
      <c r="FC190" s="7"/>
      <c r="FD190" s="7"/>
      <c r="FE190" s="7"/>
      <c r="FF190" s="7"/>
      <c r="FG190" s="7"/>
      <c r="FH190" s="7"/>
      <c r="FI190" s="7"/>
      <c r="FJ190" s="7"/>
      <c r="FK190" s="7"/>
      <c r="FL190" s="7"/>
      <c r="FM190" s="7"/>
      <c r="FN190" s="7"/>
      <c r="FO190" s="7"/>
      <c r="FP190" s="7"/>
      <c r="FQ190" s="7"/>
      <c r="FR190" s="7"/>
      <c r="FS190" s="7"/>
      <c r="FT190" s="7"/>
      <c r="FU190" s="7"/>
      <c r="FV190" s="7"/>
      <c r="FW190" s="7"/>
      <c r="FX190" s="7"/>
      <c r="FY190" s="7"/>
      <c r="FZ190" s="7"/>
      <c r="GA190" s="7"/>
      <c r="GB190" s="7"/>
      <c r="GC190" s="7"/>
      <c r="GD190" s="7"/>
      <c r="GE190" s="7"/>
      <c r="GF190" s="7"/>
      <c r="GG190" s="7"/>
      <c r="GH190" s="7"/>
      <c r="GI190" s="7"/>
      <c r="GJ190" s="7"/>
      <c r="GK190" s="7"/>
    </row>
    <row r="191" spans="1:193" ht="14.25" customHeight="1" x14ac:dyDescent="0.2">
      <c r="A191" s="85">
        <v>44154</v>
      </c>
      <c r="B191" s="7">
        <v>0</v>
      </c>
      <c r="C191" s="7">
        <f t="shared" si="135"/>
        <v>0</v>
      </c>
      <c r="D191" s="7"/>
      <c r="E191" s="7"/>
      <c r="F191" s="7"/>
      <c r="G191" s="7"/>
      <c r="H191" s="7">
        <v>1</v>
      </c>
      <c r="I191" s="7">
        <f t="shared" si="142"/>
        <v>404</v>
      </c>
      <c r="J191" s="7"/>
      <c r="K191" s="7"/>
      <c r="L191" s="7"/>
      <c r="M191" s="7"/>
      <c r="N191" s="7"/>
      <c r="O191" s="7"/>
      <c r="P191" s="7"/>
      <c r="Q191" s="7"/>
      <c r="R191" s="7"/>
      <c r="S191" s="7"/>
      <c r="T191" s="7"/>
      <c r="U191" s="7"/>
      <c r="V191" s="7"/>
      <c r="W191" s="7"/>
      <c r="X191" s="7"/>
      <c r="Y191" s="7"/>
      <c r="Z191" s="7"/>
      <c r="AA191" s="7"/>
      <c r="AB191" s="7">
        <v>0</v>
      </c>
      <c r="AC191" s="7">
        <f t="shared" si="143"/>
        <v>169</v>
      </c>
      <c r="AD191" s="7"/>
      <c r="AE191" s="7"/>
      <c r="AF191" s="7"/>
      <c r="AG191" s="7"/>
      <c r="AH191" s="7">
        <v>0</v>
      </c>
      <c r="AI191" s="84">
        <f t="shared" si="112"/>
        <v>7</v>
      </c>
      <c r="AJ191" s="101"/>
      <c r="AK191" s="7"/>
      <c r="AL191" s="7"/>
      <c r="AM191" s="7"/>
      <c r="AN191" s="7"/>
      <c r="AO191" s="7"/>
      <c r="AP191" s="7">
        <v>0</v>
      </c>
      <c r="AQ191" s="7">
        <f t="shared" si="114"/>
        <v>3</v>
      </c>
      <c r="AR191" s="7"/>
      <c r="AS191" s="7"/>
      <c r="AT191" s="7"/>
      <c r="AU191" s="7"/>
      <c r="AV191" s="7"/>
      <c r="AW191" s="7"/>
      <c r="AX191" s="7"/>
      <c r="AY191" s="7"/>
      <c r="AZ191" s="7">
        <v>0</v>
      </c>
      <c r="BA191" s="7">
        <f t="shared" si="132"/>
        <v>58</v>
      </c>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f t="shared" si="120"/>
        <v>2</v>
      </c>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c r="FL191" s="7"/>
      <c r="FM191" s="7"/>
      <c r="FN191" s="7"/>
      <c r="FO191" s="7"/>
      <c r="FP191" s="7"/>
      <c r="FQ191" s="7"/>
      <c r="FR191" s="7"/>
      <c r="FS191" s="7"/>
      <c r="FT191" s="7"/>
      <c r="FU191" s="7"/>
      <c r="FV191" s="7"/>
      <c r="FW191" s="7"/>
      <c r="FX191" s="7"/>
      <c r="FY191" s="7"/>
      <c r="FZ191" s="7"/>
      <c r="GA191" s="7"/>
      <c r="GB191" s="7"/>
      <c r="GC191" s="7"/>
      <c r="GD191" s="7"/>
      <c r="GE191" s="7"/>
      <c r="GF191" s="7"/>
      <c r="GG191" s="7"/>
      <c r="GH191" s="7"/>
      <c r="GI191" s="7"/>
      <c r="GJ191" s="7"/>
      <c r="GK191" s="7"/>
    </row>
    <row r="192" spans="1:193" ht="14.25" customHeight="1" x14ac:dyDescent="0.2">
      <c r="A192" s="85">
        <v>44155</v>
      </c>
      <c r="B192" s="7">
        <v>0</v>
      </c>
      <c r="C192" s="7">
        <f t="shared" si="135"/>
        <v>0</v>
      </c>
      <c r="D192" s="7"/>
      <c r="E192" s="7"/>
      <c r="F192" s="7"/>
      <c r="G192" s="7"/>
      <c r="H192" s="7">
        <v>0</v>
      </c>
      <c r="I192" s="7">
        <f t="shared" si="142"/>
        <v>404</v>
      </c>
      <c r="J192" s="7"/>
      <c r="K192" s="7"/>
      <c r="L192" s="7"/>
      <c r="M192" s="7"/>
      <c r="N192" s="7"/>
      <c r="O192" s="7"/>
      <c r="P192" s="7"/>
      <c r="Q192" s="7"/>
      <c r="R192" s="7"/>
      <c r="S192" s="7"/>
      <c r="T192" s="7"/>
      <c r="U192" s="7"/>
      <c r="V192" s="7"/>
      <c r="W192" s="7"/>
      <c r="X192" s="7"/>
      <c r="Y192" s="7"/>
      <c r="Z192" s="7"/>
      <c r="AA192" s="7"/>
      <c r="AB192" s="7">
        <v>0</v>
      </c>
      <c r="AC192" s="7">
        <f t="shared" si="143"/>
        <v>169</v>
      </c>
      <c r="AD192" s="7"/>
      <c r="AE192" s="7"/>
      <c r="AF192" s="7"/>
      <c r="AG192" s="7"/>
      <c r="AH192" s="7">
        <v>0</v>
      </c>
      <c r="AI192" s="84">
        <f t="shared" si="112"/>
        <v>7</v>
      </c>
      <c r="AJ192" s="101"/>
      <c r="AK192" s="7"/>
      <c r="AL192" s="7"/>
      <c r="AM192" s="7"/>
      <c r="AN192" s="7"/>
      <c r="AO192" s="7"/>
      <c r="AP192" s="7">
        <v>0</v>
      </c>
      <c r="AQ192" s="7">
        <f t="shared" si="114"/>
        <v>3</v>
      </c>
      <c r="AR192" s="7"/>
      <c r="AS192" s="7"/>
      <c r="AT192" s="7"/>
      <c r="AU192" s="7"/>
      <c r="AV192" s="7"/>
      <c r="AW192" s="7"/>
      <c r="AX192" s="7"/>
      <c r="AY192" s="7"/>
      <c r="AZ192" s="7">
        <v>0</v>
      </c>
      <c r="BA192" s="7">
        <f t="shared" si="132"/>
        <v>58</v>
      </c>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f t="shared" si="120"/>
        <v>2</v>
      </c>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c r="EZ192" s="7"/>
      <c r="FA192" s="7"/>
      <c r="FB192" s="7"/>
      <c r="FC192" s="7"/>
      <c r="FD192" s="7"/>
      <c r="FE192" s="7"/>
      <c r="FF192" s="7"/>
      <c r="FG192" s="7"/>
      <c r="FH192" s="7"/>
      <c r="FI192" s="7"/>
      <c r="FJ192" s="7"/>
      <c r="FK192" s="7"/>
      <c r="FL192" s="7"/>
      <c r="FM192" s="7"/>
      <c r="FN192" s="7"/>
      <c r="FO192" s="7"/>
      <c r="FP192" s="7"/>
      <c r="FQ192" s="7"/>
      <c r="FR192" s="7"/>
      <c r="FS192" s="7"/>
      <c r="FT192" s="7"/>
      <c r="FU192" s="7"/>
      <c r="FV192" s="7"/>
      <c r="FW192" s="7"/>
      <c r="FX192" s="7"/>
      <c r="FY192" s="7"/>
      <c r="FZ192" s="7"/>
      <c r="GA192" s="7"/>
      <c r="GB192" s="7"/>
      <c r="GC192" s="7"/>
      <c r="GD192" s="7"/>
      <c r="GE192" s="7"/>
      <c r="GF192" s="7"/>
      <c r="GG192" s="7"/>
      <c r="GH192" s="7"/>
      <c r="GI192" s="7"/>
      <c r="GJ192" s="7"/>
      <c r="GK192" s="7"/>
    </row>
    <row r="193" spans="1:193" ht="14.25" customHeight="1" x14ac:dyDescent="0.2">
      <c r="A193" s="85">
        <v>44156</v>
      </c>
      <c r="B193" s="7"/>
      <c r="C193" s="7">
        <f t="shared" si="135"/>
        <v>0</v>
      </c>
      <c r="D193" s="7"/>
      <c r="E193" s="7"/>
      <c r="F193" s="7"/>
      <c r="G193" s="7"/>
      <c r="H193" s="7"/>
      <c r="I193" s="7">
        <f t="shared" si="142"/>
        <v>404</v>
      </c>
      <c r="J193" s="7"/>
      <c r="K193" s="7"/>
      <c r="L193" s="7"/>
      <c r="M193" s="7"/>
      <c r="N193" s="7"/>
      <c r="O193" s="7"/>
      <c r="P193" s="7"/>
      <c r="Q193" s="7"/>
      <c r="R193" s="7"/>
      <c r="S193" s="7"/>
      <c r="T193" s="7"/>
      <c r="U193" s="7"/>
      <c r="V193" s="7"/>
      <c r="W193" s="7"/>
      <c r="X193" s="7"/>
      <c r="Y193" s="7"/>
      <c r="Z193" s="7"/>
      <c r="AA193" s="7"/>
      <c r="AB193" s="7"/>
      <c r="AC193" s="7">
        <f t="shared" si="143"/>
        <v>169</v>
      </c>
      <c r="AD193" s="7"/>
      <c r="AE193" s="7"/>
      <c r="AF193" s="7"/>
      <c r="AG193" s="7"/>
      <c r="AH193" s="7"/>
      <c r="AI193" s="84">
        <f t="shared" si="112"/>
        <v>7</v>
      </c>
      <c r="AJ193" s="101"/>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f t="shared" si="120"/>
        <v>2</v>
      </c>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c r="EZ193" s="7"/>
      <c r="FA193" s="7"/>
      <c r="FB193" s="7"/>
      <c r="FC193" s="7"/>
      <c r="FD193" s="7"/>
      <c r="FE193" s="7"/>
      <c r="FF193" s="7"/>
      <c r="FG193" s="7"/>
      <c r="FH193" s="7"/>
      <c r="FI193" s="7"/>
      <c r="FJ193" s="7"/>
      <c r="FK193" s="7"/>
      <c r="FL193" s="7"/>
      <c r="FM193" s="7"/>
      <c r="FN193" s="7"/>
      <c r="FO193" s="7"/>
      <c r="FP193" s="7"/>
      <c r="FQ193" s="7"/>
      <c r="FR193" s="7"/>
      <c r="FS193" s="7"/>
      <c r="FT193" s="7"/>
      <c r="FU193" s="7"/>
      <c r="FV193" s="7"/>
      <c r="FW193" s="7"/>
      <c r="FX193" s="7"/>
      <c r="FY193" s="7"/>
      <c r="FZ193" s="7"/>
      <c r="GA193" s="7"/>
      <c r="GB193" s="7"/>
      <c r="GC193" s="7"/>
      <c r="GD193" s="7"/>
      <c r="GE193" s="7"/>
      <c r="GF193" s="7"/>
      <c r="GG193" s="7"/>
      <c r="GH193" s="7"/>
      <c r="GI193" s="7"/>
      <c r="GJ193" s="7"/>
      <c r="GK193" s="7"/>
    </row>
    <row r="194" spans="1:193" ht="14.25" customHeight="1" x14ac:dyDescent="0.2">
      <c r="A194" s="85">
        <v>44157</v>
      </c>
      <c r="B194" s="7"/>
      <c r="C194" s="7">
        <f t="shared" si="135"/>
        <v>0</v>
      </c>
      <c r="D194" s="7"/>
      <c r="E194" s="7"/>
      <c r="F194" s="7"/>
      <c r="G194" s="7"/>
      <c r="H194" s="7"/>
      <c r="I194" s="7">
        <f t="shared" si="142"/>
        <v>404</v>
      </c>
      <c r="J194" s="7"/>
      <c r="K194" s="7"/>
      <c r="L194" s="7"/>
      <c r="M194" s="7"/>
      <c r="N194" s="7"/>
      <c r="O194" s="7"/>
      <c r="P194" s="7"/>
      <c r="Q194" s="7"/>
      <c r="R194" s="7"/>
      <c r="S194" s="7"/>
      <c r="T194" s="7"/>
      <c r="U194" s="7"/>
      <c r="V194" s="7"/>
      <c r="W194" s="7"/>
      <c r="X194" s="7"/>
      <c r="Y194" s="7"/>
      <c r="Z194" s="7"/>
      <c r="AA194" s="7"/>
      <c r="AB194" s="7"/>
      <c r="AC194" s="7">
        <f t="shared" si="143"/>
        <v>169</v>
      </c>
      <c r="AD194" s="7"/>
      <c r="AE194" s="7"/>
      <c r="AF194" s="7"/>
      <c r="AG194" s="7"/>
      <c r="AH194" s="7"/>
      <c r="AI194" s="84">
        <f t="shared" si="112"/>
        <v>7</v>
      </c>
      <c r="AJ194" s="101"/>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f t="shared" si="120"/>
        <v>2</v>
      </c>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c r="DR194" s="7"/>
      <c r="DS194" s="7"/>
      <c r="DT194" s="7"/>
      <c r="DU194" s="7"/>
      <c r="DV194" s="7"/>
      <c r="DW194" s="7"/>
      <c r="DX194" s="7"/>
      <c r="DY194" s="7"/>
      <c r="DZ194" s="7"/>
      <c r="EA194" s="7"/>
      <c r="EB194" s="7"/>
      <c r="EC194" s="7"/>
      <c r="ED194" s="7"/>
      <c r="EE194" s="7"/>
      <c r="EF194" s="7"/>
      <c r="EG194" s="7"/>
      <c r="EH194" s="7"/>
      <c r="EI194" s="7"/>
      <c r="EJ194" s="7"/>
      <c r="EK194" s="7"/>
      <c r="EL194" s="7"/>
      <c r="EM194" s="7"/>
      <c r="EN194" s="7"/>
      <c r="EO194" s="7"/>
      <c r="EP194" s="7"/>
      <c r="EQ194" s="7"/>
      <c r="ER194" s="7"/>
      <c r="ES194" s="7"/>
      <c r="ET194" s="7"/>
      <c r="EU194" s="7"/>
      <c r="EV194" s="7"/>
      <c r="EW194" s="7"/>
      <c r="EX194" s="7"/>
      <c r="EY194" s="7"/>
      <c r="EZ194" s="7"/>
      <c r="FA194" s="7"/>
      <c r="FB194" s="7"/>
      <c r="FC194" s="7"/>
      <c r="FD194" s="7"/>
      <c r="FE194" s="7"/>
      <c r="FF194" s="7"/>
      <c r="FG194" s="7"/>
      <c r="FH194" s="7"/>
      <c r="FI194" s="7"/>
      <c r="FJ194" s="7"/>
      <c r="FK194" s="7"/>
      <c r="FL194" s="7"/>
      <c r="FM194" s="7"/>
      <c r="FN194" s="7"/>
      <c r="FO194" s="7"/>
      <c r="FP194" s="7"/>
      <c r="FQ194" s="7"/>
      <c r="FR194" s="7"/>
      <c r="FS194" s="7"/>
      <c r="FT194" s="7"/>
      <c r="FU194" s="7"/>
      <c r="FV194" s="7"/>
      <c r="FW194" s="7"/>
      <c r="FX194" s="7"/>
      <c r="FY194" s="7"/>
      <c r="FZ194" s="7"/>
      <c r="GA194" s="7"/>
      <c r="GB194" s="7"/>
      <c r="GC194" s="7"/>
      <c r="GD194" s="7"/>
      <c r="GE194" s="7"/>
      <c r="GF194" s="7"/>
      <c r="GG194" s="7"/>
      <c r="GH194" s="7"/>
      <c r="GI194" s="7"/>
      <c r="GJ194" s="7"/>
      <c r="GK194" s="7"/>
    </row>
    <row r="195" spans="1:193" ht="14.25" customHeight="1" x14ac:dyDescent="0.2">
      <c r="A195" s="85">
        <v>44158</v>
      </c>
      <c r="B195" s="7">
        <v>0</v>
      </c>
      <c r="C195" s="7">
        <f t="shared" si="135"/>
        <v>0</v>
      </c>
      <c r="D195" s="7"/>
      <c r="E195" s="7"/>
      <c r="F195" s="7"/>
      <c r="G195" s="7"/>
      <c r="H195" s="7">
        <v>0</v>
      </c>
      <c r="I195" s="7">
        <f t="shared" si="142"/>
        <v>404</v>
      </c>
      <c r="J195" s="7"/>
      <c r="K195" s="7"/>
      <c r="L195" s="7"/>
      <c r="M195" s="7"/>
      <c r="N195" s="7">
        <v>0</v>
      </c>
      <c r="O195" s="7">
        <f>SUM(O170,N195)</f>
        <v>197</v>
      </c>
      <c r="P195" s="7"/>
      <c r="Q195" s="7"/>
      <c r="R195" s="7"/>
      <c r="S195" s="7"/>
      <c r="T195" s="7"/>
      <c r="U195" s="7"/>
      <c r="V195" s="7"/>
      <c r="W195" s="7"/>
      <c r="X195" s="7"/>
      <c r="Y195" s="7"/>
      <c r="Z195" s="7"/>
      <c r="AA195" s="7"/>
      <c r="AB195" s="7">
        <v>6</v>
      </c>
      <c r="AC195" s="7">
        <f t="shared" si="143"/>
        <v>175</v>
      </c>
      <c r="AD195" s="7"/>
      <c r="AE195" s="7"/>
      <c r="AF195" s="7"/>
      <c r="AG195" s="7"/>
      <c r="AH195" s="7">
        <v>0</v>
      </c>
      <c r="AI195" s="84">
        <f t="shared" si="112"/>
        <v>7</v>
      </c>
      <c r="AJ195" s="101"/>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f t="shared" si="120"/>
        <v>2</v>
      </c>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v>0</v>
      </c>
      <c r="EA195" s="7">
        <f>SUM(EA170,DZ195)</f>
        <v>24</v>
      </c>
      <c r="EB195" s="7"/>
      <c r="EC195" s="7"/>
      <c r="ED195" s="7"/>
      <c r="EE195" s="7"/>
      <c r="EF195" s="7"/>
      <c r="EG195" s="7"/>
      <c r="EH195" s="7"/>
      <c r="EI195" s="7"/>
      <c r="EJ195" s="7"/>
      <c r="EK195" s="7"/>
      <c r="EL195" s="7"/>
      <c r="EM195" s="7"/>
      <c r="EN195" s="7"/>
      <c r="EO195" s="7"/>
      <c r="EP195" s="7"/>
      <c r="EQ195" s="7"/>
      <c r="ER195" s="7"/>
      <c r="ES195" s="7"/>
      <c r="ET195" s="7"/>
      <c r="EU195" s="7"/>
      <c r="EV195" s="7">
        <v>0</v>
      </c>
      <c r="EW195" s="7">
        <f>SUM(EW170,EV195)</f>
        <v>117</v>
      </c>
      <c r="EX195" s="7"/>
      <c r="EY195" s="7"/>
      <c r="EZ195" s="7"/>
      <c r="FA195" s="7"/>
      <c r="FB195" s="7"/>
      <c r="FC195" s="7"/>
      <c r="FD195" s="7"/>
      <c r="FE195" s="7"/>
      <c r="FF195" s="7"/>
      <c r="FG195" s="7"/>
      <c r="FH195" s="7"/>
      <c r="FI195" s="7"/>
      <c r="FJ195" s="7"/>
      <c r="FK195" s="7"/>
      <c r="FL195" s="7"/>
      <c r="FM195" s="7"/>
      <c r="FN195" s="7"/>
      <c r="FO195" s="7"/>
      <c r="FP195" s="7"/>
      <c r="FQ195" s="7"/>
      <c r="FR195" s="7"/>
      <c r="FS195" s="7"/>
      <c r="FT195" s="7"/>
      <c r="FU195" s="7"/>
      <c r="FV195" s="7"/>
      <c r="FW195" s="7"/>
      <c r="FX195" s="7"/>
      <c r="FY195" s="7"/>
      <c r="FZ195" s="7"/>
      <c r="GA195" s="7"/>
      <c r="GB195" s="7"/>
      <c r="GC195" s="7"/>
      <c r="GD195" s="7"/>
      <c r="GE195" s="7"/>
      <c r="GF195" s="7"/>
      <c r="GG195" s="7"/>
      <c r="GH195" s="7"/>
      <c r="GI195" s="7"/>
      <c r="GJ195" s="7"/>
      <c r="GK195" s="7"/>
    </row>
    <row r="196" spans="1:193" ht="14.25" customHeight="1" x14ac:dyDescent="0.2">
      <c r="A196" s="85">
        <v>44159</v>
      </c>
      <c r="B196" s="7">
        <v>0</v>
      </c>
      <c r="C196" s="7">
        <f t="shared" si="135"/>
        <v>0</v>
      </c>
      <c r="D196" s="7"/>
      <c r="E196" s="7"/>
      <c r="F196" s="7"/>
      <c r="G196" s="7"/>
      <c r="H196" s="7">
        <v>0</v>
      </c>
      <c r="I196" s="7">
        <f t="shared" si="142"/>
        <v>404</v>
      </c>
      <c r="J196" s="7"/>
      <c r="K196" s="7"/>
      <c r="L196" s="7"/>
      <c r="M196" s="7"/>
      <c r="N196" s="7">
        <v>0</v>
      </c>
      <c r="O196" s="7">
        <f>N196+O195</f>
        <v>197</v>
      </c>
      <c r="P196" s="7"/>
      <c r="Q196" s="7"/>
      <c r="R196" s="7"/>
      <c r="S196" s="7"/>
      <c r="T196" s="7"/>
      <c r="U196" s="7"/>
      <c r="V196" s="7"/>
      <c r="W196" s="7"/>
      <c r="X196" s="7"/>
      <c r="Y196" s="7"/>
      <c r="Z196" s="7"/>
      <c r="AA196" s="7"/>
      <c r="AB196" s="7">
        <v>0</v>
      </c>
      <c r="AC196" s="7">
        <f t="shared" si="143"/>
        <v>175</v>
      </c>
      <c r="AD196" s="7"/>
      <c r="AE196" s="7"/>
      <c r="AF196" s="7"/>
      <c r="AG196" s="7"/>
      <c r="AH196" s="7">
        <v>0</v>
      </c>
      <c r="AI196" s="84">
        <f t="shared" si="112"/>
        <v>7</v>
      </c>
      <c r="AJ196" s="101"/>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f t="shared" si="120"/>
        <v>2</v>
      </c>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v>0</v>
      </c>
      <c r="EA196" s="7">
        <f>DZ196+EA195</f>
        <v>24</v>
      </c>
      <c r="EB196" s="7"/>
      <c r="EC196" s="7"/>
      <c r="ED196" s="7"/>
      <c r="EE196" s="7"/>
      <c r="EF196" s="7"/>
      <c r="EG196" s="7"/>
      <c r="EH196" s="7"/>
      <c r="EI196" s="7"/>
      <c r="EJ196" s="7"/>
      <c r="EK196" s="7"/>
      <c r="EL196" s="7"/>
      <c r="EM196" s="7"/>
      <c r="EN196" s="7"/>
      <c r="EO196" s="7"/>
      <c r="EP196" s="7"/>
      <c r="EQ196" s="7"/>
      <c r="ER196" s="7"/>
      <c r="ES196" s="7"/>
      <c r="ET196" s="7"/>
      <c r="EU196" s="7"/>
      <c r="EV196" s="7">
        <v>0</v>
      </c>
      <c r="EW196" s="7">
        <f>EV196+EW195</f>
        <v>117</v>
      </c>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row>
    <row r="197" spans="1:193" ht="14.25" customHeight="1" x14ac:dyDescent="0.2">
      <c r="A197" s="85">
        <v>44160</v>
      </c>
      <c r="B197" s="7">
        <v>0</v>
      </c>
      <c r="C197" s="7">
        <f t="shared" si="135"/>
        <v>0</v>
      </c>
      <c r="D197" s="7"/>
      <c r="E197" s="7"/>
      <c r="F197" s="7"/>
      <c r="G197" s="7"/>
      <c r="H197" s="7">
        <v>0</v>
      </c>
      <c r="I197" s="7">
        <f t="shared" si="142"/>
        <v>404</v>
      </c>
      <c r="J197" s="7"/>
      <c r="K197" s="7"/>
      <c r="L197" s="7"/>
      <c r="M197" s="7"/>
      <c r="N197" s="7">
        <v>0</v>
      </c>
      <c r="O197" s="7">
        <f>N197+O196</f>
        <v>197</v>
      </c>
      <c r="P197" s="7"/>
      <c r="Q197" s="7"/>
      <c r="R197" s="7"/>
      <c r="S197" s="7"/>
      <c r="T197" s="7"/>
      <c r="U197" s="7"/>
      <c r="V197" s="7"/>
      <c r="W197" s="7"/>
      <c r="X197" s="7"/>
      <c r="Y197" s="7"/>
      <c r="Z197" s="7"/>
      <c r="AA197" s="7"/>
      <c r="AB197" s="7">
        <v>1</v>
      </c>
      <c r="AC197" s="7">
        <f t="shared" si="143"/>
        <v>176</v>
      </c>
      <c r="AD197" s="7"/>
      <c r="AE197" s="7"/>
      <c r="AF197" s="7"/>
      <c r="AG197" s="7"/>
      <c r="AH197" s="7">
        <v>0</v>
      </c>
      <c r="AI197" s="84">
        <f t="shared" si="112"/>
        <v>7</v>
      </c>
      <c r="AJ197" s="101"/>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f t="shared" si="120"/>
        <v>2</v>
      </c>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v>0</v>
      </c>
      <c r="EA197" s="7">
        <f>DZ197+EA196</f>
        <v>24</v>
      </c>
      <c r="EB197" s="7"/>
      <c r="EC197" s="7"/>
      <c r="ED197" s="7"/>
      <c r="EE197" s="7"/>
      <c r="EF197" s="7"/>
      <c r="EG197" s="7"/>
      <c r="EH197" s="7"/>
      <c r="EI197" s="7"/>
      <c r="EJ197" s="7"/>
      <c r="EK197" s="7"/>
      <c r="EL197" s="7"/>
      <c r="EM197" s="7"/>
      <c r="EN197" s="7"/>
      <c r="EO197" s="7"/>
      <c r="EP197" s="7"/>
      <c r="EQ197" s="7"/>
      <c r="ER197" s="7"/>
      <c r="ES197" s="7"/>
      <c r="ET197" s="7"/>
      <c r="EU197" s="7"/>
      <c r="EV197" s="7">
        <v>0</v>
      </c>
      <c r="EW197" s="7">
        <f>EV197+EW196</f>
        <v>117</v>
      </c>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c r="FX197" s="7"/>
      <c r="FY197" s="7"/>
      <c r="FZ197" s="7"/>
      <c r="GA197" s="7"/>
      <c r="GB197" s="7"/>
      <c r="GC197" s="7"/>
      <c r="GD197" s="7"/>
      <c r="GE197" s="7"/>
      <c r="GF197" s="7"/>
      <c r="GG197" s="7"/>
      <c r="GH197" s="7"/>
      <c r="GI197" s="7"/>
      <c r="GJ197" s="7"/>
      <c r="GK197" s="7"/>
    </row>
    <row r="198" spans="1:193" ht="14.25" customHeight="1" x14ac:dyDescent="0.2">
      <c r="A198" s="85">
        <v>44161</v>
      </c>
      <c r="B198" s="7">
        <v>0</v>
      </c>
      <c r="C198" s="7">
        <f t="shared" si="135"/>
        <v>0</v>
      </c>
      <c r="D198" s="7"/>
      <c r="E198" s="7"/>
      <c r="F198" s="7"/>
      <c r="G198" s="7"/>
      <c r="H198" s="7">
        <v>0</v>
      </c>
      <c r="I198" s="7">
        <f t="shared" si="142"/>
        <v>404</v>
      </c>
      <c r="J198" s="7"/>
      <c r="K198" s="7"/>
      <c r="L198" s="7"/>
      <c r="M198" s="7"/>
      <c r="N198" s="7">
        <v>0</v>
      </c>
      <c r="O198" s="7">
        <f>N198+O197</f>
        <v>197</v>
      </c>
      <c r="P198" s="7"/>
      <c r="Q198" s="7"/>
      <c r="R198" s="7"/>
      <c r="S198" s="7"/>
      <c r="T198" s="7"/>
      <c r="U198" s="7"/>
      <c r="V198" s="7"/>
      <c r="W198" s="7"/>
      <c r="X198" s="7"/>
      <c r="Y198" s="7"/>
      <c r="Z198" s="7"/>
      <c r="AA198" s="7"/>
      <c r="AB198" s="7">
        <v>0</v>
      </c>
      <c r="AC198" s="7">
        <f t="shared" si="143"/>
        <v>176</v>
      </c>
      <c r="AD198" s="7"/>
      <c r="AE198" s="7"/>
      <c r="AF198" s="7"/>
      <c r="AG198" s="7"/>
      <c r="AH198" s="7">
        <v>0</v>
      </c>
      <c r="AI198" s="84">
        <f t="shared" si="112"/>
        <v>7</v>
      </c>
      <c r="AJ198" s="101"/>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f t="shared" si="120"/>
        <v>2</v>
      </c>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v>0</v>
      </c>
      <c r="EA198" s="7">
        <f>DZ198+EA197</f>
        <v>24</v>
      </c>
      <c r="EB198" s="7"/>
      <c r="EC198" s="7"/>
      <c r="ED198" s="7"/>
      <c r="EE198" s="7"/>
      <c r="EF198" s="7"/>
      <c r="EG198" s="7"/>
      <c r="EH198" s="7"/>
      <c r="EI198" s="7"/>
      <c r="EJ198" s="7"/>
      <c r="EK198" s="7"/>
      <c r="EL198" s="7"/>
      <c r="EM198" s="7"/>
      <c r="EN198" s="7"/>
      <c r="EO198" s="7"/>
      <c r="EP198" s="7"/>
      <c r="EQ198" s="7"/>
      <c r="ER198" s="7"/>
      <c r="ES198" s="7"/>
      <c r="ET198" s="7"/>
      <c r="EU198" s="7"/>
      <c r="EV198" s="7">
        <v>0</v>
      </c>
      <c r="EW198" s="7">
        <f>EV198+EW197</f>
        <v>117</v>
      </c>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row>
    <row r="199" spans="1:193" ht="14.25" customHeight="1" x14ac:dyDescent="0.2">
      <c r="A199" s="85">
        <v>44162</v>
      </c>
      <c r="B199" s="7">
        <v>0</v>
      </c>
      <c r="C199" s="7">
        <f t="shared" si="135"/>
        <v>0</v>
      </c>
      <c r="D199" s="7"/>
      <c r="E199" s="7"/>
      <c r="F199" s="7"/>
      <c r="G199" s="7"/>
      <c r="H199" s="7">
        <v>0</v>
      </c>
      <c r="I199" s="7">
        <f t="shared" si="142"/>
        <v>404</v>
      </c>
      <c r="J199" s="7"/>
      <c r="K199" s="7"/>
      <c r="L199" s="7"/>
      <c r="M199" s="7"/>
      <c r="N199" s="7">
        <v>0</v>
      </c>
      <c r="O199" s="7">
        <f>N199+O198</f>
        <v>197</v>
      </c>
      <c r="P199" s="7"/>
      <c r="Q199" s="7"/>
      <c r="R199" s="7"/>
      <c r="S199" s="7"/>
      <c r="T199" s="7"/>
      <c r="U199" s="7"/>
      <c r="V199" s="7"/>
      <c r="W199" s="7"/>
      <c r="X199" s="7"/>
      <c r="Y199" s="7"/>
      <c r="Z199" s="7"/>
      <c r="AA199" s="7"/>
      <c r="AB199" s="7">
        <v>0</v>
      </c>
      <c r="AC199" s="7">
        <f t="shared" si="143"/>
        <v>176</v>
      </c>
      <c r="AD199" s="7"/>
      <c r="AE199" s="7"/>
      <c r="AF199" s="7"/>
      <c r="AG199" s="7"/>
      <c r="AH199" s="7">
        <v>0</v>
      </c>
      <c r="AI199" s="84">
        <f t="shared" si="112"/>
        <v>7</v>
      </c>
      <c r="AJ199" s="101"/>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f t="shared" si="120"/>
        <v>2</v>
      </c>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v>0</v>
      </c>
      <c r="EA199" s="7">
        <f>DZ199+EA198</f>
        <v>24</v>
      </c>
      <c r="EB199" s="7"/>
      <c r="EC199" s="7"/>
      <c r="ED199" s="7"/>
      <c r="EE199" s="7"/>
      <c r="EF199" s="7"/>
      <c r="EG199" s="7"/>
      <c r="EH199" s="7"/>
      <c r="EI199" s="7"/>
      <c r="EJ199" s="7"/>
      <c r="EK199" s="7"/>
      <c r="EL199" s="7"/>
      <c r="EM199" s="7"/>
      <c r="EN199" s="7"/>
      <c r="EO199" s="7"/>
      <c r="EP199" s="7"/>
      <c r="EQ199" s="7"/>
      <c r="ER199" s="7"/>
      <c r="ES199" s="7"/>
      <c r="ET199" s="7"/>
      <c r="EU199" s="7"/>
      <c r="EV199" s="7">
        <v>0</v>
      </c>
      <c r="EW199" s="7">
        <f>EV199+EW198</f>
        <v>117</v>
      </c>
      <c r="EX199" s="7"/>
      <c r="EY199" s="7"/>
      <c r="EZ199" s="7"/>
      <c r="FA199" s="7"/>
      <c r="FB199" s="7"/>
      <c r="FC199" s="7"/>
      <c r="FD199" s="7"/>
      <c r="FE199" s="7"/>
      <c r="FF199" s="7"/>
      <c r="FG199" s="7"/>
      <c r="FH199" s="7"/>
      <c r="FI199" s="7"/>
      <c r="FJ199" s="7"/>
      <c r="FK199" s="7"/>
      <c r="FL199" s="7"/>
      <c r="FM199" s="7"/>
      <c r="FN199" s="7"/>
      <c r="FO199" s="7"/>
      <c r="FP199" s="7"/>
      <c r="FQ199" s="7"/>
      <c r="FR199" s="7"/>
      <c r="FS199" s="7"/>
      <c r="FT199" s="7"/>
      <c r="FU199" s="7"/>
      <c r="FV199" s="7"/>
      <c r="FW199" s="7"/>
      <c r="FX199" s="7"/>
      <c r="FY199" s="7"/>
      <c r="FZ199" s="7"/>
      <c r="GA199" s="7"/>
      <c r="GB199" s="7"/>
      <c r="GC199" s="7"/>
      <c r="GD199" s="7"/>
      <c r="GE199" s="7"/>
      <c r="GF199" s="7"/>
      <c r="GG199" s="7"/>
      <c r="GH199" s="7"/>
      <c r="GI199" s="7"/>
      <c r="GJ199" s="7"/>
      <c r="GK199" s="7"/>
    </row>
    <row r="200" spans="1:193" ht="14.25" customHeight="1" x14ac:dyDescent="0.2">
      <c r="A200" s="85">
        <v>44163</v>
      </c>
      <c r="C200" s="7">
        <f t="shared" si="135"/>
        <v>0</v>
      </c>
      <c r="D200" s="7"/>
      <c r="E200" s="7"/>
      <c r="F200" s="7"/>
      <c r="G200" s="7"/>
      <c r="I200" s="7">
        <f t="shared" si="142"/>
        <v>404</v>
      </c>
      <c r="J200" s="7"/>
      <c r="K200" s="7"/>
      <c r="L200" s="7"/>
      <c r="M200" s="7"/>
      <c r="O200" s="7">
        <f t="shared" ref="O200:O216" si="144">N200+O199</f>
        <v>197</v>
      </c>
      <c r="P200" s="7"/>
      <c r="Q200" s="7"/>
      <c r="R200" s="7"/>
      <c r="S200" s="7"/>
      <c r="T200" s="7"/>
      <c r="U200" s="7"/>
      <c r="V200" s="7"/>
      <c r="W200" s="7"/>
      <c r="X200" s="7"/>
      <c r="Y200" s="7"/>
      <c r="Z200" s="7"/>
      <c r="AA200" s="7"/>
      <c r="AC200" s="7">
        <f t="shared" si="143"/>
        <v>176</v>
      </c>
      <c r="AD200" s="7"/>
      <c r="AE200" s="7"/>
      <c r="AG200" s="7"/>
      <c r="AI200" s="84">
        <f t="shared" si="112"/>
        <v>7</v>
      </c>
      <c r="AJ200" s="101"/>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E200" s="7">
        <f t="shared" si="120"/>
        <v>2</v>
      </c>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c r="DX200" s="7"/>
      <c r="DY200" s="7"/>
      <c r="DZ200" s="7"/>
      <c r="EA200" s="7">
        <f t="shared" ref="EA200:EA216" si="145">DZ200+EA199</f>
        <v>24</v>
      </c>
      <c r="EB200" s="7"/>
      <c r="EC200" s="7"/>
      <c r="ED200" s="7"/>
      <c r="EE200" s="7"/>
      <c r="EF200" s="7"/>
      <c r="EG200" s="7"/>
      <c r="EH200" s="7"/>
      <c r="EI200" s="7"/>
      <c r="EJ200" s="7"/>
      <c r="EK200" s="7"/>
      <c r="EL200" s="7"/>
      <c r="EM200" s="7"/>
      <c r="EN200" s="7"/>
      <c r="EO200" s="7"/>
      <c r="EP200" s="7"/>
      <c r="EQ200" s="7"/>
      <c r="ER200" s="7"/>
      <c r="ES200" s="7"/>
      <c r="ET200" s="7"/>
      <c r="EU200" s="7"/>
      <c r="EW200" s="7">
        <f t="shared" ref="EW200:EW216" si="146">EV200+EW199</f>
        <v>117</v>
      </c>
      <c r="EX200" s="7"/>
      <c r="EY200" s="7"/>
      <c r="EZ200" s="7"/>
      <c r="FA200" s="7"/>
      <c r="FB200" s="7"/>
      <c r="FC200" s="7"/>
      <c r="FD200" s="7"/>
      <c r="FE200" s="7"/>
      <c r="FF200" s="7"/>
      <c r="FG200" s="7"/>
      <c r="FH200" s="7"/>
      <c r="FI200" s="7"/>
      <c r="FJ200" s="7"/>
      <c r="FK200" s="7"/>
      <c r="FL200" s="7"/>
      <c r="FM200" s="7"/>
      <c r="FN200" s="7"/>
      <c r="FO200" s="7"/>
      <c r="FP200" s="7"/>
      <c r="FQ200" s="7"/>
      <c r="FR200" s="7"/>
      <c r="FS200" s="7"/>
      <c r="FT200" s="7"/>
      <c r="FU200" s="7"/>
      <c r="FV200" s="7"/>
      <c r="FW200" s="7"/>
      <c r="FX200" s="7"/>
      <c r="FY200" s="7"/>
      <c r="FZ200" s="7"/>
      <c r="GA200" s="7"/>
      <c r="GB200" s="7"/>
      <c r="GC200" s="7"/>
      <c r="GD200" s="7"/>
      <c r="GE200" s="7"/>
      <c r="GF200" s="7"/>
      <c r="GG200" s="7"/>
      <c r="GH200" s="7"/>
      <c r="GI200" s="7"/>
      <c r="GJ200" s="7"/>
      <c r="GK200" s="7"/>
    </row>
    <row r="201" spans="1:193" ht="15" customHeight="1" x14ac:dyDescent="0.2">
      <c r="A201" s="85">
        <v>44164</v>
      </c>
      <c r="B201" s="7"/>
      <c r="C201" s="7">
        <f t="shared" si="135"/>
        <v>0</v>
      </c>
      <c r="D201" s="7"/>
      <c r="E201" s="7"/>
      <c r="F201" s="7"/>
      <c r="G201" s="7"/>
      <c r="H201" s="7"/>
      <c r="I201" s="7">
        <f t="shared" si="142"/>
        <v>404</v>
      </c>
      <c r="J201" s="7"/>
      <c r="K201" s="7"/>
      <c r="L201" s="7"/>
      <c r="M201" s="7"/>
      <c r="N201" s="7"/>
      <c r="O201" s="7">
        <f t="shared" si="144"/>
        <v>197</v>
      </c>
      <c r="P201" s="7"/>
      <c r="Q201" s="7"/>
      <c r="R201" s="7"/>
      <c r="S201" s="7"/>
      <c r="T201" s="7"/>
      <c r="U201" s="7"/>
      <c r="V201" s="7"/>
      <c r="W201" s="7"/>
      <c r="X201" s="7"/>
      <c r="Y201" s="7"/>
      <c r="Z201" s="7"/>
      <c r="AA201" s="7"/>
      <c r="AB201" s="7"/>
      <c r="AC201" s="7">
        <f t="shared" si="143"/>
        <v>176</v>
      </c>
      <c r="AD201" s="7"/>
      <c r="AE201" s="7"/>
      <c r="AF201" s="7"/>
      <c r="AG201" s="7"/>
      <c r="AH201" s="7"/>
      <c r="AI201" s="84">
        <f t="shared" si="112"/>
        <v>7</v>
      </c>
      <c r="AJ201" s="101"/>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f t="shared" si="120"/>
        <v>2</v>
      </c>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f t="shared" si="145"/>
        <v>24</v>
      </c>
      <c r="EB201" s="7"/>
      <c r="EC201" s="7"/>
      <c r="ED201" s="7"/>
      <c r="EE201" s="7"/>
      <c r="EF201" s="7"/>
      <c r="EG201" s="7"/>
      <c r="EH201" s="7"/>
      <c r="EI201" s="7"/>
      <c r="EJ201" s="7"/>
      <c r="EK201" s="7"/>
      <c r="EL201" s="7"/>
      <c r="EM201" s="7"/>
      <c r="EN201" s="7"/>
      <c r="EO201" s="7"/>
      <c r="EP201" s="7"/>
      <c r="EQ201" s="7"/>
      <c r="ER201" s="7"/>
      <c r="ES201" s="7"/>
      <c r="ET201" s="7"/>
      <c r="EU201" s="7"/>
      <c r="EV201" s="7"/>
      <c r="EW201" s="7">
        <f t="shared" si="146"/>
        <v>117</v>
      </c>
      <c r="EX201" s="7"/>
      <c r="EY201" s="7"/>
      <c r="EZ201" s="7"/>
      <c r="FA201" s="7"/>
      <c r="FB201" s="7"/>
      <c r="FC201" s="7"/>
      <c r="FD201" s="7"/>
      <c r="FE201" s="7"/>
      <c r="FF201" s="7"/>
      <c r="FG201" s="7"/>
      <c r="FH201" s="7"/>
      <c r="FI201" s="7"/>
      <c r="FJ201" s="7"/>
      <c r="FK201" s="7"/>
      <c r="FL201" s="7"/>
      <c r="FM201" s="7"/>
      <c r="FN201" s="7"/>
      <c r="FO201" s="7"/>
      <c r="FP201" s="7"/>
      <c r="FQ201" s="7"/>
      <c r="FR201" s="7"/>
      <c r="FS201" s="7"/>
      <c r="FT201" s="7"/>
      <c r="FU201" s="7"/>
      <c r="FV201" s="7"/>
      <c r="FW201" s="7"/>
      <c r="FX201" s="7"/>
      <c r="FY201" s="7"/>
      <c r="FZ201" s="7"/>
      <c r="GA201" s="7"/>
      <c r="GB201" s="7"/>
      <c r="GC201" s="7"/>
      <c r="GD201" s="7"/>
      <c r="GE201" s="7"/>
      <c r="GF201" s="7"/>
      <c r="GG201" s="7"/>
      <c r="GH201" s="7"/>
      <c r="GI201" s="7"/>
      <c r="GJ201" s="7"/>
      <c r="GK201" s="7"/>
    </row>
    <row r="202" spans="1:193" ht="15" customHeight="1" x14ac:dyDescent="0.2">
      <c r="A202" s="85">
        <v>44165</v>
      </c>
      <c r="B202" s="7">
        <v>0</v>
      </c>
      <c r="C202" s="7">
        <f t="shared" si="135"/>
        <v>0</v>
      </c>
      <c r="D202" s="7"/>
      <c r="E202" s="7"/>
      <c r="F202" s="7"/>
      <c r="G202" s="7"/>
      <c r="H202" s="7">
        <v>0</v>
      </c>
      <c r="I202" s="7">
        <f t="shared" si="142"/>
        <v>404</v>
      </c>
      <c r="J202" s="7"/>
      <c r="K202" s="7"/>
      <c r="L202" s="7"/>
      <c r="M202" s="7"/>
      <c r="N202" s="7">
        <v>2</v>
      </c>
      <c r="O202" s="7">
        <f t="shared" si="144"/>
        <v>199</v>
      </c>
      <c r="P202" s="7"/>
      <c r="Q202" s="7"/>
      <c r="R202" s="7"/>
      <c r="S202" s="7"/>
      <c r="T202" s="7"/>
      <c r="U202" s="7"/>
      <c r="V202" s="7"/>
      <c r="W202" s="7"/>
      <c r="X202" s="7"/>
      <c r="Y202" s="7"/>
      <c r="Z202" s="7"/>
      <c r="AA202" s="7"/>
      <c r="AB202" s="7">
        <v>3</v>
      </c>
      <c r="AC202" s="7">
        <f t="shared" si="143"/>
        <v>179</v>
      </c>
      <c r="AD202" s="7"/>
      <c r="AE202" s="7"/>
      <c r="AF202" s="7"/>
      <c r="AG202" s="7"/>
      <c r="AH202" s="7">
        <v>0</v>
      </c>
      <c r="AI202" s="84">
        <f t="shared" si="112"/>
        <v>7</v>
      </c>
      <c r="AJ202" s="101"/>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f t="shared" si="120"/>
        <v>2</v>
      </c>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v>0</v>
      </c>
      <c r="EA202" s="7">
        <f t="shared" si="145"/>
        <v>24</v>
      </c>
      <c r="EB202" s="7"/>
      <c r="EC202" s="7"/>
      <c r="ED202" s="7"/>
      <c r="EE202" s="7"/>
      <c r="EF202" s="7"/>
      <c r="EG202" s="7"/>
      <c r="EH202" s="7"/>
      <c r="EI202" s="7"/>
      <c r="EJ202" s="7"/>
      <c r="EK202" s="7"/>
      <c r="EL202" s="7"/>
      <c r="EM202" s="7"/>
      <c r="EN202" s="7"/>
      <c r="EO202" s="7"/>
      <c r="EP202" s="7"/>
      <c r="EQ202" s="7"/>
      <c r="ER202" s="7"/>
      <c r="ES202" s="7"/>
      <c r="ET202" s="7"/>
      <c r="EU202" s="7"/>
      <c r="EV202" s="7">
        <v>0</v>
      </c>
      <c r="EW202" s="7">
        <f t="shared" si="146"/>
        <v>117</v>
      </c>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c r="FX202" s="7"/>
      <c r="FY202" s="7"/>
      <c r="FZ202" s="7"/>
      <c r="GA202" s="7"/>
      <c r="GB202" s="7"/>
      <c r="GC202" s="7"/>
      <c r="GD202" s="7"/>
      <c r="GE202" s="7"/>
      <c r="GF202" s="7"/>
      <c r="GG202" s="7"/>
      <c r="GH202" s="7"/>
      <c r="GI202" s="7"/>
      <c r="GJ202" s="7"/>
      <c r="GK202" s="7"/>
    </row>
    <row r="203" spans="1:193" ht="15" customHeight="1" x14ac:dyDescent="0.2">
      <c r="A203" s="85">
        <v>44166</v>
      </c>
      <c r="B203" s="7">
        <v>0</v>
      </c>
      <c r="C203" s="7">
        <f t="shared" si="135"/>
        <v>0</v>
      </c>
      <c r="D203" s="7"/>
      <c r="E203" s="7"/>
      <c r="F203" s="7"/>
      <c r="G203" s="7"/>
      <c r="H203" s="7">
        <v>0</v>
      </c>
      <c r="I203" s="7">
        <f t="shared" si="142"/>
        <v>404</v>
      </c>
      <c r="J203" s="7"/>
      <c r="K203" s="7"/>
      <c r="L203" s="7"/>
      <c r="M203" s="7"/>
      <c r="N203" s="7">
        <v>0</v>
      </c>
      <c r="O203" s="7">
        <f t="shared" si="144"/>
        <v>199</v>
      </c>
      <c r="P203" s="7"/>
      <c r="Q203" s="7"/>
      <c r="R203" s="7"/>
      <c r="S203" s="7"/>
      <c r="T203" s="7"/>
      <c r="U203" s="7"/>
      <c r="V203" s="7"/>
      <c r="W203" s="7"/>
      <c r="X203" s="7"/>
      <c r="Y203" s="7"/>
      <c r="Z203" s="7"/>
      <c r="AA203" s="7"/>
      <c r="AB203" s="7">
        <v>0</v>
      </c>
      <c r="AC203" s="7">
        <f t="shared" si="143"/>
        <v>179</v>
      </c>
      <c r="AD203" s="7"/>
      <c r="AE203" s="7"/>
      <c r="AF203" s="7"/>
      <c r="AG203" s="7"/>
      <c r="AH203" s="7">
        <v>0</v>
      </c>
      <c r="AI203" s="84">
        <f t="shared" si="112"/>
        <v>7</v>
      </c>
      <c r="AJ203" s="101"/>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f t="shared" si="120"/>
        <v>2</v>
      </c>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c r="DX203" s="7"/>
      <c r="DY203" s="7"/>
      <c r="DZ203" s="7">
        <v>0</v>
      </c>
      <c r="EA203" s="7">
        <f t="shared" si="145"/>
        <v>24</v>
      </c>
      <c r="EB203" s="7"/>
      <c r="EC203" s="7"/>
      <c r="ED203" s="7"/>
      <c r="EE203" s="7"/>
      <c r="EF203" s="7"/>
      <c r="EG203" s="7"/>
      <c r="EH203" s="7"/>
      <c r="EI203" s="7"/>
      <c r="EJ203" s="7"/>
      <c r="EK203" s="7"/>
      <c r="EL203" s="7"/>
      <c r="EM203" s="7"/>
      <c r="EN203" s="7"/>
      <c r="EO203" s="7"/>
      <c r="EP203" s="7"/>
      <c r="EQ203" s="7"/>
      <c r="ER203" s="7"/>
      <c r="ES203" s="7"/>
      <c r="ET203" s="7"/>
      <c r="EU203" s="7"/>
      <c r="EV203" s="7">
        <v>0</v>
      </c>
      <c r="EW203" s="7">
        <f t="shared" si="146"/>
        <v>117</v>
      </c>
      <c r="EX203" s="7"/>
      <c r="EY203" s="7"/>
      <c r="EZ203" s="7"/>
      <c r="FA203" s="7"/>
      <c r="FB203" s="7"/>
      <c r="FC203" s="7"/>
      <c r="FD203" s="7"/>
      <c r="FE203" s="7"/>
      <c r="FF203" s="7"/>
      <c r="FG203" s="7"/>
      <c r="FH203" s="7"/>
      <c r="FI203" s="7"/>
      <c r="FJ203" s="7"/>
      <c r="FK203" s="7"/>
      <c r="FL203" s="7"/>
      <c r="FM203" s="7"/>
      <c r="FN203" s="7"/>
      <c r="FO203" s="7"/>
      <c r="FP203" s="7"/>
      <c r="FQ203" s="7"/>
      <c r="FR203" s="7"/>
      <c r="FS203" s="7"/>
      <c r="FT203" s="7"/>
      <c r="FU203" s="7"/>
      <c r="FV203" s="7"/>
      <c r="FW203" s="7"/>
      <c r="FX203" s="7"/>
      <c r="FY203" s="7"/>
      <c r="FZ203" s="7"/>
      <c r="GA203" s="7"/>
      <c r="GB203" s="7"/>
      <c r="GC203" s="7"/>
      <c r="GD203" s="7"/>
      <c r="GE203" s="7"/>
      <c r="GF203" s="7"/>
      <c r="GG203" s="7"/>
      <c r="GH203" s="7"/>
      <c r="GI203" s="7"/>
      <c r="GJ203" s="7"/>
      <c r="GK203" s="7"/>
    </row>
    <row r="204" spans="1:193" ht="15" customHeight="1" x14ac:dyDescent="0.2">
      <c r="A204" s="85">
        <v>44167</v>
      </c>
      <c r="B204" s="7">
        <v>0</v>
      </c>
      <c r="C204" s="7">
        <f t="shared" si="135"/>
        <v>0</v>
      </c>
      <c r="D204" s="7"/>
      <c r="E204" s="7"/>
      <c r="F204" s="7"/>
      <c r="G204" s="7"/>
      <c r="H204" s="7">
        <v>0</v>
      </c>
      <c r="I204" s="7">
        <f t="shared" si="142"/>
        <v>404</v>
      </c>
      <c r="J204" s="7"/>
      <c r="K204" s="7"/>
      <c r="L204" s="7"/>
      <c r="M204" s="7"/>
      <c r="N204" s="7">
        <v>0</v>
      </c>
      <c r="O204" s="7">
        <f t="shared" si="144"/>
        <v>199</v>
      </c>
      <c r="P204" s="7"/>
      <c r="Q204" s="7"/>
      <c r="R204" s="7"/>
      <c r="S204" s="7"/>
      <c r="T204" s="7"/>
      <c r="U204" s="7"/>
      <c r="V204" s="7"/>
      <c r="W204" s="7"/>
      <c r="X204" s="7"/>
      <c r="Y204" s="7"/>
      <c r="Z204" s="7"/>
      <c r="AA204" s="7"/>
      <c r="AB204" s="7">
        <v>0</v>
      </c>
      <c r="AC204" s="7">
        <f t="shared" si="143"/>
        <v>179</v>
      </c>
      <c r="AD204" s="7"/>
      <c r="AE204" s="7"/>
      <c r="AF204" s="7"/>
      <c r="AG204" s="7"/>
      <c r="AH204" s="7">
        <v>0</v>
      </c>
      <c r="AI204" s="84">
        <f t="shared" si="112"/>
        <v>7</v>
      </c>
      <c r="AJ204" s="101"/>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f t="shared" si="120"/>
        <v>2</v>
      </c>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v>0</v>
      </c>
      <c r="EA204" s="7">
        <f t="shared" si="145"/>
        <v>24</v>
      </c>
      <c r="EB204" s="7"/>
      <c r="EC204" s="7"/>
      <c r="ED204" s="7"/>
      <c r="EE204" s="7"/>
      <c r="EF204" s="7"/>
      <c r="EG204" s="7"/>
      <c r="EH204" s="7"/>
      <c r="EI204" s="7"/>
      <c r="EJ204" s="7"/>
      <c r="EK204" s="7"/>
      <c r="EL204" s="7"/>
      <c r="EM204" s="7"/>
      <c r="EN204" s="7"/>
      <c r="EO204" s="7"/>
      <c r="EP204" s="7"/>
      <c r="EQ204" s="7"/>
      <c r="ER204" s="7"/>
      <c r="ES204" s="7"/>
      <c r="ET204" s="7"/>
      <c r="EU204" s="7"/>
      <c r="EV204" s="7">
        <v>5</v>
      </c>
      <c r="EW204" s="7">
        <f t="shared" si="146"/>
        <v>122</v>
      </c>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c r="FX204" s="7"/>
      <c r="FY204" s="7"/>
      <c r="FZ204" s="7"/>
      <c r="GA204" s="7"/>
      <c r="GB204" s="7"/>
      <c r="GC204" s="7"/>
      <c r="GD204" s="7"/>
      <c r="GE204" s="7"/>
      <c r="GF204" s="7"/>
      <c r="GG204" s="7"/>
      <c r="GH204" s="7"/>
      <c r="GI204" s="7"/>
      <c r="GJ204" s="7"/>
      <c r="GK204" s="7"/>
    </row>
    <row r="205" spans="1:193" ht="15" customHeight="1" x14ac:dyDescent="0.2">
      <c r="A205" s="85">
        <v>44168</v>
      </c>
      <c r="B205" s="7">
        <v>0</v>
      </c>
      <c r="C205" s="7">
        <f t="shared" si="135"/>
        <v>0</v>
      </c>
      <c r="D205" s="7"/>
      <c r="E205" s="7"/>
      <c r="F205" s="7"/>
      <c r="G205" s="7"/>
      <c r="H205" s="7">
        <v>0</v>
      </c>
      <c r="I205" s="7">
        <f t="shared" si="142"/>
        <v>404</v>
      </c>
      <c r="J205" s="7"/>
      <c r="K205" s="7"/>
      <c r="L205" s="7"/>
      <c r="M205" s="7"/>
      <c r="N205" s="7">
        <v>0</v>
      </c>
      <c r="O205" s="7">
        <f t="shared" si="144"/>
        <v>199</v>
      </c>
      <c r="P205" s="7"/>
      <c r="Q205" s="7"/>
      <c r="R205" s="7"/>
      <c r="S205" s="7"/>
      <c r="T205" s="7"/>
      <c r="U205" s="7"/>
      <c r="V205" s="7"/>
      <c r="W205" s="7"/>
      <c r="X205" s="7"/>
      <c r="Y205" s="7"/>
      <c r="Z205" s="7"/>
      <c r="AA205" s="7"/>
      <c r="AB205" s="7">
        <v>0</v>
      </c>
      <c r="AC205" s="7">
        <f t="shared" si="143"/>
        <v>179</v>
      </c>
      <c r="AD205" s="7"/>
      <c r="AE205" s="7"/>
      <c r="AF205" s="7"/>
      <c r="AG205" s="7"/>
      <c r="AH205" s="7">
        <v>0</v>
      </c>
      <c r="AI205" s="84">
        <f t="shared" si="112"/>
        <v>7</v>
      </c>
      <c r="AJ205" s="101"/>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f t="shared" si="120"/>
        <v>2</v>
      </c>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v>0</v>
      </c>
      <c r="EA205" s="7">
        <f t="shared" si="145"/>
        <v>24</v>
      </c>
      <c r="EB205" s="7"/>
      <c r="EC205" s="7"/>
      <c r="ED205" s="7"/>
      <c r="EE205" s="7"/>
      <c r="EF205" s="7"/>
      <c r="EG205" s="7"/>
      <c r="EH205" s="7"/>
      <c r="EI205" s="7"/>
      <c r="EJ205" s="7"/>
      <c r="EK205" s="7"/>
      <c r="EL205" s="7"/>
      <c r="EM205" s="7"/>
      <c r="EN205" s="7"/>
      <c r="EO205" s="7"/>
      <c r="EP205" s="7"/>
      <c r="EQ205" s="7"/>
      <c r="ER205" s="7"/>
      <c r="ES205" s="7"/>
      <c r="ET205" s="7"/>
      <c r="EU205" s="7"/>
      <c r="EV205" s="7">
        <v>0</v>
      </c>
      <c r="EW205" s="7">
        <f t="shared" si="146"/>
        <v>122</v>
      </c>
      <c r="EX205" s="7"/>
      <c r="EY205" s="7"/>
      <c r="EZ205" s="7"/>
      <c r="FA205" s="7"/>
      <c r="FB205" s="7"/>
      <c r="FC205" s="7"/>
      <c r="FD205" s="7"/>
      <c r="FE205" s="7"/>
      <c r="FF205" s="7"/>
      <c r="FG205" s="7"/>
      <c r="FH205" s="7"/>
      <c r="FI205" s="7"/>
      <c r="FJ205" s="7"/>
      <c r="FK205" s="7"/>
      <c r="FL205" s="7"/>
      <c r="FM205" s="7"/>
      <c r="FN205" s="7"/>
      <c r="FO205" s="7"/>
      <c r="FP205" s="7"/>
      <c r="FQ205" s="7"/>
      <c r="FR205" s="7"/>
      <c r="FS205" s="7"/>
      <c r="FT205" s="7"/>
      <c r="FU205" s="7"/>
      <c r="FV205" s="7"/>
      <c r="FW205" s="7"/>
      <c r="FX205" s="7"/>
      <c r="FY205" s="7"/>
      <c r="FZ205" s="7"/>
      <c r="GA205" s="7"/>
      <c r="GB205" s="7"/>
      <c r="GC205" s="7"/>
      <c r="GD205" s="7"/>
      <c r="GE205" s="7"/>
      <c r="GF205" s="7"/>
      <c r="GG205" s="7"/>
      <c r="GH205" s="7"/>
      <c r="GI205" s="7"/>
      <c r="GJ205" s="7"/>
      <c r="GK205" s="7"/>
    </row>
    <row r="206" spans="1:193" ht="15" customHeight="1" x14ac:dyDescent="0.2">
      <c r="A206" s="85">
        <v>44169</v>
      </c>
      <c r="B206" s="7">
        <v>0</v>
      </c>
      <c r="C206" s="7">
        <f t="shared" si="135"/>
        <v>0</v>
      </c>
      <c r="D206" s="7"/>
      <c r="E206" s="7"/>
      <c r="F206" s="7"/>
      <c r="G206" s="7"/>
      <c r="H206" s="7">
        <v>0</v>
      </c>
      <c r="I206" s="7">
        <f t="shared" si="142"/>
        <v>404</v>
      </c>
      <c r="J206" s="7"/>
      <c r="K206" s="7"/>
      <c r="L206" s="7"/>
      <c r="M206" s="7"/>
      <c r="N206" s="97">
        <v>0</v>
      </c>
      <c r="O206" s="97">
        <f t="shared" si="144"/>
        <v>199</v>
      </c>
      <c r="P206" s="7"/>
      <c r="Q206" s="7"/>
      <c r="R206" s="7"/>
      <c r="S206" s="7"/>
      <c r="T206" s="7"/>
      <c r="U206" s="7"/>
      <c r="V206" s="7"/>
      <c r="W206" s="7"/>
      <c r="X206" s="7"/>
      <c r="Y206" s="7"/>
      <c r="Z206" s="7"/>
      <c r="AA206" s="7"/>
      <c r="AB206" s="97">
        <v>0</v>
      </c>
      <c r="AC206" s="97">
        <f t="shared" si="143"/>
        <v>179</v>
      </c>
      <c r="AD206" s="7"/>
      <c r="AE206" s="7"/>
      <c r="AF206" s="7"/>
      <c r="AG206" s="7"/>
      <c r="AH206" s="7">
        <v>0</v>
      </c>
      <c r="AI206" s="84">
        <f t="shared" si="112"/>
        <v>7</v>
      </c>
      <c r="AJ206" s="101"/>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f t="shared" si="120"/>
        <v>2</v>
      </c>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97">
        <v>0</v>
      </c>
      <c r="EA206" s="97">
        <f t="shared" si="145"/>
        <v>24</v>
      </c>
      <c r="EB206" s="7"/>
      <c r="EC206" s="7"/>
      <c r="ED206" s="7"/>
      <c r="EE206" s="7"/>
      <c r="EF206" s="7"/>
      <c r="EG206" s="7"/>
      <c r="EH206" s="7"/>
      <c r="EI206" s="7"/>
      <c r="EJ206" s="7"/>
      <c r="EK206" s="7"/>
      <c r="EL206" s="7"/>
      <c r="EM206" s="7"/>
      <c r="EN206" s="7"/>
      <c r="EO206" s="7"/>
      <c r="EP206" s="7"/>
      <c r="EQ206" s="7"/>
      <c r="ER206" s="7"/>
      <c r="ES206" s="7"/>
      <c r="ET206" s="7"/>
      <c r="EU206" s="7"/>
      <c r="EV206" s="97">
        <v>0</v>
      </c>
      <c r="EW206" s="97">
        <f t="shared" si="146"/>
        <v>122</v>
      </c>
      <c r="EX206" s="7"/>
      <c r="EY206" s="7"/>
      <c r="EZ206" s="7"/>
      <c r="FA206" s="7"/>
      <c r="FB206" s="97"/>
      <c r="FC206" s="97"/>
      <c r="FD206" s="7"/>
      <c r="FE206" s="7"/>
      <c r="FF206" s="7"/>
      <c r="FG206" s="7"/>
      <c r="FH206" s="7"/>
      <c r="FI206" s="7"/>
      <c r="FJ206" s="7"/>
      <c r="FK206" s="7"/>
      <c r="FL206" s="7"/>
      <c r="FM206" s="7"/>
      <c r="FN206" s="7"/>
      <c r="FO206" s="7"/>
      <c r="FP206" s="7"/>
      <c r="FQ206" s="7"/>
      <c r="FR206" s="7"/>
      <c r="FS206" s="7"/>
      <c r="FT206" s="7"/>
      <c r="FU206" s="7"/>
      <c r="FV206" s="7"/>
      <c r="FW206" s="7"/>
      <c r="FX206" s="7"/>
      <c r="FY206" s="7"/>
      <c r="FZ206" s="7"/>
      <c r="GA206" s="7"/>
      <c r="GB206" s="7"/>
      <c r="GC206" s="7"/>
      <c r="GD206" s="7"/>
      <c r="GE206" s="7"/>
      <c r="GF206" s="7"/>
      <c r="GG206" s="7"/>
      <c r="GH206" s="7"/>
      <c r="GI206" s="7"/>
      <c r="GJ206" s="7"/>
      <c r="GK206" s="7"/>
    </row>
    <row r="207" spans="1:193" ht="15" customHeight="1" x14ac:dyDescent="0.2">
      <c r="A207" s="85">
        <v>44170</v>
      </c>
      <c r="B207" s="7"/>
      <c r="C207" s="7">
        <f t="shared" si="135"/>
        <v>0</v>
      </c>
      <c r="D207" s="7"/>
      <c r="E207" s="7"/>
      <c r="F207" s="7"/>
      <c r="G207" s="7"/>
      <c r="H207" s="7"/>
      <c r="I207" s="7">
        <f t="shared" si="142"/>
        <v>404</v>
      </c>
      <c r="J207" s="7"/>
      <c r="K207" s="7"/>
      <c r="L207" s="7"/>
      <c r="M207" s="7"/>
      <c r="N207" s="7"/>
      <c r="O207" s="7">
        <f t="shared" si="144"/>
        <v>199</v>
      </c>
      <c r="P207" s="7"/>
      <c r="Q207" s="7"/>
      <c r="R207" s="7"/>
      <c r="S207" s="7"/>
      <c r="T207" s="7"/>
      <c r="U207" s="7"/>
      <c r="V207" s="7"/>
      <c r="W207" s="7"/>
      <c r="X207" s="7"/>
      <c r="Y207" s="7"/>
      <c r="Z207" s="7"/>
      <c r="AA207" s="7"/>
      <c r="AB207" s="7"/>
      <c r="AC207" s="7">
        <f t="shared" si="143"/>
        <v>179</v>
      </c>
      <c r="AD207" s="7"/>
      <c r="AE207" s="7"/>
      <c r="AF207" s="7"/>
      <c r="AG207" s="7"/>
      <c r="AH207" s="7"/>
      <c r="AI207" s="84">
        <f t="shared" si="112"/>
        <v>7</v>
      </c>
      <c r="AJ207" s="101"/>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f t="shared" si="120"/>
        <v>2</v>
      </c>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f t="shared" si="145"/>
        <v>24</v>
      </c>
      <c r="EB207" s="7"/>
      <c r="EC207" s="7"/>
      <c r="ED207" s="7"/>
      <c r="EE207" s="7"/>
      <c r="EF207" s="7"/>
      <c r="EG207" s="7"/>
      <c r="EH207" s="7"/>
      <c r="EI207" s="7"/>
      <c r="EJ207" s="7"/>
      <c r="EK207" s="7"/>
      <c r="EL207" s="7"/>
      <c r="EM207" s="7"/>
      <c r="EN207" s="7"/>
      <c r="EO207" s="7"/>
      <c r="EP207" s="7"/>
      <c r="EQ207" s="7"/>
      <c r="ER207" s="7"/>
      <c r="ES207" s="7"/>
      <c r="ET207" s="7"/>
      <c r="EU207" s="7"/>
      <c r="EV207" s="7"/>
      <c r="EW207" s="7">
        <f t="shared" si="146"/>
        <v>122</v>
      </c>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c r="FX207" s="7"/>
      <c r="FY207" s="7"/>
      <c r="FZ207" s="7"/>
      <c r="GA207" s="7"/>
      <c r="GB207" s="7"/>
      <c r="GC207" s="7"/>
      <c r="GD207" s="7"/>
      <c r="GE207" s="7"/>
      <c r="GF207" s="7"/>
      <c r="GG207" s="7"/>
      <c r="GH207" s="7"/>
      <c r="GI207" s="7"/>
      <c r="GJ207" s="7"/>
      <c r="GK207" s="7"/>
    </row>
    <row r="208" spans="1:193" ht="15" customHeight="1" x14ac:dyDescent="0.2">
      <c r="A208" s="85">
        <v>44171</v>
      </c>
      <c r="B208" s="7"/>
      <c r="C208" s="7">
        <f t="shared" si="135"/>
        <v>0</v>
      </c>
      <c r="D208" s="7"/>
      <c r="E208" s="7"/>
      <c r="F208" s="7"/>
      <c r="G208" s="7"/>
      <c r="H208" s="7"/>
      <c r="I208" s="7">
        <f t="shared" si="142"/>
        <v>404</v>
      </c>
      <c r="J208" s="7"/>
      <c r="K208" s="7"/>
      <c r="L208" s="7"/>
      <c r="M208" s="7"/>
      <c r="N208" s="7"/>
      <c r="O208" s="7">
        <f t="shared" si="144"/>
        <v>199</v>
      </c>
      <c r="P208" s="7"/>
      <c r="Q208" s="7"/>
      <c r="R208" s="7"/>
      <c r="S208" s="7"/>
      <c r="T208" s="7"/>
      <c r="U208" s="7"/>
      <c r="V208" s="7"/>
      <c r="W208" s="7"/>
      <c r="X208" s="7"/>
      <c r="Y208" s="7"/>
      <c r="Z208" s="7"/>
      <c r="AA208" s="7"/>
      <c r="AB208" s="7"/>
      <c r="AC208" s="7">
        <f t="shared" si="143"/>
        <v>179</v>
      </c>
      <c r="AD208" s="7"/>
      <c r="AE208" s="7"/>
      <c r="AF208" s="7"/>
      <c r="AG208" s="7"/>
      <c r="AH208" s="7"/>
      <c r="AI208" s="84">
        <f t="shared" si="112"/>
        <v>7</v>
      </c>
      <c r="AJ208" s="101"/>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f t="shared" si="120"/>
        <v>2</v>
      </c>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f t="shared" si="145"/>
        <v>24</v>
      </c>
      <c r="EB208" s="7"/>
      <c r="EC208" s="7"/>
      <c r="ED208" s="7"/>
      <c r="EE208" s="7"/>
      <c r="EF208" s="7"/>
      <c r="EG208" s="7"/>
      <c r="EH208" s="7"/>
      <c r="EI208" s="7"/>
      <c r="EJ208" s="7"/>
      <c r="EK208" s="7"/>
      <c r="EL208" s="7"/>
      <c r="EM208" s="7"/>
      <c r="EN208" s="7"/>
      <c r="EO208" s="7"/>
      <c r="EP208" s="7"/>
      <c r="EQ208" s="7"/>
      <c r="ER208" s="7"/>
      <c r="ES208" s="7"/>
      <c r="ET208" s="7"/>
      <c r="EU208" s="7"/>
      <c r="EV208" s="7"/>
      <c r="EW208" s="7">
        <f t="shared" si="146"/>
        <v>122</v>
      </c>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row>
    <row r="209" spans="1:193" ht="15" customHeight="1" x14ac:dyDescent="0.2">
      <c r="A209" s="85">
        <v>44172</v>
      </c>
      <c r="B209" s="7">
        <v>0</v>
      </c>
      <c r="C209" s="7">
        <f t="shared" si="135"/>
        <v>0</v>
      </c>
      <c r="D209" s="7"/>
      <c r="E209" s="7"/>
      <c r="F209" s="7"/>
      <c r="G209" s="7"/>
      <c r="H209" s="7">
        <v>0</v>
      </c>
      <c r="I209" s="7">
        <f t="shared" si="142"/>
        <v>404</v>
      </c>
      <c r="J209" s="7"/>
      <c r="K209" s="7"/>
      <c r="L209" s="7"/>
      <c r="M209" s="7"/>
      <c r="N209" s="7">
        <v>4</v>
      </c>
      <c r="O209" s="7">
        <f t="shared" si="144"/>
        <v>203</v>
      </c>
      <c r="P209" s="7"/>
      <c r="Q209" s="7"/>
      <c r="R209" s="7"/>
      <c r="S209" s="7"/>
      <c r="T209" s="7"/>
      <c r="U209" s="7"/>
      <c r="V209" s="7"/>
      <c r="W209" s="7"/>
      <c r="X209" s="7"/>
      <c r="Y209" s="7"/>
      <c r="Z209" s="7"/>
      <c r="AA209" s="7"/>
      <c r="AB209" s="7">
        <v>1</v>
      </c>
      <c r="AC209" s="7">
        <f t="shared" si="143"/>
        <v>180</v>
      </c>
      <c r="AD209" s="7"/>
      <c r="AE209" s="7"/>
      <c r="AF209" s="7"/>
      <c r="AG209" s="7"/>
      <c r="AH209" s="7">
        <v>0</v>
      </c>
      <c r="AI209" s="84">
        <f t="shared" si="112"/>
        <v>7</v>
      </c>
      <c r="AJ209" s="101"/>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f t="shared" si="120"/>
        <v>2</v>
      </c>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v>2</v>
      </c>
      <c r="EA209" s="7">
        <f t="shared" si="145"/>
        <v>26</v>
      </c>
      <c r="EB209" s="7"/>
      <c r="EC209" s="7"/>
      <c r="ED209" s="7"/>
      <c r="EE209" s="7"/>
      <c r="EF209" s="7"/>
      <c r="EG209" s="7"/>
      <c r="EH209" s="7"/>
      <c r="EI209" s="7"/>
      <c r="EJ209" s="7"/>
      <c r="EK209" s="7"/>
      <c r="EL209" s="7"/>
      <c r="EM209" s="7"/>
      <c r="EN209" s="7"/>
      <c r="EO209" s="7"/>
      <c r="EP209" s="7"/>
      <c r="EQ209" s="7"/>
      <c r="ER209" s="7"/>
      <c r="ES209" s="7"/>
      <c r="ET209" s="7"/>
      <c r="EU209" s="7"/>
      <c r="EV209" s="7">
        <v>2</v>
      </c>
      <c r="EW209" s="7">
        <f t="shared" si="146"/>
        <v>124</v>
      </c>
      <c r="EX209" s="7"/>
      <c r="EY209" s="7"/>
      <c r="EZ209" s="7"/>
      <c r="FA209" s="7"/>
      <c r="FB209" s="7"/>
      <c r="FC209" s="7"/>
      <c r="FD209" s="7"/>
      <c r="FE209" s="7"/>
      <c r="FF209" s="7"/>
      <c r="FG209" s="7"/>
      <c r="FH209" s="7"/>
      <c r="FI209" s="7"/>
      <c r="FJ209" s="7"/>
      <c r="FK209" s="7"/>
      <c r="FL209" s="7"/>
      <c r="FM209" s="7"/>
      <c r="FN209" s="7"/>
      <c r="FO209" s="7"/>
      <c r="FP209" s="7"/>
      <c r="FQ209" s="7"/>
      <c r="FR209" s="7"/>
      <c r="FS209" s="7"/>
      <c r="FT209" s="7"/>
      <c r="FU209" s="7"/>
      <c r="FV209" s="7"/>
      <c r="FW209" s="7"/>
      <c r="FX209" s="7"/>
      <c r="FY209" s="7"/>
      <c r="FZ209" s="7"/>
      <c r="GA209" s="7"/>
      <c r="GB209" s="7"/>
      <c r="GC209" s="7"/>
      <c r="GD209" s="7"/>
      <c r="GE209" s="7"/>
      <c r="GF209" s="7"/>
      <c r="GG209" s="7"/>
      <c r="GH209" s="7"/>
      <c r="GI209" s="7"/>
      <c r="GJ209" s="7"/>
      <c r="GK209" s="7"/>
    </row>
    <row r="210" spans="1:193" ht="15" customHeight="1" x14ac:dyDescent="0.2">
      <c r="A210" s="85">
        <v>44173</v>
      </c>
      <c r="B210" s="7">
        <v>0</v>
      </c>
      <c r="C210" s="7">
        <f t="shared" si="135"/>
        <v>0</v>
      </c>
      <c r="D210" s="7"/>
      <c r="E210" s="7"/>
      <c r="F210" s="7"/>
      <c r="G210" s="7"/>
      <c r="H210" s="7">
        <v>0</v>
      </c>
      <c r="I210" s="7">
        <f t="shared" si="142"/>
        <v>404</v>
      </c>
      <c r="J210" s="7"/>
      <c r="K210" s="7"/>
      <c r="L210" s="7"/>
      <c r="M210" s="7"/>
      <c r="N210" s="7">
        <v>1</v>
      </c>
      <c r="O210" s="7">
        <f t="shared" si="144"/>
        <v>204</v>
      </c>
      <c r="P210" s="7"/>
      <c r="Q210" s="7"/>
      <c r="R210" s="7"/>
      <c r="S210" s="7"/>
      <c r="T210" s="7"/>
      <c r="U210" s="7"/>
      <c r="V210" s="7"/>
      <c r="W210" s="7"/>
      <c r="X210" s="7"/>
      <c r="Y210" s="7"/>
      <c r="Z210" s="7"/>
      <c r="AA210" s="7"/>
      <c r="AB210" s="7">
        <v>0</v>
      </c>
      <c r="AC210" s="7">
        <f t="shared" si="143"/>
        <v>180</v>
      </c>
      <c r="AD210" s="7"/>
      <c r="AE210" s="7"/>
      <c r="AF210" s="7"/>
      <c r="AG210" s="7"/>
      <c r="AH210" s="7">
        <v>0</v>
      </c>
      <c r="AI210" s="84">
        <f t="shared" si="112"/>
        <v>7</v>
      </c>
      <c r="AJ210" s="101"/>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f t="shared" si="120"/>
        <v>2</v>
      </c>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v>0</v>
      </c>
      <c r="EA210" s="7">
        <f t="shared" si="145"/>
        <v>26</v>
      </c>
      <c r="EB210" s="7"/>
      <c r="EC210" s="7"/>
      <c r="ED210" s="7"/>
      <c r="EE210" s="7"/>
      <c r="EF210" s="7"/>
      <c r="EG210" s="7"/>
      <c r="EH210" s="7"/>
      <c r="EI210" s="7"/>
      <c r="EJ210" s="7"/>
      <c r="EK210" s="7"/>
      <c r="EL210" s="7"/>
      <c r="EM210" s="7"/>
      <c r="EN210" s="7"/>
      <c r="EO210" s="7"/>
      <c r="EP210" s="7"/>
      <c r="EQ210" s="7"/>
      <c r="ER210" s="7"/>
      <c r="ES210" s="7"/>
      <c r="ET210" s="7"/>
      <c r="EU210" s="7"/>
      <c r="EV210" s="7">
        <v>0</v>
      </c>
      <c r="EW210" s="7">
        <f t="shared" si="146"/>
        <v>124</v>
      </c>
      <c r="EX210" s="7"/>
      <c r="EY210" s="7"/>
      <c r="EZ210" s="7"/>
      <c r="FA210" s="7"/>
      <c r="FB210" s="7"/>
      <c r="FC210" s="7"/>
      <c r="FD210" s="7"/>
      <c r="FE210" s="7"/>
      <c r="FF210" s="7"/>
      <c r="FG210" s="7"/>
      <c r="FH210" s="7"/>
      <c r="FI210" s="7"/>
      <c r="FJ210" s="7"/>
      <c r="FK210" s="7"/>
      <c r="FL210" s="7"/>
      <c r="FM210" s="7"/>
      <c r="FN210" s="7"/>
      <c r="FO210" s="7"/>
      <c r="FP210" s="7"/>
      <c r="FQ210" s="7"/>
      <c r="FR210" s="7"/>
      <c r="FS210" s="7"/>
      <c r="FT210" s="7"/>
      <c r="FU210" s="7"/>
      <c r="FV210" s="7"/>
      <c r="FW210" s="7"/>
      <c r="FX210" s="7"/>
      <c r="FY210" s="7"/>
      <c r="FZ210" s="7"/>
      <c r="GA210" s="7"/>
      <c r="GB210" s="7"/>
      <c r="GC210" s="7"/>
      <c r="GD210" s="7"/>
      <c r="GE210" s="7"/>
      <c r="GF210" s="7"/>
      <c r="GG210" s="7"/>
      <c r="GH210" s="7"/>
      <c r="GI210" s="7"/>
      <c r="GJ210" s="7"/>
      <c r="GK210" s="7"/>
    </row>
    <row r="211" spans="1:193" ht="15" customHeight="1" x14ac:dyDescent="0.2">
      <c r="A211" s="85">
        <v>44174</v>
      </c>
      <c r="B211" s="7">
        <v>0</v>
      </c>
      <c r="C211" s="7">
        <f t="shared" si="135"/>
        <v>0</v>
      </c>
      <c r="D211" s="7"/>
      <c r="E211" s="7"/>
      <c r="F211" s="7"/>
      <c r="G211" s="7"/>
      <c r="H211" s="7">
        <v>0</v>
      </c>
      <c r="I211" s="7">
        <f t="shared" si="142"/>
        <v>404</v>
      </c>
      <c r="J211" s="7"/>
      <c r="K211" s="7"/>
      <c r="L211" s="7"/>
      <c r="M211" s="7"/>
      <c r="N211" s="7">
        <v>0</v>
      </c>
      <c r="O211" s="7">
        <f t="shared" si="144"/>
        <v>204</v>
      </c>
      <c r="P211" s="7"/>
      <c r="Q211" s="7"/>
      <c r="R211" s="7"/>
      <c r="S211" s="7"/>
      <c r="T211" s="7"/>
      <c r="U211" s="7"/>
      <c r="V211" s="7"/>
      <c r="W211" s="7"/>
      <c r="X211" s="7"/>
      <c r="Y211" s="7"/>
      <c r="Z211" s="7"/>
      <c r="AA211" s="7"/>
      <c r="AB211" s="7">
        <v>0</v>
      </c>
      <c r="AC211" s="7">
        <f t="shared" si="143"/>
        <v>180</v>
      </c>
      <c r="AD211" s="7"/>
      <c r="AE211" s="7"/>
      <c r="AF211" s="7"/>
      <c r="AG211" s="7"/>
      <c r="AH211" s="7">
        <v>0</v>
      </c>
      <c r="AI211" s="84">
        <f t="shared" si="112"/>
        <v>7</v>
      </c>
      <c r="AJ211" s="101"/>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f t="shared" si="120"/>
        <v>2</v>
      </c>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v>0</v>
      </c>
      <c r="EA211" s="7">
        <f t="shared" si="145"/>
        <v>26</v>
      </c>
      <c r="EB211" s="7"/>
      <c r="EC211" s="7"/>
      <c r="ED211" s="7"/>
      <c r="EE211" s="7"/>
      <c r="EF211" s="7"/>
      <c r="EG211" s="7"/>
      <c r="EH211" s="7"/>
      <c r="EI211" s="7"/>
      <c r="EJ211" s="7"/>
      <c r="EK211" s="7"/>
      <c r="EL211" s="7"/>
      <c r="EM211" s="7"/>
      <c r="EN211" s="7"/>
      <c r="EO211" s="7"/>
      <c r="EP211" s="7"/>
      <c r="EQ211" s="7"/>
      <c r="ER211" s="7"/>
      <c r="ES211" s="7"/>
      <c r="ET211" s="7"/>
      <c r="EU211" s="7"/>
      <c r="EV211" s="7">
        <v>0</v>
      </c>
      <c r="EW211" s="7">
        <f t="shared" si="146"/>
        <v>124</v>
      </c>
      <c r="EX211" s="7"/>
      <c r="EY211" s="7"/>
      <c r="EZ211" s="7"/>
      <c r="FA211" s="7"/>
      <c r="FB211" s="7"/>
      <c r="FC211" s="7"/>
      <c r="FD211" s="7"/>
      <c r="FE211" s="7"/>
      <c r="FF211" s="7"/>
      <c r="FG211" s="7"/>
      <c r="FH211" s="7"/>
      <c r="FI211" s="7"/>
      <c r="FJ211" s="7"/>
      <c r="FK211" s="7"/>
      <c r="FL211" s="7"/>
      <c r="FM211" s="7"/>
      <c r="FN211" s="7"/>
      <c r="FO211" s="7"/>
      <c r="FP211" s="7"/>
      <c r="FQ211" s="7"/>
      <c r="FR211" s="7"/>
      <c r="FS211" s="7"/>
      <c r="FT211" s="7"/>
      <c r="FU211" s="7"/>
      <c r="FV211" s="7"/>
      <c r="FW211" s="7"/>
      <c r="FX211" s="7"/>
      <c r="FY211" s="7"/>
      <c r="FZ211" s="7"/>
      <c r="GA211" s="7"/>
      <c r="GB211" s="7"/>
      <c r="GC211" s="7"/>
      <c r="GD211" s="7"/>
      <c r="GE211" s="7"/>
      <c r="GF211" s="7"/>
      <c r="GG211" s="7"/>
      <c r="GH211" s="7"/>
      <c r="GI211" s="7"/>
      <c r="GJ211" s="7"/>
      <c r="GK211" s="7"/>
    </row>
    <row r="212" spans="1:193" ht="15" customHeight="1" x14ac:dyDescent="0.2">
      <c r="A212" s="85">
        <v>44175</v>
      </c>
      <c r="B212" s="7">
        <v>0</v>
      </c>
      <c r="C212" s="7">
        <f t="shared" si="135"/>
        <v>0</v>
      </c>
      <c r="D212" s="7"/>
      <c r="E212" s="7"/>
      <c r="F212" s="7"/>
      <c r="G212" s="7"/>
      <c r="H212" s="7">
        <v>0</v>
      </c>
      <c r="I212" s="7">
        <f t="shared" si="142"/>
        <v>404</v>
      </c>
      <c r="J212" s="7"/>
      <c r="K212" s="7"/>
      <c r="L212" s="7"/>
      <c r="M212" s="7"/>
      <c r="N212" s="7">
        <v>0</v>
      </c>
      <c r="O212" s="7">
        <f t="shared" si="144"/>
        <v>204</v>
      </c>
      <c r="P212" s="7"/>
      <c r="Q212" s="7"/>
      <c r="R212" s="7"/>
      <c r="S212" s="7"/>
      <c r="T212" s="7"/>
      <c r="U212" s="7"/>
      <c r="V212" s="7"/>
      <c r="W212" s="7"/>
      <c r="X212" s="7"/>
      <c r="Y212" s="7"/>
      <c r="Z212" s="7"/>
      <c r="AA212" s="7"/>
      <c r="AB212" s="7">
        <v>0</v>
      </c>
      <c r="AC212" s="7">
        <f t="shared" si="143"/>
        <v>180</v>
      </c>
      <c r="AD212" s="7"/>
      <c r="AE212" s="7"/>
      <c r="AF212" s="7"/>
      <c r="AG212" s="7"/>
      <c r="AH212" s="7">
        <v>0</v>
      </c>
      <c r="AI212" s="84">
        <f t="shared" si="112"/>
        <v>7</v>
      </c>
      <c r="AJ212" s="101"/>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f t="shared" si="120"/>
        <v>2</v>
      </c>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v>0</v>
      </c>
      <c r="EA212" s="7">
        <f t="shared" si="145"/>
        <v>26</v>
      </c>
      <c r="EB212" s="7"/>
      <c r="EC212" s="7"/>
      <c r="ED212" s="7"/>
      <c r="EE212" s="7"/>
      <c r="EF212" s="7"/>
      <c r="EG212" s="7"/>
      <c r="EH212" s="7"/>
      <c r="EI212" s="7"/>
      <c r="EJ212" s="7"/>
      <c r="EK212" s="7"/>
      <c r="EL212" s="7"/>
      <c r="EM212" s="7"/>
      <c r="EN212" s="7"/>
      <c r="EO212" s="7"/>
      <c r="EP212" s="7"/>
      <c r="EQ212" s="7"/>
      <c r="ER212" s="7"/>
      <c r="ES212" s="7"/>
      <c r="ET212" s="7"/>
      <c r="EU212" s="7"/>
      <c r="EV212" s="7">
        <v>0</v>
      </c>
      <c r="EW212" s="7">
        <f t="shared" si="146"/>
        <v>124</v>
      </c>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c r="GF212" s="7"/>
      <c r="GG212" s="7"/>
      <c r="GH212" s="7"/>
      <c r="GI212" s="7"/>
      <c r="GJ212" s="7"/>
      <c r="GK212" s="7"/>
    </row>
    <row r="213" spans="1:193" ht="15" customHeight="1" x14ac:dyDescent="0.2">
      <c r="A213" s="85">
        <v>44176</v>
      </c>
      <c r="B213" s="7">
        <v>0</v>
      </c>
      <c r="C213" s="7">
        <f t="shared" si="135"/>
        <v>0</v>
      </c>
      <c r="D213" s="7"/>
      <c r="E213" s="7"/>
      <c r="F213" s="7"/>
      <c r="G213" s="7"/>
      <c r="H213" s="7">
        <v>0</v>
      </c>
      <c r="I213" s="7">
        <f t="shared" si="142"/>
        <v>404</v>
      </c>
      <c r="J213" s="7"/>
      <c r="K213" s="7"/>
      <c r="L213" s="7"/>
      <c r="M213" s="7"/>
      <c r="N213" s="7">
        <v>2</v>
      </c>
      <c r="O213" s="7">
        <f t="shared" si="144"/>
        <v>206</v>
      </c>
      <c r="P213" s="7"/>
      <c r="Q213" s="7"/>
      <c r="R213" s="7"/>
      <c r="S213" s="7"/>
      <c r="T213" s="7"/>
      <c r="U213" s="7"/>
      <c r="V213" s="7"/>
      <c r="W213" s="7"/>
      <c r="X213" s="7"/>
      <c r="Y213" s="7"/>
      <c r="Z213" s="7"/>
      <c r="AA213" s="7"/>
      <c r="AB213" s="7">
        <v>0</v>
      </c>
      <c r="AC213" s="7">
        <f t="shared" si="143"/>
        <v>180</v>
      </c>
      <c r="AD213" s="7"/>
      <c r="AE213" s="7"/>
      <c r="AF213" s="7"/>
      <c r="AG213" s="7"/>
      <c r="AH213" s="7">
        <v>0</v>
      </c>
      <c r="AI213" s="84">
        <f t="shared" si="112"/>
        <v>7</v>
      </c>
      <c r="AJ213" s="101"/>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f t="shared" si="120"/>
        <v>2</v>
      </c>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c r="DP213" s="7"/>
      <c r="DQ213" s="7"/>
      <c r="DR213" s="7"/>
      <c r="DS213" s="7"/>
      <c r="DT213" s="7"/>
      <c r="DU213" s="7"/>
      <c r="DV213" s="7"/>
      <c r="DW213" s="7"/>
      <c r="DX213" s="7"/>
      <c r="DY213" s="7"/>
      <c r="DZ213" s="7">
        <v>0</v>
      </c>
      <c r="EA213" s="7">
        <f t="shared" si="145"/>
        <v>26</v>
      </c>
      <c r="EB213" s="7"/>
      <c r="EC213" s="7"/>
      <c r="ED213" s="7"/>
      <c r="EE213" s="7"/>
      <c r="EF213" s="7"/>
      <c r="EG213" s="7"/>
      <c r="EH213" s="7"/>
      <c r="EI213" s="7"/>
      <c r="EJ213" s="7"/>
      <c r="EK213" s="7"/>
      <c r="EL213" s="7"/>
      <c r="EM213" s="7"/>
      <c r="EN213" s="7"/>
      <c r="EO213" s="7"/>
      <c r="EP213" s="7"/>
      <c r="EQ213" s="7"/>
      <c r="ER213" s="7"/>
      <c r="ES213" s="7"/>
      <c r="ET213" s="7"/>
      <c r="EU213" s="7"/>
      <c r="EV213" s="7">
        <v>0</v>
      </c>
      <c r="EW213" s="7">
        <f t="shared" si="146"/>
        <v>124</v>
      </c>
      <c r="EX213" s="7"/>
      <c r="EY213" s="7"/>
      <c r="EZ213" s="7"/>
      <c r="FA213" s="7"/>
      <c r="FB213" s="7"/>
      <c r="FC213" s="7"/>
      <c r="FD213" s="7"/>
      <c r="FE213" s="7"/>
      <c r="FF213" s="7"/>
      <c r="FG213" s="7"/>
      <c r="FH213" s="7"/>
      <c r="FI213" s="7"/>
      <c r="FJ213" s="7"/>
      <c r="FK213" s="7"/>
      <c r="FL213" s="7"/>
      <c r="FM213" s="7"/>
      <c r="FN213" s="7"/>
      <c r="FO213" s="7"/>
      <c r="FP213" s="7"/>
      <c r="FQ213" s="7"/>
      <c r="FR213" s="7"/>
      <c r="FS213" s="7"/>
      <c r="FT213" s="7"/>
      <c r="FU213" s="7"/>
      <c r="FV213" s="7"/>
      <c r="FW213" s="7"/>
      <c r="FX213" s="7"/>
      <c r="FY213" s="7"/>
      <c r="FZ213" s="7"/>
      <c r="GA213" s="7"/>
      <c r="GB213" s="7"/>
      <c r="GC213" s="7"/>
      <c r="GD213" s="7"/>
      <c r="GE213" s="7"/>
      <c r="GF213" s="7"/>
      <c r="GG213" s="7"/>
      <c r="GH213" s="7"/>
      <c r="GI213" s="7"/>
      <c r="GJ213" s="7"/>
      <c r="GK213" s="7"/>
    </row>
    <row r="214" spans="1:193" ht="15" customHeight="1" x14ac:dyDescent="0.2">
      <c r="A214" s="85">
        <v>44177</v>
      </c>
      <c r="B214" s="7"/>
      <c r="C214" s="7">
        <f t="shared" si="135"/>
        <v>0</v>
      </c>
      <c r="D214" s="7"/>
      <c r="E214" s="7"/>
      <c r="F214" s="7"/>
      <c r="G214" s="7"/>
      <c r="H214" s="7"/>
      <c r="I214" s="7">
        <f t="shared" si="142"/>
        <v>404</v>
      </c>
      <c r="J214" s="7"/>
      <c r="K214" s="7"/>
      <c r="L214" s="7"/>
      <c r="M214" s="7"/>
      <c r="N214" s="7"/>
      <c r="O214" s="7">
        <f t="shared" si="144"/>
        <v>206</v>
      </c>
      <c r="P214" s="7"/>
      <c r="Q214" s="7"/>
      <c r="R214" s="7"/>
      <c r="S214" s="7"/>
      <c r="T214" s="7"/>
      <c r="U214" s="7"/>
      <c r="V214" s="7"/>
      <c r="W214" s="7"/>
      <c r="X214" s="7"/>
      <c r="Y214" s="7"/>
      <c r="Z214" s="7"/>
      <c r="AA214" s="7"/>
      <c r="AB214" s="7"/>
      <c r="AC214" s="7"/>
      <c r="AD214" s="7"/>
      <c r="AE214" s="7"/>
      <c r="AF214" s="7"/>
      <c r="AG214" s="7"/>
      <c r="AH214" s="7"/>
      <c r="AI214" s="84">
        <f t="shared" si="112"/>
        <v>7</v>
      </c>
      <c r="AJ214" s="101"/>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f t="shared" si="120"/>
        <v>2</v>
      </c>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c r="DS214" s="7"/>
      <c r="DT214" s="7"/>
      <c r="DU214" s="7"/>
      <c r="DV214" s="7"/>
      <c r="DW214" s="7"/>
      <c r="DX214" s="7"/>
      <c r="DY214" s="7"/>
      <c r="DZ214" s="7"/>
      <c r="EA214" s="7">
        <f t="shared" si="145"/>
        <v>26</v>
      </c>
      <c r="EB214" s="7"/>
      <c r="EC214" s="7"/>
      <c r="ED214" s="7"/>
      <c r="EE214" s="7"/>
      <c r="EF214" s="7"/>
      <c r="EG214" s="7"/>
      <c r="EH214" s="7"/>
      <c r="EI214" s="7"/>
      <c r="EJ214" s="7"/>
      <c r="EK214" s="7"/>
      <c r="EL214" s="7"/>
      <c r="EM214" s="7"/>
      <c r="EN214" s="7"/>
      <c r="EO214" s="7"/>
      <c r="EP214" s="7"/>
      <c r="EQ214" s="7"/>
      <c r="ER214" s="7"/>
      <c r="ES214" s="7"/>
      <c r="ET214" s="7"/>
      <c r="EU214" s="7"/>
      <c r="EV214" s="7"/>
      <c r="EW214" s="7">
        <f t="shared" si="146"/>
        <v>124</v>
      </c>
      <c r="EX214" s="7"/>
      <c r="EY214" s="7"/>
      <c r="EZ214" s="7"/>
      <c r="FA214" s="7"/>
      <c r="FB214" s="7"/>
      <c r="FC214" s="7"/>
      <c r="FD214" s="7"/>
      <c r="FE214" s="7"/>
      <c r="FF214" s="7"/>
      <c r="FG214" s="7"/>
      <c r="FH214" s="7"/>
      <c r="FI214" s="7"/>
      <c r="FJ214" s="7"/>
      <c r="FK214" s="7"/>
      <c r="FL214" s="7"/>
      <c r="FM214" s="7"/>
      <c r="FN214" s="7"/>
      <c r="FO214" s="7"/>
      <c r="FP214" s="7"/>
      <c r="FQ214" s="7"/>
      <c r="FR214" s="7"/>
      <c r="FS214" s="7"/>
      <c r="FT214" s="7"/>
      <c r="FU214" s="7"/>
      <c r="FV214" s="7"/>
      <c r="FW214" s="7"/>
      <c r="FX214" s="7"/>
      <c r="FY214" s="7"/>
      <c r="FZ214" s="7"/>
      <c r="GA214" s="7"/>
      <c r="GB214" s="7"/>
      <c r="GC214" s="7"/>
      <c r="GD214" s="7"/>
      <c r="GE214" s="7"/>
      <c r="GF214" s="7"/>
      <c r="GG214" s="7"/>
      <c r="GH214" s="7"/>
      <c r="GI214" s="7"/>
      <c r="GJ214" s="7"/>
      <c r="GK214" s="7"/>
    </row>
    <row r="215" spans="1:193" ht="15" customHeight="1" x14ac:dyDescent="0.2">
      <c r="A215" s="85">
        <v>44178</v>
      </c>
      <c r="B215" s="7"/>
      <c r="C215" s="7">
        <f t="shared" si="135"/>
        <v>0</v>
      </c>
      <c r="D215" s="7"/>
      <c r="E215" s="7"/>
      <c r="F215" s="7"/>
      <c r="G215" s="7"/>
      <c r="H215" s="7"/>
      <c r="I215" s="7">
        <f t="shared" si="142"/>
        <v>404</v>
      </c>
      <c r="J215" s="7"/>
      <c r="K215" s="7"/>
      <c r="L215" s="7"/>
      <c r="M215" s="7"/>
      <c r="N215" s="7"/>
      <c r="O215" s="7">
        <f t="shared" si="144"/>
        <v>206</v>
      </c>
      <c r="P215" s="7"/>
      <c r="Q215" s="7"/>
      <c r="R215" s="7"/>
      <c r="S215" s="7"/>
      <c r="T215" s="7"/>
      <c r="U215" s="7"/>
      <c r="V215" s="7"/>
      <c r="W215" s="7"/>
      <c r="X215" s="7"/>
      <c r="Y215" s="7"/>
      <c r="Z215" s="7"/>
      <c r="AA215" s="7"/>
      <c r="AB215" s="7"/>
      <c r="AC215" s="7"/>
      <c r="AD215" s="7"/>
      <c r="AE215" s="7"/>
      <c r="AF215" s="7"/>
      <c r="AG215" s="7"/>
      <c r="AH215" s="7"/>
      <c r="AI215" s="84">
        <f t="shared" si="112"/>
        <v>7</v>
      </c>
      <c r="AJ215" s="101"/>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f t="shared" si="120"/>
        <v>2</v>
      </c>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f t="shared" si="145"/>
        <v>26</v>
      </c>
      <c r="EB215" s="7"/>
      <c r="EC215" s="7"/>
      <c r="ED215" s="7"/>
      <c r="EE215" s="7"/>
      <c r="EF215" s="7"/>
      <c r="EG215" s="7"/>
      <c r="EH215" s="7"/>
      <c r="EI215" s="7"/>
      <c r="EJ215" s="7"/>
      <c r="EK215" s="7"/>
      <c r="EL215" s="7"/>
      <c r="EM215" s="7"/>
      <c r="EN215" s="7"/>
      <c r="EO215" s="7"/>
      <c r="EP215" s="7"/>
      <c r="EQ215" s="7"/>
      <c r="ER215" s="7"/>
      <c r="ES215" s="7"/>
      <c r="ET215" s="7"/>
      <c r="EU215" s="7"/>
      <c r="EV215" s="7"/>
      <c r="EW215" s="7">
        <f t="shared" si="146"/>
        <v>124</v>
      </c>
      <c r="EX215" s="7"/>
      <c r="EY215" s="7"/>
      <c r="EZ215" s="7"/>
      <c r="FA215" s="7"/>
      <c r="FB215" s="7"/>
      <c r="FC215" s="7"/>
      <c r="FD215" s="7"/>
      <c r="FE215" s="7"/>
      <c r="FF215" s="7"/>
      <c r="FG215" s="7"/>
      <c r="FH215" s="7"/>
      <c r="FI215" s="7"/>
      <c r="FJ215" s="7"/>
      <c r="FK215" s="7"/>
      <c r="FL215" s="7"/>
      <c r="FM215" s="7"/>
      <c r="FN215" s="7"/>
      <c r="FO215" s="7"/>
      <c r="FP215" s="7"/>
      <c r="FQ215" s="7"/>
      <c r="FR215" s="7"/>
      <c r="FS215" s="7"/>
      <c r="FT215" s="7"/>
      <c r="FU215" s="7"/>
      <c r="FV215" s="7"/>
      <c r="FW215" s="7"/>
      <c r="FX215" s="7"/>
      <c r="FY215" s="7"/>
      <c r="FZ215" s="7"/>
      <c r="GA215" s="7"/>
      <c r="GB215" s="7"/>
      <c r="GC215" s="7"/>
      <c r="GD215" s="7"/>
      <c r="GE215" s="7"/>
      <c r="GF215" s="7"/>
      <c r="GG215" s="7"/>
      <c r="GH215" s="7"/>
      <c r="GI215" s="7"/>
      <c r="GJ215" s="7"/>
      <c r="GK215" s="7"/>
    </row>
    <row r="216" spans="1:193" ht="15" customHeight="1" x14ac:dyDescent="0.2">
      <c r="A216" s="85">
        <v>44179</v>
      </c>
      <c r="B216" s="7">
        <v>0</v>
      </c>
      <c r="C216" s="7">
        <f t="shared" si="135"/>
        <v>0</v>
      </c>
      <c r="D216" s="7"/>
      <c r="E216" s="7"/>
      <c r="F216" s="7"/>
      <c r="G216" s="7"/>
      <c r="H216" s="7">
        <v>0</v>
      </c>
      <c r="I216" s="7">
        <f t="shared" si="142"/>
        <v>404</v>
      </c>
      <c r="J216" s="7"/>
      <c r="K216" s="7"/>
      <c r="L216" s="7">
        <v>0</v>
      </c>
      <c r="M216" s="7">
        <v>0</v>
      </c>
      <c r="N216" s="7">
        <v>0</v>
      </c>
      <c r="O216" s="7">
        <f t="shared" si="144"/>
        <v>206</v>
      </c>
      <c r="P216" s="7"/>
      <c r="Q216" s="7"/>
      <c r="R216" s="7"/>
      <c r="S216" s="7"/>
      <c r="T216" s="7">
        <v>0</v>
      </c>
      <c r="U216" s="7">
        <v>0</v>
      </c>
      <c r="V216" s="7"/>
      <c r="W216" s="7"/>
      <c r="X216" s="7">
        <v>0</v>
      </c>
      <c r="Y216" s="7">
        <f>Y170+X216</f>
        <v>61</v>
      </c>
      <c r="Z216" s="7"/>
      <c r="AA216" s="7"/>
      <c r="AB216" s="7"/>
      <c r="AC216" s="7"/>
      <c r="AD216" s="7">
        <v>3</v>
      </c>
      <c r="AE216" s="7">
        <f>SUM(AE170+AD216)</f>
        <v>303</v>
      </c>
      <c r="AF216" s="7"/>
      <c r="AG216" s="7"/>
      <c r="AH216" s="7">
        <v>0</v>
      </c>
      <c r="AI216" s="84">
        <f t="shared" ref="AI216:AI260" si="147">SUM(AH216+AI215)</f>
        <v>7</v>
      </c>
      <c r="AJ216" s="101"/>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v>0</v>
      </c>
      <c r="CE216" s="7">
        <f t="shared" si="120"/>
        <v>2</v>
      </c>
      <c r="CF216" s="7"/>
      <c r="CG216" s="7"/>
      <c r="CH216" s="7"/>
      <c r="CI216" s="7"/>
      <c r="CJ216" s="7"/>
      <c r="CK216" s="7"/>
      <c r="CL216" s="7"/>
      <c r="CM216" s="7"/>
      <c r="CN216" s="7"/>
      <c r="CO216" s="7"/>
      <c r="CP216" s="7"/>
      <c r="CQ216" s="7"/>
      <c r="CR216" s="7"/>
      <c r="CS216" s="7"/>
      <c r="CT216" s="7"/>
      <c r="CU216" s="7"/>
      <c r="CV216" s="7"/>
      <c r="CW216" s="7"/>
      <c r="CX216" s="7"/>
      <c r="CY216" s="7"/>
      <c r="CZ216" s="7">
        <v>0</v>
      </c>
      <c r="DA216" s="7">
        <f>DA170+CZ216</f>
        <v>226</v>
      </c>
      <c r="DB216" s="7"/>
      <c r="DC216" s="7"/>
      <c r="DD216" s="7">
        <v>0</v>
      </c>
      <c r="DE216" s="7">
        <v>0</v>
      </c>
      <c r="DF216" s="7"/>
      <c r="DG216" s="7"/>
      <c r="DH216" s="7"/>
      <c r="DI216" s="7"/>
      <c r="DJ216" s="7"/>
      <c r="DK216" s="7"/>
      <c r="DL216" s="7"/>
      <c r="DM216" s="7"/>
      <c r="DN216" s="7"/>
      <c r="DO216" s="7"/>
      <c r="DP216" s="7"/>
      <c r="DQ216" s="7"/>
      <c r="DR216" s="7">
        <v>1</v>
      </c>
      <c r="DS216" s="7">
        <f>SUM(DS170,DR216)</f>
        <v>417</v>
      </c>
      <c r="DT216" s="7"/>
      <c r="DU216" s="7"/>
      <c r="DV216" s="7"/>
      <c r="DW216" s="7"/>
      <c r="DX216" s="7"/>
      <c r="DY216" s="7"/>
      <c r="DZ216" s="7">
        <v>0</v>
      </c>
      <c r="EA216" s="7">
        <f t="shared" si="145"/>
        <v>26</v>
      </c>
      <c r="EB216" s="7"/>
      <c r="EC216" s="7"/>
      <c r="ED216" s="7"/>
      <c r="EE216" s="7"/>
      <c r="EF216" s="7"/>
      <c r="EG216" s="7"/>
      <c r="EH216" s="7"/>
      <c r="EI216" s="7"/>
      <c r="EJ216" s="7"/>
      <c r="EK216" s="7"/>
      <c r="EL216" s="7"/>
      <c r="EM216" s="7"/>
      <c r="EN216" s="7"/>
      <c r="EO216" s="7"/>
      <c r="EP216" s="7"/>
      <c r="EQ216" s="7"/>
      <c r="ER216" s="7">
        <v>1</v>
      </c>
      <c r="ES216" s="7">
        <f>SUM(ES171,ER216)</f>
        <v>1537</v>
      </c>
      <c r="ET216" s="7"/>
      <c r="EU216" s="7"/>
      <c r="EV216" s="7">
        <v>1</v>
      </c>
      <c r="EW216" s="7">
        <f t="shared" si="146"/>
        <v>125</v>
      </c>
      <c r="EX216" s="7"/>
      <c r="EY216" s="7"/>
      <c r="EZ216" s="7"/>
      <c r="FA216" s="7"/>
      <c r="FB216" s="7">
        <v>0</v>
      </c>
      <c r="FC216" s="7">
        <v>0</v>
      </c>
      <c r="FD216" s="7">
        <v>0</v>
      </c>
      <c r="FE216" s="7">
        <f>FE170+FD216</f>
        <v>578</v>
      </c>
      <c r="FF216" s="7"/>
      <c r="FG216" s="7"/>
      <c r="FH216" s="7"/>
      <c r="FI216" s="7"/>
      <c r="FJ216" s="7"/>
      <c r="FK216" s="7"/>
      <c r="FL216" s="7"/>
      <c r="FM216" s="7"/>
      <c r="FN216" s="7">
        <v>0</v>
      </c>
      <c r="FO216" s="10">
        <f>SUM(FO105,FN216)</f>
        <v>970</v>
      </c>
      <c r="FP216" s="7"/>
      <c r="FQ216" s="7"/>
      <c r="FR216" s="7"/>
      <c r="FS216" s="7"/>
      <c r="FT216" s="7"/>
      <c r="FU216" s="7"/>
      <c r="FV216" s="7"/>
      <c r="FW216" s="7"/>
      <c r="FX216" s="7"/>
      <c r="FY216" s="7"/>
      <c r="FZ216" s="7"/>
      <c r="GA216" s="7"/>
      <c r="GB216" s="7"/>
      <c r="GC216" s="7"/>
      <c r="GD216" s="7"/>
      <c r="GE216" s="7"/>
      <c r="GF216" s="7"/>
      <c r="GG216" s="7"/>
      <c r="GH216" s="7">
        <v>5</v>
      </c>
      <c r="GI216" s="7">
        <f>GI170+GH216</f>
        <v>80</v>
      </c>
      <c r="GJ216" s="7"/>
      <c r="GK216" s="7"/>
    </row>
    <row r="217" spans="1:193" ht="15" customHeight="1" x14ac:dyDescent="0.2">
      <c r="A217" s="85">
        <v>44180</v>
      </c>
      <c r="B217" s="7">
        <v>0</v>
      </c>
      <c r="C217" s="7">
        <f t="shared" si="135"/>
        <v>0</v>
      </c>
      <c r="D217" s="7"/>
      <c r="E217" s="7"/>
      <c r="F217" s="7"/>
      <c r="G217" s="7"/>
      <c r="H217" s="7">
        <v>0</v>
      </c>
      <c r="I217" s="7">
        <f>SUM(I216,H217)</f>
        <v>404</v>
      </c>
      <c r="J217" s="7"/>
      <c r="K217" s="7"/>
      <c r="L217" s="7">
        <v>0</v>
      </c>
      <c r="M217" s="7">
        <f>SUM(M216,L217)</f>
        <v>0</v>
      </c>
      <c r="N217" s="7">
        <v>0</v>
      </c>
      <c r="O217" s="7">
        <f>SUM(O216,N217)</f>
        <v>206</v>
      </c>
      <c r="P217" s="7"/>
      <c r="Q217" s="7"/>
      <c r="R217" s="7"/>
      <c r="S217" s="7"/>
      <c r="T217" s="7">
        <v>0</v>
      </c>
      <c r="U217" s="7">
        <f>SUM(U216,T217)</f>
        <v>0</v>
      </c>
      <c r="V217" s="7"/>
      <c r="W217" s="7"/>
      <c r="X217" s="7">
        <v>0</v>
      </c>
      <c r="Y217" s="7">
        <f>SUM(Y216,X217)</f>
        <v>61</v>
      </c>
      <c r="Z217" s="7"/>
      <c r="AA217" s="7"/>
      <c r="AB217" s="7"/>
      <c r="AC217" s="7"/>
      <c r="AD217" s="7">
        <v>3</v>
      </c>
      <c r="AE217" s="7">
        <f>SUM(AE216,AD217)</f>
        <v>306</v>
      </c>
      <c r="AF217" s="7"/>
      <c r="AG217" s="7"/>
      <c r="AH217" s="7">
        <v>0</v>
      </c>
      <c r="AI217" s="84">
        <f t="shared" si="147"/>
        <v>7</v>
      </c>
      <c r="AJ217" s="101"/>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v>0</v>
      </c>
      <c r="CE217" s="7">
        <f>SUM(CE216,CD217)</f>
        <v>2</v>
      </c>
      <c r="CF217" s="7"/>
      <c r="CG217" s="7"/>
      <c r="CH217" s="7"/>
      <c r="CI217" s="7"/>
      <c r="CJ217" s="7"/>
      <c r="CK217" s="7"/>
      <c r="CL217" s="7"/>
      <c r="CM217" s="7"/>
      <c r="CN217" s="7"/>
      <c r="CO217" s="7"/>
      <c r="CP217" s="7"/>
      <c r="CQ217" s="7"/>
      <c r="CR217" s="7"/>
      <c r="CS217" s="7"/>
      <c r="CT217" s="7"/>
      <c r="CU217" s="7"/>
      <c r="CV217" s="7"/>
      <c r="CW217" s="7"/>
      <c r="CX217" s="7"/>
      <c r="CY217" s="7"/>
      <c r="CZ217" s="7">
        <v>0</v>
      </c>
      <c r="DA217" s="7">
        <f>SUM(DA216,CZ217)</f>
        <v>226</v>
      </c>
      <c r="DB217" s="7"/>
      <c r="DC217" s="7"/>
      <c r="DD217" s="7">
        <v>0</v>
      </c>
      <c r="DE217" s="7">
        <f>SUM(DE216,DD217)</f>
        <v>0</v>
      </c>
      <c r="DF217" s="7"/>
      <c r="DG217" s="7"/>
      <c r="DH217" s="7"/>
      <c r="DI217" s="7"/>
      <c r="DJ217" s="7"/>
      <c r="DK217" s="7"/>
      <c r="DL217" s="7"/>
      <c r="DM217" s="7"/>
      <c r="DN217" s="7"/>
      <c r="DO217" s="7"/>
      <c r="DP217" s="7"/>
      <c r="DQ217" s="7"/>
      <c r="DR217" s="7">
        <v>0</v>
      </c>
      <c r="DS217" s="7">
        <f>SUM(DS216,DR217)</f>
        <v>417</v>
      </c>
      <c r="DT217" s="7"/>
      <c r="DU217" s="7"/>
      <c r="DV217" s="7"/>
      <c r="DW217" s="7"/>
      <c r="DX217" s="7"/>
      <c r="DY217" s="7"/>
      <c r="DZ217" s="7">
        <v>0</v>
      </c>
      <c r="EA217" s="7">
        <f>SUM(EA216,DZ217)</f>
        <v>26</v>
      </c>
      <c r="EB217" s="7"/>
      <c r="EC217" s="7"/>
      <c r="ED217" s="7"/>
      <c r="EE217" s="7"/>
      <c r="EF217" s="7"/>
      <c r="EG217" s="7"/>
      <c r="EH217" s="7"/>
      <c r="EI217" s="7"/>
      <c r="EJ217" s="7"/>
      <c r="EK217" s="7"/>
      <c r="EL217" s="7"/>
      <c r="EM217" s="7"/>
      <c r="EN217" s="7"/>
      <c r="EO217" s="7"/>
      <c r="EP217" s="7"/>
      <c r="EQ217" s="7"/>
      <c r="ER217" s="7">
        <v>1</v>
      </c>
      <c r="ES217" s="7">
        <f>SUM(ES216,ER217)</f>
        <v>1538</v>
      </c>
      <c r="ET217" s="7"/>
      <c r="EU217" s="7"/>
      <c r="EV217" s="7">
        <v>0</v>
      </c>
      <c r="EW217" s="7">
        <f>SUM(EW216,EV217)</f>
        <v>125</v>
      </c>
      <c r="EX217" s="7"/>
      <c r="EY217" s="7"/>
      <c r="EZ217" s="7"/>
      <c r="FA217" s="7"/>
      <c r="FB217" s="7">
        <v>1</v>
      </c>
      <c r="FC217" s="7">
        <f>SUM(FC216,FB217)</f>
        <v>1</v>
      </c>
      <c r="FD217" s="7">
        <v>1</v>
      </c>
      <c r="FE217" s="7">
        <f>SUM(FE216,FD217)</f>
        <v>579</v>
      </c>
      <c r="FF217" s="7"/>
      <c r="FG217" s="7"/>
      <c r="FH217" s="7"/>
      <c r="FI217" s="7"/>
      <c r="FJ217" s="7"/>
      <c r="FK217" s="7"/>
      <c r="FL217" s="7"/>
      <c r="FM217" s="7"/>
      <c r="FN217" s="7">
        <v>0</v>
      </c>
      <c r="FO217" s="7">
        <f>SUM(FO216,FN217)</f>
        <v>970</v>
      </c>
      <c r="FP217" s="7"/>
      <c r="FQ217" s="7"/>
      <c r="FR217" s="7"/>
      <c r="FS217" s="7"/>
      <c r="FT217" s="7"/>
      <c r="FU217" s="7"/>
      <c r="FV217" s="7"/>
      <c r="FW217" s="7"/>
      <c r="FX217" s="7"/>
      <c r="FY217" s="7"/>
      <c r="FZ217" s="7"/>
      <c r="GA217" s="7"/>
      <c r="GB217" s="7"/>
      <c r="GC217" s="7"/>
      <c r="GD217" s="7"/>
      <c r="GE217" s="7"/>
      <c r="GF217" s="7"/>
      <c r="GG217" s="7"/>
      <c r="GH217" s="7">
        <v>0</v>
      </c>
      <c r="GI217" s="7">
        <f>SUM(GI216,GH217)</f>
        <v>80</v>
      </c>
      <c r="GJ217" s="7"/>
      <c r="GK217" s="7"/>
    </row>
    <row r="218" spans="1:193" ht="15" customHeight="1" x14ac:dyDescent="0.2">
      <c r="A218" s="85">
        <v>44181</v>
      </c>
      <c r="B218" s="7">
        <v>0</v>
      </c>
      <c r="C218" s="7">
        <f>SUM(C216,B217)</f>
        <v>0</v>
      </c>
      <c r="D218" s="7"/>
      <c r="E218" s="7"/>
      <c r="F218" s="7"/>
      <c r="G218" s="7"/>
      <c r="H218" s="7">
        <v>0</v>
      </c>
      <c r="I218" s="7">
        <f>SUM(I217,H218)</f>
        <v>404</v>
      </c>
      <c r="J218" s="7"/>
      <c r="K218" s="7"/>
      <c r="L218" s="7">
        <v>0</v>
      </c>
      <c r="M218" s="7">
        <f>SUM(M217,L218)</f>
        <v>0</v>
      </c>
      <c r="N218" s="7">
        <v>0</v>
      </c>
      <c r="O218" s="7">
        <f>SUM(O217,N218)</f>
        <v>206</v>
      </c>
      <c r="P218" s="7"/>
      <c r="Q218" s="7"/>
      <c r="R218" s="7"/>
      <c r="S218" s="7"/>
      <c r="T218" s="7">
        <v>0</v>
      </c>
      <c r="U218" s="7">
        <f>SUM(U217,T218)</f>
        <v>0</v>
      </c>
      <c r="V218" s="7"/>
      <c r="W218" s="7"/>
      <c r="X218" s="7">
        <v>0</v>
      </c>
      <c r="Y218" s="7">
        <f>SUM(Y217,X218)</f>
        <v>61</v>
      </c>
      <c r="Z218" s="7"/>
      <c r="AA218" s="7"/>
      <c r="AB218" s="7"/>
      <c r="AC218" s="7"/>
      <c r="AD218" s="7">
        <v>1</v>
      </c>
      <c r="AE218" s="7">
        <f>SUM(AE217,AD218)</f>
        <v>307</v>
      </c>
      <c r="AF218" s="7"/>
      <c r="AG218" s="7"/>
      <c r="AH218" s="7">
        <v>0</v>
      </c>
      <c r="AI218" s="84">
        <f t="shared" si="147"/>
        <v>7</v>
      </c>
      <c r="AJ218" s="101"/>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v>0</v>
      </c>
      <c r="CE218" s="7">
        <f>SUM(CE217,CD218)</f>
        <v>2</v>
      </c>
      <c r="CF218" s="7"/>
      <c r="CG218" s="7"/>
      <c r="CH218" s="7"/>
      <c r="CI218" s="7"/>
      <c r="CJ218" s="7"/>
      <c r="CK218" s="7"/>
      <c r="CL218" s="7"/>
      <c r="CM218" s="7"/>
      <c r="CN218" s="7"/>
      <c r="CO218" s="7"/>
      <c r="CP218" s="7"/>
      <c r="CQ218" s="7"/>
      <c r="CR218" s="7"/>
      <c r="CS218" s="7"/>
      <c r="CT218" s="7"/>
      <c r="CU218" s="7"/>
      <c r="CV218" s="7"/>
      <c r="CW218" s="7"/>
      <c r="CX218" s="7"/>
      <c r="CY218" s="7"/>
      <c r="CZ218" s="7">
        <v>0</v>
      </c>
      <c r="DA218" s="7">
        <f>SUM(DA217,CZ218)</f>
        <v>226</v>
      </c>
      <c r="DB218" s="7"/>
      <c r="DC218" s="7"/>
      <c r="DD218" s="7">
        <v>0</v>
      </c>
      <c r="DE218" s="7">
        <f>SUM(DE217,DD218)</f>
        <v>0</v>
      </c>
      <c r="DF218" s="7"/>
      <c r="DG218" s="7"/>
      <c r="DH218" s="7"/>
      <c r="DI218" s="7"/>
      <c r="DJ218" s="7"/>
      <c r="DK218" s="7"/>
      <c r="DL218" s="7"/>
      <c r="DM218" s="7"/>
      <c r="DN218" s="7"/>
      <c r="DO218" s="7"/>
      <c r="DP218" s="7"/>
      <c r="DQ218" s="7"/>
      <c r="DR218" s="7">
        <v>0</v>
      </c>
      <c r="DS218" s="7">
        <f>SUM(DS217,DR218)</f>
        <v>417</v>
      </c>
      <c r="DT218" s="7"/>
      <c r="DU218" s="7"/>
      <c r="DV218" s="7"/>
      <c r="DW218" s="7"/>
      <c r="DX218" s="7"/>
      <c r="DY218" s="7"/>
      <c r="DZ218" s="7">
        <v>0</v>
      </c>
      <c r="EA218" s="7">
        <f>SUM(EA217,DZ218)</f>
        <v>26</v>
      </c>
      <c r="EB218" s="7"/>
      <c r="EC218" s="7"/>
      <c r="ED218" s="7"/>
      <c r="EE218" s="7"/>
      <c r="EF218" s="7"/>
      <c r="EG218" s="7"/>
      <c r="EH218" s="7"/>
      <c r="EI218" s="7"/>
      <c r="EJ218" s="7"/>
      <c r="EK218" s="7"/>
      <c r="EL218" s="7"/>
      <c r="EM218" s="7"/>
      <c r="EN218" s="7"/>
      <c r="EO218" s="7"/>
      <c r="EP218" s="7"/>
      <c r="EQ218" s="7"/>
      <c r="ER218" s="7">
        <v>1</v>
      </c>
      <c r="ES218" s="7">
        <f>SUM(ES217,ER218)</f>
        <v>1539</v>
      </c>
      <c r="ET218" s="7"/>
      <c r="EU218" s="7"/>
      <c r="EV218" s="7">
        <v>0</v>
      </c>
      <c r="EW218" s="7">
        <f>SUM(EW217,EV218)</f>
        <v>125</v>
      </c>
      <c r="EX218" s="7"/>
      <c r="EY218" s="7"/>
      <c r="EZ218" s="7"/>
      <c r="FA218" s="7"/>
      <c r="FB218" s="7">
        <v>0</v>
      </c>
      <c r="FC218" s="7">
        <f>SUM(FC217,FB218)</f>
        <v>1</v>
      </c>
      <c r="FD218" s="7">
        <v>0</v>
      </c>
      <c r="FE218" s="7">
        <f>SUM(FE217,FD218)</f>
        <v>579</v>
      </c>
      <c r="FF218" s="7"/>
      <c r="FG218" s="7"/>
      <c r="FH218" s="7"/>
      <c r="FI218" s="7"/>
      <c r="FJ218" s="7"/>
      <c r="FK218" s="7"/>
      <c r="FL218" s="7"/>
      <c r="FM218" s="7"/>
      <c r="FN218" s="7">
        <v>3</v>
      </c>
      <c r="FO218" s="7">
        <f>SUM(FO217,FN218)</f>
        <v>973</v>
      </c>
      <c r="FP218" s="7"/>
      <c r="FQ218" s="7"/>
      <c r="FR218" s="7"/>
      <c r="FS218" s="7"/>
      <c r="FT218" s="7"/>
      <c r="FU218" s="7"/>
      <c r="FV218" s="7"/>
      <c r="FW218" s="7"/>
      <c r="FX218" s="7"/>
      <c r="FY218" s="7"/>
      <c r="FZ218" s="7"/>
      <c r="GA218" s="7"/>
      <c r="GB218" s="7"/>
      <c r="GC218" s="7"/>
      <c r="GD218" s="7"/>
      <c r="GE218" s="7"/>
      <c r="GF218" s="7"/>
      <c r="GG218" s="7"/>
      <c r="GH218" s="7">
        <v>2</v>
      </c>
      <c r="GI218" s="7">
        <f>SUM(GI217,GH218)</f>
        <v>82</v>
      </c>
      <c r="GJ218" s="7"/>
      <c r="GK218" s="7"/>
    </row>
    <row r="219" spans="1:193" ht="15" customHeight="1" x14ac:dyDescent="0.2">
      <c r="A219" s="85">
        <v>44182</v>
      </c>
      <c r="B219" s="7">
        <v>0</v>
      </c>
      <c r="C219" s="7">
        <f>SUM(C217,B218)</f>
        <v>0</v>
      </c>
      <c r="D219" s="7"/>
      <c r="E219" s="7"/>
      <c r="F219" s="7"/>
      <c r="G219" s="7"/>
      <c r="H219" s="7">
        <v>0</v>
      </c>
      <c r="I219" s="7">
        <f>SUM(I218,H219)</f>
        <v>404</v>
      </c>
      <c r="J219" s="7"/>
      <c r="K219" s="7"/>
      <c r="L219" s="7">
        <v>1</v>
      </c>
      <c r="M219" s="7">
        <f>SUM(M218,L219)</f>
        <v>1</v>
      </c>
      <c r="N219" s="7">
        <v>0</v>
      </c>
      <c r="O219" s="7">
        <f>SUM(O218,N219)</f>
        <v>206</v>
      </c>
      <c r="P219" s="7"/>
      <c r="Q219" s="7"/>
      <c r="R219" s="7"/>
      <c r="S219" s="7"/>
      <c r="T219" s="7">
        <v>0</v>
      </c>
      <c r="U219" s="7">
        <f>SUM(U218,T219)</f>
        <v>0</v>
      </c>
      <c r="V219" s="7"/>
      <c r="W219" s="7"/>
      <c r="X219" s="7">
        <v>0</v>
      </c>
      <c r="Y219" s="7">
        <f>SUM(Y218,X219)</f>
        <v>61</v>
      </c>
      <c r="Z219" s="7"/>
      <c r="AA219" s="7"/>
      <c r="AB219" s="7"/>
      <c r="AC219" s="7"/>
      <c r="AD219" s="7">
        <v>4</v>
      </c>
      <c r="AE219" s="7">
        <f t="shared" ref="AE219:AE260" si="148">SUM(AE218,AD219)</f>
        <v>311</v>
      </c>
      <c r="AF219" s="7"/>
      <c r="AG219" s="7"/>
      <c r="AH219" s="7">
        <v>0</v>
      </c>
      <c r="AI219" s="84">
        <f t="shared" si="147"/>
        <v>7</v>
      </c>
      <c r="AJ219" s="101"/>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v>0</v>
      </c>
      <c r="CE219" s="7">
        <f>SUM(CE218,CD219)</f>
        <v>2</v>
      </c>
      <c r="CF219" s="7"/>
      <c r="CG219" s="7"/>
      <c r="CH219" s="7"/>
      <c r="CI219" s="7"/>
      <c r="CJ219" s="7"/>
      <c r="CK219" s="7"/>
      <c r="CL219" s="7"/>
      <c r="CM219" s="7"/>
      <c r="CN219" s="7"/>
      <c r="CO219" s="7"/>
      <c r="CP219" s="7"/>
      <c r="CQ219" s="7"/>
      <c r="CR219" s="7"/>
      <c r="CS219" s="7"/>
      <c r="CT219" s="7"/>
      <c r="CU219" s="7"/>
      <c r="CV219" s="7"/>
      <c r="CW219" s="7"/>
      <c r="CX219" s="7"/>
      <c r="CY219" s="7"/>
      <c r="CZ219" s="7">
        <v>1</v>
      </c>
      <c r="DA219" s="7">
        <f>SUM(DA218,CZ219)</f>
        <v>227</v>
      </c>
      <c r="DB219" s="7"/>
      <c r="DC219" s="7"/>
      <c r="DD219" s="7">
        <v>0</v>
      </c>
      <c r="DE219" s="7">
        <f>SUM(DE218,DD219)</f>
        <v>0</v>
      </c>
      <c r="DF219" s="7"/>
      <c r="DG219" s="7"/>
      <c r="DH219" s="7"/>
      <c r="DI219" s="7"/>
      <c r="DJ219" s="7"/>
      <c r="DK219" s="7"/>
      <c r="DL219" s="7"/>
      <c r="DM219" s="7"/>
      <c r="DN219" s="7"/>
      <c r="DO219" s="7"/>
      <c r="DP219" s="7"/>
      <c r="DQ219" s="7"/>
      <c r="DR219" s="7">
        <v>1</v>
      </c>
      <c r="DS219" s="7">
        <f>SUM(DS218,DR219)</f>
        <v>418</v>
      </c>
      <c r="DT219" s="7"/>
      <c r="DU219" s="7"/>
      <c r="DV219" s="7"/>
      <c r="DW219" s="7"/>
      <c r="DX219" s="7"/>
      <c r="DY219" s="7"/>
      <c r="DZ219" s="7">
        <v>0</v>
      </c>
      <c r="EA219" s="7">
        <f>SUM(EA218,DZ219)</f>
        <v>26</v>
      </c>
      <c r="EB219" s="7"/>
      <c r="EC219" s="7"/>
      <c r="ED219" s="7"/>
      <c r="EE219" s="7"/>
      <c r="EF219" s="7"/>
      <c r="EG219" s="7"/>
      <c r="EH219" s="7"/>
      <c r="EI219" s="7"/>
      <c r="EJ219" s="7"/>
      <c r="EK219" s="7"/>
      <c r="EL219" s="7"/>
      <c r="EM219" s="7"/>
      <c r="EN219" s="7"/>
      <c r="EO219" s="7"/>
      <c r="EP219" s="7"/>
      <c r="EQ219" s="7"/>
      <c r="ER219" s="7">
        <v>19</v>
      </c>
      <c r="ES219" s="7">
        <f>SUM(ES218,ER219)</f>
        <v>1558</v>
      </c>
      <c r="ET219" s="7"/>
      <c r="EU219" s="7"/>
      <c r="EV219" s="7">
        <v>0</v>
      </c>
      <c r="EW219" s="7">
        <f>SUM(EW218,EV219)</f>
        <v>125</v>
      </c>
      <c r="EX219" s="7"/>
      <c r="EY219" s="7"/>
      <c r="EZ219" s="7"/>
      <c r="FA219" s="7"/>
      <c r="FB219" s="7">
        <v>1</v>
      </c>
      <c r="FC219" s="7">
        <f>SUM(FC218,FB219)</f>
        <v>2</v>
      </c>
      <c r="FD219" s="7">
        <v>4</v>
      </c>
      <c r="FE219" s="7">
        <f>SUM(FE218,FD219)</f>
        <v>583</v>
      </c>
      <c r="FF219" s="7"/>
      <c r="FG219" s="7"/>
      <c r="FH219" s="7"/>
      <c r="FI219" s="7"/>
      <c r="FJ219" s="7"/>
      <c r="FK219" s="7"/>
      <c r="FL219" s="7"/>
      <c r="FM219" s="7"/>
      <c r="FN219" s="7">
        <v>1</v>
      </c>
      <c r="FO219" s="7">
        <f>SUM(FO218,FN219)</f>
        <v>974</v>
      </c>
      <c r="FP219" s="7"/>
      <c r="FQ219" s="7"/>
      <c r="FR219" s="7"/>
      <c r="FS219" s="7"/>
      <c r="FT219" s="7"/>
      <c r="FU219" s="7"/>
      <c r="FV219" s="7"/>
      <c r="FW219" s="7"/>
      <c r="FX219" s="7"/>
      <c r="FY219" s="7"/>
      <c r="FZ219" s="7"/>
      <c r="GA219" s="7"/>
      <c r="GB219" s="7"/>
      <c r="GC219" s="7"/>
      <c r="GD219" s="7"/>
      <c r="GE219" s="7"/>
      <c r="GF219" s="7"/>
      <c r="GG219" s="7"/>
      <c r="GH219" s="7">
        <v>4</v>
      </c>
      <c r="GI219" s="7">
        <f>SUM(GI218,GH219)</f>
        <v>86</v>
      </c>
      <c r="GJ219" s="7"/>
      <c r="GK219" s="7"/>
    </row>
    <row r="220" spans="1:193" ht="15" customHeight="1" x14ac:dyDescent="0.2">
      <c r="A220" s="85">
        <v>44183</v>
      </c>
      <c r="B220" s="7">
        <v>0</v>
      </c>
      <c r="C220" s="7">
        <f>SUM(C218,B219)</f>
        <v>0</v>
      </c>
      <c r="D220" s="7"/>
      <c r="E220" s="7"/>
      <c r="F220" s="7"/>
      <c r="G220" s="7"/>
      <c r="H220" s="7">
        <v>0</v>
      </c>
      <c r="I220" s="7">
        <f>SUM(I219,H220)</f>
        <v>404</v>
      </c>
      <c r="J220" s="7"/>
      <c r="K220" s="7"/>
      <c r="L220" s="7">
        <v>1</v>
      </c>
      <c r="M220" s="7">
        <f>SUM(M219,L220)</f>
        <v>2</v>
      </c>
      <c r="N220" s="7">
        <v>0</v>
      </c>
      <c r="O220" s="7">
        <f>SUM(O219,N220)</f>
        <v>206</v>
      </c>
      <c r="P220" s="7"/>
      <c r="Q220" s="7"/>
      <c r="R220" s="7"/>
      <c r="S220" s="7"/>
      <c r="T220" s="7">
        <v>0</v>
      </c>
      <c r="U220" s="7">
        <f>SUM(U219,T220)</f>
        <v>0</v>
      </c>
      <c r="V220" s="7"/>
      <c r="W220" s="7"/>
      <c r="X220" s="7">
        <v>0</v>
      </c>
      <c r="Y220" s="7">
        <f>SUM(Y219,X220)</f>
        <v>61</v>
      </c>
      <c r="Z220" s="7"/>
      <c r="AA220" s="7"/>
      <c r="AB220" s="7"/>
      <c r="AC220" s="7"/>
      <c r="AD220" s="7">
        <v>4</v>
      </c>
      <c r="AE220" s="7">
        <f t="shared" si="148"/>
        <v>315</v>
      </c>
      <c r="AF220" s="7"/>
      <c r="AG220" s="7"/>
      <c r="AH220" s="7">
        <v>0</v>
      </c>
      <c r="AI220" s="84">
        <f t="shared" si="147"/>
        <v>7</v>
      </c>
      <c r="AJ220" s="101"/>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v>0</v>
      </c>
      <c r="CE220" s="7">
        <f>SUM(CE219,CD220)</f>
        <v>2</v>
      </c>
      <c r="CF220" s="7"/>
      <c r="CG220" s="7"/>
      <c r="CH220" s="7"/>
      <c r="CI220" s="7"/>
      <c r="CJ220" s="7"/>
      <c r="CK220" s="7"/>
      <c r="CL220" s="7"/>
      <c r="CM220" s="7"/>
      <c r="CN220" s="7"/>
      <c r="CO220" s="7"/>
      <c r="CP220" s="7"/>
      <c r="CQ220" s="7"/>
      <c r="CR220" s="7"/>
      <c r="CS220" s="7"/>
      <c r="CT220" s="7"/>
      <c r="CU220" s="7"/>
      <c r="CV220" s="7"/>
      <c r="CW220" s="7"/>
      <c r="CX220" s="7"/>
      <c r="CY220" s="7"/>
      <c r="CZ220" s="7">
        <v>0</v>
      </c>
      <c r="DA220" s="7">
        <f>SUM(DA219,CZ220)</f>
        <v>227</v>
      </c>
      <c r="DB220" s="7"/>
      <c r="DC220" s="7"/>
      <c r="DD220" s="7"/>
      <c r="DE220" s="7"/>
      <c r="DF220" s="7"/>
      <c r="DG220" s="7"/>
      <c r="DH220" s="7"/>
      <c r="DI220" s="7"/>
      <c r="DJ220" s="7"/>
      <c r="DK220" s="7"/>
      <c r="DL220" s="7"/>
      <c r="DM220" s="7"/>
      <c r="DN220" s="7"/>
      <c r="DO220" s="7"/>
      <c r="DP220" s="7"/>
      <c r="DQ220" s="7"/>
      <c r="DR220" s="7">
        <v>4</v>
      </c>
      <c r="DS220" s="7">
        <f>SUM(DS219,DR220)</f>
        <v>422</v>
      </c>
      <c r="DT220" s="7"/>
      <c r="DU220" s="7"/>
      <c r="DV220" s="7"/>
      <c r="DW220" s="7"/>
      <c r="DX220" s="7"/>
      <c r="DY220" s="7"/>
      <c r="DZ220" s="7">
        <v>0</v>
      </c>
      <c r="EA220" s="7">
        <f>SUM(EA219,DZ220)</f>
        <v>26</v>
      </c>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f t="shared" ref="FE220:FE221" si="149">SUM(FE219,FD220)</f>
        <v>583</v>
      </c>
      <c r="FF220" s="7"/>
      <c r="FG220" s="7"/>
      <c r="FH220" s="7"/>
      <c r="FI220" s="7"/>
      <c r="FJ220" s="7"/>
      <c r="FK220" s="7"/>
      <c r="FL220" s="7"/>
      <c r="FM220" s="7"/>
      <c r="FN220" s="7">
        <v>5</v>
      </c>
      <c r="FO220" s="7">
        <f>SUM(FO219,FN220)</f>
        <v>979</v>
      </c>
      <c r="FP220" s="7"/>
      <c r="FQ220" s="7"/>
      <c r="FR220" s="7"/>
      <c r="FS220" s="7"/>
      <c r="FT220" s="7"/>
      <c r="FU220" s="7"/>
      <c r="FV220" s="7"/>
      <c r="FW220" s="7"/>
      <c r="FX220" s="7"/>
      <c r="FY220" s="7"/>
      <c r="FZ220" s="7"/>
      <c r="GA220" s="7"/>
      <c r="GB220" s="7"/>
      <c r="GC220" s="7"/>
      <c r="GD220" s="7"/>
      <c r="GE220" s="7"/>
      <c r="GF220" s="7"/>
      <c r="GG220" s="7"/>
      <c r="GH220" s="97">
        <v>2</v>
      </c>
      <c r="GI220" s="7">
        <f t="shared" ref="GI220:GI221" si="150">SUM(GI219,GH220)</f>
        <v>88</v>
      </c>
      <c r="GJ220" s="7"/>
      <c r="GK220" s="7"/>
    </row>
    <row r="221" spans="1:193" ht="15" customHeight="1" x14ac:dyDescent="0.2">
      <c r="A221" s="85">
        <v>44184</v>
      </c>
      <c r="B221" s="7"/>
      <c r="C221" s="7">
        <f t="shared" ref="C221:C237" si="151">SUM(C219,B220)</f>
        <v>0</v>
      </c>
      <c r="D221" s="7"/>
      <c r="E221" s="7"/>
      <c r="F221" s="7"/>
      <c r="G221" s="7"/>
      <c r="H221" s="7"/>
      <c r="I221" s="7">
        <f t="shared" ref="I221:I237" si="152">SUM(I220,H221)</f>
        <v>404</v>
      </c>
      <c r="J221" s="7"/>
      <c r="K221" s="7"/>
      <c r="L221" s="7"/>
      <c r="M221" s="7">
        <f t="shared" ref="M221:M260" si="153">SUM(M220,L221)</f>
        <v>2</v>
      </c>
      <c r="N221" s="7"/>
      <c r="O221" s="7">
        <f t="shared" ref="O221:O260" si="154">SUM(O220,N221)</f>
        <v>206</v>
      </c>
      <c r="P221" s="7"/>
      <c r="Q221" s="7"/>
      <c r="R221" s="7"/>
      <c r="S221" s="7"/>
      <c r="T221" s="7"/>
      <c r="U221" s="7">
        <f t="shared" ref="U221:U240" si="155">SUM(U220,T221)</f>
        <v>0</v>
      </c>
      <c r="V221" s="7"/>
      <c r="W221" s="7"/>
      <c r="X221" s="7"/>
      <c r="Y221" s="7">
        <f t="shared" ref="Y221:Y260" si="156">SUM(Y220,X221)</f>
        <v>61</v>
      </c>
      <c r="Z221" s="7"/>
      <c r="AA221" s="7"/>
      <c r="AB221" s="7"/>
      <c r="AC221" s="7"/>
      <c r="AD221" s="7"/>
      <c r="AE221" s="7">
        <f t="shared" si="148"/>
        <v>315</v>
      </c>
      <c r="AF221" s="7"/>
      <c r="AG221" s="7"/>
      <c r="AH221" s="7"/>
      <c r="AI221" s="84">
        <f t="shared" si="147"/>
        <v>7</v>
      </c>
      <c r="AJ221" s="101"/>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f t="shared" ref="CE221:CE253" si="157">SUM(CE220,CD221)</f>
        <v>2</v>
      </c>
      <c r="CF221" s="7"/>
      <c r="CG221" s="7"/>
      <c r="CH221" s="7"/>
      <c r="CI221" s="7"/>
      <c r="CJ221" s="7"/>
      <c r="CK221" s="7"/>
      <c r="CL221" s="7"/>
      <c r="CM221" s="7"/>
      <c r="CN221" s="7"/>
      <c r="CO221" s="7"/>
      <c r="CP221" s="7"/>
      <c r="CQ221" s="7"/>
      <c r="CR221" s="7"/>
      <c r="CS221" s="7"/>
      <c r="CT221" s="7"/>
      <c r="CU221" s="7"/>
      <c r="CV221" s="7"/>
      <c r="CW221" s="7"/>
      <c r="CX221" s="7"/>
      <c r="CY221" s="7"/>
      <c r="CZ221" s="7"/>
      <c r="DA221" s="7">
        <f t="shared" ref="DA221:DA251" si="158">SUM(DA220,CZ221)</f>
        <v>227</v>
      </c>
      <c r="DB221" s="7"/>
      <c r="DC221" s="7"/>
      <c r="DD221" s="7"/>
      <c r="DE221" s="7"/>
      <c r="DF221" s="7"/>
      <c r="DG221" s="7"/>
      <c r="DH221" s="7"/>
      <c r="DI221" s="7"/>
      <c r="DJ221" s="7"/>
      <c r="DK221" s="7"/>
      <c r="DL221" s="7"/>
      <c r="DM221" s="7"/>
      <c r="DN221" s="7"/>
      <c r="DO221" s="7"/>
      <c r="DP221" s="7"/>
      <c r="DQ221" s="7"/>
      <c r="DR221" s="7"/>
      <c r="DS221" s="7">
        <f t="shared" ref="DS221:DS253" si="159">SUM(DS220,DR221)</f>
        <v>422</v>
      </c>
      <c r="DT221" s="7"/>
      <c r="DU221" s="7"/>
      <c r="DV221" s="7"/>
      <c r="DW221" s="7"/>
      <c r="DX221" s="7"/>
      <c r="DY221" s="7"/>
      <c r="DZ221" s="7"/>
      <c r="EA221" s="7">
        <f t="shared" ref="EA221:EA253" si="160">SUM(EA220,DZ221)</f>
        <v>26</v>
      </c>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c r="EZ221" s="7"/>
      <c r="FA221" s="7"/>
      <c r="FB221" s="7"/>
      <c r="FC221" s="7"/>
      <c r="FD221" s="7">
        <v>2</v>
      </c>
      <c r="FE221" s="7">
        <f t="shared" si="149"/>
        <v>585</v>
      </c>
      <c r="FF221" s="7"/>
      <c r="FG221" s="7"/>
      <c r="FH221" s="7"/>
      <c r="FI221" s="7"/>
      <c r="FJ221" s="7"/>
      <c r="FK221" s="7"/>
      <c r="FL221" s="7"/>
      <c r="FM221" s="7"/>
      <c r="FN221" s="7"/>
      <c r="FO221" s="7">
        <f t="shared" ref="FO221:FO254" si="161">SUM(FO220,FN221)</f>
        <v>979</v>
      </c>
      <c r="FP221" s="7"/>
      <c r="FQ221" s="7"/>
      <c r="FR221" s="7"/>
      <c r="FS221" s="7"/>
      <c r="FT221" s="7"/>
      <c r="FU221" s="7"/>
      <c r="FV221" s="7"/>
      <c r="FW221" s="7"/>
      <c r="FX221" s="7"/>
      <c r="FY221" s="7"/>
      <c r="FZ221" s="7"/>
      <c r="GA221" s="7"/>
      <c r="GB221" s="7"/>
      <c r="GC221" s="7"/>
      <c r="GD221" s="7"/>
      <c r="GE221" s="7"/>
      <c r="GF221" s="7"/>
      <c r="GG221" s="7"/>
      <c r="GH221" s="7">
        <v>1</v>
      </c>
      <c r="GI221" s="7">
        <f t="shared" si="150"/>
        <v>89</v>
      </c>
      <c r="GJ221" s="7"/>
      <c r="GK221" s="7"/>
    </row>
    <row r="222" spans="1:193" ht="15" customHeight="1" x14ac:dyDescent="0.2">
      <c r="A222" s="85">
        <v>44185</v>
      </c>
      <c r="B222" s="7"/>
      <c r="C222" s="7">
        <f t="shared" si="151"/>
        <v>0</v>
      </c>
      <c r="D222" s="7"/>
      <c r="E222" s="7"/>
      <c r="F222" s="7"/>
      <c r="G222" s="7"/>
      <c r="H222" s="7"/>
      <c r="I222" s="7">
        <f t="shared" si="152"/>
        <v>404</v>
      </c>
      <c r="J222" s="7"/>
      <c r="K222" s="7"/>
      <c r="L222" s="7"/>
      <c r="M222" s="7">
        <f t="shared" si="153"/>
        <v>2</v>
      </c>
      <c r="N222" s="7"/>
      <c r="O222" s="7">
        <f t="shared" si="154"/>
        <v>206</v>
      </c>
      <c r="P222" s="7"/>
      <c r="Q222" s="7"/>
      <c r="R222" s="7"/>
      <c r="S222" s="7"/>
      <c r="T222" s="7"/>
      <c r="U222" s="7">
        <f t="shared" si="155"/>
        <v>0</v>
      </c>
      <c r="V222" s="7"/>
      <c r="W222" s="7"/>
      <c r="X222" s="7"/>
      <c r="Y222" s="7">
        <f t="shared" si="156"/>
        <v>61</v>
      </c>
      <c r="Z222" s="7"/>
      <c r="AA222" s="7"/>
      <c r="AB222" s="7"/>
      <c r="AC222" s="7"/>
      <c r="AD222" s="7"/>
      <c r="AE222" s="7">
        <f t="shared" si="148"/>
        <v>315</v>
      </c>
      <c r="AF222" s="7"/>
      <c r="AG222" s="7"/>
      <c r="AH222" s="7"/>
      <c r="AI222" s="84">
        <f t="shared" si="147"/>
        <v>7</v>
      </c>
      <c r="AJ222" s="101"/>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f t="shared" si="157"/>
        <v>2</v>
      </c>
      <c r="CF222" s="7"/>
      <c r="CG222" s="7"/>
      <c r="CH222" s="7"/>
      <c r="CI222" s="7"/>
      <c r="CJ222" s="7"/>
      <c r="CK222" s="7"/>
      <c r="CL222" s="7"/>
      <c r="CM222" s="7"/>
      <c r="CN222" s="7"/>
      <c r="CO222" s="7"/>
      <c r="CP222" s="7"/>
      <c r="CQ222" s="7"/>
      <c r="CR222" s="7"/>
      <c r="CS222" s="7"/>
      <c r="CT222" s="7"/>
      <c r="CU222" s="7"/>
      <c r="CV222" s="7"/>
      <c r="CW222" s="7"/>
      <c r="CX222" s="7"/>
      <c r="CY222" s="7"/>
      <c r="CZ222" s="7"/>
      <c r="DA222" s="7">
        <f t="shared" si="158"/>
        <v>227</v>
      </c>
      <c r="DB222" s="7"/>
      <c r="DC222" s="7"/>
      <c r="DD222" s="7"/>
      <c r="DE222" s="7"/>
      <c r="DF222" s="7"/>
      <c r="DG222" s="7"/>
      <c r="DH222" s="7"/>
      <c r="DI222" s="7"/>
      <c r="DJ222" s="7"/>
      <c r="DK222" s="7"/>
      <c r="DL222" s="7"/>
      <c r="DM222" s="7"/>
      <c r="DN222" s="7"/>
      <c r="DO222" s="7"/>
      <c r="DP222" s="7"/>
      <c r="DQ222" s="7"/>
      <c r="DR222" s="7"/>
      <c r="DS222" s="7">
        <f t="shared" si="159"/>
        <v>422</v>
      </c>
      <c r="DT222" s="7"/>
      <c r="DU222" s="7"/>
      <c r="DV222" s="7"/>
      <c r="DW222" s="7"/>
      <c r="DX222" s="7"/>
      <c r="DY222" s="7"/>
      <c r="DZ222" s="7"/>
      <c r="EA222" s="7">
        <f t="shared" si="160"/>
        <v>26</v>
      </c>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c r="EZ222" s="7"/>
      <c r="FA222" s="7"/>
      <c r="FB222" s="7"/>
      <c r="FC222" s="7"/>
      <c r="FD222" s="7"/>
      <c r="FE222" s="7"/>
      <c r="FF222" s="7"/>
      <c r="FG222" s="7"/>
      <c r="FH222" s="7"/>
      <c r="FI222" s="7"/>
      <c r="FJ222" s="7"/>
      <c r="FK222" s="7"/>
      <c r="FL222" s="7"/>
      <c r="FM222" s="7"/>
      <c r="FN222" s="7"/>
      <c r="FO222" s="7">
        <f t="shared" si="161"/>
        <v>979</v>
      </c>
      <c r="FP222" s="7"/>
      <c r="FQ222" s="7"/>
      <c r="FR222" s="7"/>
      <c r="FS222" s="7"/>
      <c r="FT222" s="7"/>
      <c r="FU222" s="7"/>
      <c r="FV222" s="7"/>
      <c r="FW222" s="7"/>
      <c r="FX222" s="7"/>
      <c r="FY222" s="7"/>
      <c r="FZ222" s="7"/>
      <c r="GA222" s="7"/>
      <c r="GB222" s="7"/>
      <c r="GC222" s="7"/>
      <c r="GD222" s="7"/>
      <c r="GE222" s="7"/>
      <c r="GF222" s="7"/>
      <c r="GG222" s="7"/>
      <c r="GH222" s="7"/>
      <c r="GI222" s="7"/>
      <c r="GJ222" s="7"/>
      <c r="GK222" s="7"/>
    </row>
    <row r="223" spans="1:193" ht="15" customHeight="1" x14ac:dyDescent="0.2">
      <c r="A223" s="85">
        <v>44186</v>
      </c>
      <c r="B223" s="7">
        <v>0</v>
      </c>
      <c r="C223" s="7">
        <f t="shared" si="151"/>
        <v>0</v>
      </c>
      <c r="D223" s="7"/>
      <c r="E223" s="7"/>
      <c r="F223" s="7"/>
      <c r="G223" s="7"/>
      <c r="H223" s="7">
        <v>0</v>
      </c>
      <c r="I223" s="7">
        <f t="shared" si="152"/>
        <v>404</v>
      </c>
      <c r="J223" s="7"/>
      <c r="K223" s="7"/>
      <c r="L223" s="7">
        <v>1</v>
      </c>
      <c r="M223" s="7">
        <f t="shared" si="153"/>
        <v>3</v>
      </c>
      <c r="N223" s="7">
        <v>0</v>
      </c>
      <c r="O223" s="7">
        <f t="shared" si="154"/>
        <v>206</v>
      </c>
      <c r="P223" s="7"/>
      <c r="Q223" s="7"/>
      <c r="R223" s="7"/>
      <c r="S223" s="7"/>
      <c r="T223" s="7">
        <v>0</v>
      </c>
      <c r="U223" s="7">
        <f t="shared" si="155"/>
        <v>0</v>
      </c>
      <c r="V223" s="7"/>
      <c r="W223" s="7"/>
      <c r="X223" s="7">
        <v>2</v>
      </c>
      <c r="Y223" s="7">
        <f t="shared" si="156"/>
        <v>63</v>
      </c>
      <c r="Z223" s="7"/>
      <c r="AA223" s="7"/>
      <c r="AB223" s="7"/>
      <c r="AC223" s="7"/>
      <c r="AD223" s="7">
        <v>14</v>
      </c>
      <c r="AE223" s="7">
        <f t="shared" si="148"/>
        <v>329</v>
      </c>
      <c r="AF223" s="7"/>
      <c r="AG223" s="7"/>
      <c r="AH223" s="7">
        <v>0</v>
      </c>
      <c r="AI223" s="84">
        <f t="shared" si="147"/>
        <v>7</v>
      </c>
      <c r="AJ223" s="101"/>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v>2</v>
      </c>
      <c r="CE223" s="7">
        <f t="shared" si="157"/>
        <v>4</v>
      </c>
      <c r="CF223" s="7"/>
      <c r="CG223" s="7"/>
      <c r="CH223" s="7"/>
      <c r="CI223" s="7"/>
      <c r="CJ223" s="7"/>
      <c r="CK223" s="7"/>
      <c r="CL223" s="7"/>
      <c r="CM223" s="7"/>
      <c r="CN223" s="7"/>
      <c r="CO223" s="7"/>
      <c r="CP223" s="7"/>
      <c r="CQ223" s="7"/>
      <c r="CR223" s="7"/>
      <c r="CS223" s="7"/>
      <c r="CT223" s="7"/>
      <c r="CU223" s="7"/>
      <c r="CV223" s="7"/>
      <c r="CW223" s="7"/>
      <c r="CX223" s="7"/>
      <c r="CY223" s="7"/>
      <c r="CZ223" s="7">
        <v>0</v>
      </c>
      <c r="DA223" s="7">
        <f t="shared" si="158"/>
        <v>227</v>
      </c>
      <c r="DB223" s="7"/>
      <c r="DC223" s="7"/>
      <c r="DD223" s="7"/>
      <c r="DE223" s="7"/>
      <c r="DF223" s="7"/>
      <c r="DG223" s="7"/>
      <c r="DH223" s="7"/>
      <c r="DI223" s="7"/>
      <c r="DJ223" s="7"/>
      <c r="DK223" s="7"/>
      <c r="DL223" s="7"/>
      <c r="DM223" s="7"/>
      <c r="DN223" s="7"/>
      <c r="DO223" s="7"/>
      <c r="DP223" s="7"/>
      <c r="DQ223" s="7"/>
      <c r="DR223" s="7">
        <v>3</v>
      </c>
      <c r="DS223" s="7">
        <f t="shared" si="159"/>
        <v>425</v>
      </c>
      <c r="DT223" s="7"/>
      <c r="DU223" s="7"/>
      <c r="DV223" s="7"/>
      <c r="DW223" s="7"/>
      <c r="DX223" s="7"/>
      <c r="DY223" s="7"/>
      <c r="DZ223" s="7">
        <v>1</v>
      </c>
      <c r="EA223" s="7">
        <f t="shared" si="160"/>
        <v>27</v>
      </c>
      <c r="EB223" s="7"/>
      <c r="EC223" s="7"/>
      <c r="ED223" s="7"/>
      <c r="EE223" s="7"/>
      <c r="EF223" s="7"/>
      <c r="EG223" s="7"/>
      <c r="EH223" s="7"/>
      <c r="EI223" s="7"/>
      <c r="EJ223" s="7"/>
      <c r="EK223" s="7"/>
      <c r="EL223" s="7"/>
      <c r="EM223" s="7"/>
      <c r="EN223" s="7"/>
      <c r="EO223" s="7"/>
      <c r="EP223" s="7"/>
      <c r="EQ223" s="7"/>
      <c r="ER223" s="7"/>
      <c r="ES223" s="7"/>
      <c r="ET223" s="7"/>
      <c r="EU223" s="7"/>
      <c r="EV223" s="7"/>
      <c r="EW223" s="7"/>
      <c r="EX223" s="7"/>
      <c r="EY223" s="7"/>
      <c r="EZ223" s="7"/>
      <c r="FA223" s="7"/>
      <c r="FB223" s="7"/>
      <c r="FC223" s="7"/>
      <c r="FD223" s="7"/>
      <c r="FE223" s="7"/>
      <c r="FF223" s="7"/>
      <c r="FG223" s="7"/>
      <c r="FH223" s="7"/>
      <c r="FI223" s="7"/>
      <c r="FJ223" s="7"/>
      <c r="FK223" s="7"/>
      <c r="FL223" s="7"/>
      <c r="FM223" s="7"/>
      <c r="FN223" s="7">
        <v>5</v>
      </c>
      <c r="FO223" s="7">
        <f t="shared" si="161"/>
        <v>984</v>
      </c>
      <c r="FP223" s="7"/>
      <c r="FQ223" s="7"/>
      <c r="FR223" s="7"/>
      <c r="FS223" s="7"/>
      <c r="FT223" s="7"/>
      <c r="FU223" s="7"/>
      <c r="FV223" s="7"/>
      <c r="FW223" s="7"/>
      <c r="FX223" s="7"/>
      <c r="FY223" s="7"/>
      <c r="FZ223" s="7"/>
      <c r="GA223" s="7"/>
      <c r="GB223" s="7"/>
      <c r="GC223" s="7"/>
      <c r="GD223" s="7"/>
      <c r="GE223" s="7"/>
      <c r="GF223" s="7"/>
      <c r="GG223" s="7"/>
      <c r="GH223" s="7"/>
      <c r="GI223" s="7"/>
      <c r="GJ223" s="7"/>
      <c r="GK223" s="7"/>
    </row>
    <row r="224" spans="1:193" ht="15" customHeight="1" x14ac:dyDescent="0.2">
      <c r="A224" s="85">
        <v>44187</v>
      </c>
      <c r="B224" s="7">
        <v>0</v>
      </c>
      <c r="C224" s="7">
        <f t="shared" si="151"/>
        <v>0</v>
      </c>
      <c r="D224" s="7"/>
      <c r="E224" s="7"/>
      <c r="F224" s="7"/>
      <c r="G224" s="7"/>
      <c r="H224" s="7">
        <v>0</v>
      </c>
      <c r="I224" s="7">
        <f t="shared" si="152"/>
        <v>404</v>
      </c>
      <c r="J224" s="7"/>
      <c r="K224" s="7"/>
      <c r="L224" s="7">
        <v>0</v>
      </c>
      <c r="M224" s="7">
        <f t="shared" si="153"/>
        <v>3</v>
      </c>
      <c r="N224" s="7">
        <v>0</v>
      </c>
      <c r="O224" s="7">
        <f t="shared" si="154"/>
        <v>206</v>
      </c>
      <c r="P224" s="7"/>
      <c r="Q224" s="7"/>
      <c r="R224" s="7"/>
      <c r="S224" s="7"/>
      <c r="T224" s="7">
        <v>0</v>
      </c>
      <c r="U224" s="7">
        <f t="shared" si="155"/>
        <v>0</v>
      </c>
      <c r="V224" s="7"/>
      <c r="W224" s="7"/>
      <c r="X224" s="7">
        <v>0</v>
      </c>
      <c r="Y224" s="7">
        <f t="shared" si="156"/>
        <v>63</v>
      </c>
      <c r="Z224" s="7">
        <v>9</v>
      </c>
      <c r="AA224" s="7">
        <f>SUM(AA122,Z224)</f>
        <v>17</v>
      </c>
      <c r="AB224" s="7"/>
      <c r="AC224" s="7"/>
      <c r="AD224" s="7">
        <v>8</v>
      </c>
      <c r="AE224" s="7">
        <f t="shared" si="148"/>
        <v>337</v>
      </c>
      <c r="AF224" s="7">
        <v>60</v>
      </c>
      <c r="AG224" s="7">
        <f>AG174+AF224</f>
        <v>162</v>
      </c>
      <c r="AH224" s="7">
        <v>0</v>
      </c>
      <c r="AI224" s="84">
        <f t="shared" si="147"/>
        <v>7</v>
      </c>
      <c r="AJ224" s="101"/>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v>8</v>
      </c>
      <c r="CE224" s="7">
        <f t="shared" si="157"/>
        <v>12</v>
      </c>
      <c r="CF224" s="7"/>
      <c r="CG224" s="7"/>
      <c r="CH224" s="7"/>
      <c r="CI224" s="7"/>
      <c r="CJ224" s="7"/>
      <c r="CK224" s="7"/>
      <c r="CL224" s="7"/>
      <c r="CM224" s="7"/>
      <c r="CN224" s="7"/>
      <c r="CO224" s="7"/>
      <c r="CP224" s="7"/>
      <c r="CQ224" s="7"/>
      <c r="CR224" s="7"/>
      <c r="CS224" s="7"/>
      <c r="CT224" s="7"/>
      <c r="CU224" s="7"/>
      <c r="CV224" s="7"/>
      <c r="CW224" s="7"/>
      <c r="CX224" s="7"/>
      <c r="CY224" s="7"/>
      <c r="CZ224" s="7">
        <v>0</v>
      </c>
      <c r="DA224" s="7">
        <f t="shared" si="158"/>
        <v>227</v>
      </c>
      <c r="DB224" s="7"/>
      <c r="DC224" s="7"/>
      <c r="DD224" s="7"/>
      <c r="DE224" s="7"/>
      <c r="DF224" s="7"/>
      <c r="DG224" s="7"/>
      <c r="DH224" s="7"/>
      <c r="DI224" s="7"/>
      <c r="DJ224" s="7"/>
      <c r="DK224" s="7"/>
      <c r="DL224" s="7"/>
      <c r="DM224" s="7"/>
      <c r="DN224" s="7"/>
      <c r="DO224" s="7"/>
      <c r="DP224" s="7"/>
      <c r="DQ224" s="7"/>
      <c r="DR224" s="7">
        <v>1</v>
      </c>
      <c r="DS224" s="7">
        <f t="shared" si="159"/>
        <v>426</v>
      </c>
      <c r="DT224" s="7"/>
      <c r="DU224" s="7"/>
      <c r="DV224" s="7"/>
      <c r="DW224" s="7"/>
      <c r="DX224" s="7"/>
      <c r="DY224" s="7"/>
      <c r="DZ224" s="7">
        <v>0</v>
      </c>
      <c r="EA224" s="7">
        <f t="shared" si="160"/>
        <v>27</v>
      </c>
      <c r="EB224" s="7"/>
      <c r="EC224" s="7"/>
      <c r="ED224" s="7"/>
      <c r="EE224" s="7"/>
      <c r="EF224" s="7"/>
      <c r="EG224" s="7"/>
      <c r="EH224" s="7"/>
      <c r="EI224" s="7"/>
      <c r="EJ224" s="7"/>
      <c r="EK224" s="7"/>
      <c r="EL224" s="7"/>
      <c r="EM224" s="7"/>
      <c r="EN224" s="7"/>
      <c r="EO224" s="7"/>
      <c r="EP224" s="7"/>
      <c r="EQ224" s="7"/>
      <c r="ER224" s="7"/>
      <c r="ES224" s="7"/>
      <c r="ET224" s="7"/>
      <c r="EU224" s="7"/>
      <c r="EV224" s="7"/>
      <c r="EW224" s="7"/>
      <c r="EX224" s="7"/>
      <c r="EY224" s="7"/>
      <c r="EZ224" s="7"/>
      <c r="FA224" s="7"/>
      <c r="FB224" s="7"/>
      <c r="FC224" s="7"/>
      <c r="FD224" s="7"/>
      <c r="FE224" s="7"/>
      <c r="FF224" s="7"/>
      <c r="FG224" s="7"/>
      <c r="FH224" s="7"/>
      <c r="FI224" s="7"/>
      <c r="FJ224" s="7"/>
      <c r="FK224" s="7"/>
      <c r="FL224" s="7"/>
      <c r="FM224" s="7"/>
      <c r="FN224" s="7">
        <v>12</v>
      </c>
      <c r="FO224" s="7">
        <f t="shared" si="161"/>
        <v>996</v>
      </c>
      <c r="FP224" s="7"/>
      <c r="FQ224" s="7"/>
      <c r="FR224" s="7"/>
      <c r="FS224" s="7"/>
      <c r="FT224" s="7"/>
      <c r="FU224" s="7"/>
      <c r="FV224" s="7"/>
      <c r="FW224" s="7"/>
      <c r="FX224" s="7"/>
      <c r="FY224" s="7"/>
      <c r="FZ224" s="7"/>
      <c r="GA224" s="7"/>
      <c r="GB224" s="7"/>
      <c r="GC224" s="7"/>
      <c r="GD224" s="7"/>
      <c r="GE224" s="7"/>
      <c r="GF224" s="7"/>
      <c r="GG224" s="7"/>
      <c r="GH224" s="7"/>
      <c r="GI224" s="7"/>
      <c r="GJ224" s="7"/>
      <c r="GK224" s="7"/>
    </row>
    <row r="225" spans="1:193" ht="15" customHeight="1" x14ac:dyDescent="0.2">
      <c r="A225" s="85">
        <v>44188</v>
      </c>
      <c r="B225" s="7">
        <v>0</v>
      </c>
      <c r="C225" s="7">
        <f t="shared" si="151"/>
        <v>0</v>
      </c>
      <c r="D225" s="7"/>
      <c r="E225" s="7"/>
      <c r="F225" s="7"/>
      <c r="G225" s="7"/>
      <c r="H225" s="7">
        <v>0</v>
      </c>
      <c r="I225" s="7">
        <f t="shared" si="152"/>
        <v>404</v>
      </c>
      <c r="J225" s="7"/>
      <c r="K225" s="7"/>
      <c r="L225" s="7">
        <v>1</v>
      </c>
      <c r="M225" s="7">
        <f t="shared" si="153"/>
        <v>4</v>
      </c>
      <c r="N225" s="7">
        <v>0</v>
      </c>
      <c r="O225" s="7">
        <f t="shared" si="154"/>
        <v>206</v>
      </c>
      <c r="P225" s="7"/>
      <c r="Q225" s="7"/>
      <c r="R225" s="7"/>
      <c r="S225" s="7"/>
      <c r="T225" s="7">
        <v>0</v>
      </c>
      <c r="U225" s="7">
        <f t="shared" si="155"/>
        <v>0</v>
      </c>
      <c r="V225" s="7"/>
      <c r="W225" s="7"/>
      <c r="X225" s="7">
        <v>0</v>
      </c>
      <c r="Y225" s="7">
        <f t="shared" si="156"/>
        <v>63</v>
      </c>
      <c r="Z225" s="7">
        <v>9</v>
      </c>
      <c r="AA225" s="7">
        <f t="shared" ref="AA225:AA237" si="162">SUM(Z225+AA224)</f>
        <v>26</v>
      </c>
      <c r="AB225" s="7"/>
      <c r="AC225" s="7"/>
      <c r="AD225" s="7">
        <v>1</v>
      </c>
      <c r="AE225" s="7">
        <f t="shared" si="148"/>
        <v>338</v>
      </c>
      <c r="AF225" s="7">
        <v>25</v>
      </c>
      <c r="AG225" s="7">
        <f t="shared" ref="AG225:AG237" si="163">SUM(AF225+AG224)</f>
        <v>187</v>
      </c>
      <c r="AH225" s="7">
        <v>0</v>
      </c>
      <c r="AI225" s="84">
        <f t="shared" si="147"/>
        <v>7</v>
      </c>
      <c r="AJ225" s="101"/>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v>0</v>
      </c>
      <c r="CE225" s="7">
        <f t="shared" si="157"/>
        <v>12</v>
      </c>
      <c r="CF225" s="7"/>
      <c r="CG225" s="7"/>
      <c r="CH225" s="7"/>
      <c r="CI225" s="7"/>
      <c r="CJ225" s="7"/>
      <c r="CK225" s="7"/>
      <c r="CL225" s="7"/>
      <c r="CM225" s="7"/>
      <c r="CN225" s="7"/>
      <c r="CO225" s="7"/>
      <c r="CP225" s="7"/>
      <c r="CQ225" s="7"/>
      <c r="CR225" s="7"/>
      <c r="CS225" s="7"/>
      <c r="CT225" s="7"/>
      <c r="CU225" s="7"/>
      <c r="CV225" s="7"/>
      <c r="CW225" s="7"/>
      <c r="CX225" s="7"/>
      <c r="CY225" s="7"/>
      <c r="CZ225" s="7">
        <v>0</v>
      </c>
      <c r="DA225" s="7">
        <f t="shared" si="158"/>
        <v>227</v>
      </c>
      <c r="DB225" s="7"/>
      <c r="DC225" s="7"/>
      <c r="DD225" s="7"/>
      <c r="DE225" s="7"/>
      <c r="DF225" s="7"/>
      <c r="DG225" s="7"/>
      <c r="DH225" s="7"/>
      <c r="DI225" s="7"/>
      <c r="DJ225" s="7"/>
      <c r="DK225" s="7"/>
      <c r="DL225" s="7"/>
      <c r="DM225" s="7"/>
      <c r="DN225" s="7"/>
      <c r="DO225" s="7"/>
      <c r="DP225" s="7"/>
      <c r="DQ225" s="7"/>
      <c r="DR225" s="7">
        <v>0</v>
      </c>
      <c r="DS225" s="7">
        <f t="shared" si="159"/>
        <v>426</v>
      </c>
      <c r="DT225" s="7"/>
      <c r="DU225" s="7"/>
      <c r="DV225" s="7"/>
      <c r="DW225" s="7"/>
      <c r="DX225" s="7"/>
      <c r="DY225" s="7"/>
      <c r="DZ225" s="7">
        <v>0</v>
      </c>
      <c r="EA225" s="7">
        <f t="shared" si="160"/>
        <v>27</v>
      </c>
      <c r="EB225" s="7"/>
      <c r="EC225" s="7"/>
      <c r="ED225" s="7"/>
      <c r="EE225" s="7"/>
      <c r="EF225" s="7"/>
      <c r="EG225" s="7"/>
      <c r="EH225" s="7"/>
      <c r="EI225" s="7"/>
      <c r="EJ225" s="7"/>
      <c r="EK225" s="7"/>
      <c r="EL225" s="7"/>
      <c r="EM225" s="7"/>
      <c r="EN225" s="7"/>
      <c r="EO225" s="7"/>
      <c r="EP225" s="7"/>
      <c r="EQ225" s="7"/>
      <c r="ER225" s="7"/>
      <c r="ES225" s="7"/>
      <c r="ET225" s="7"/>
      <c r="EU225" s="7"/>
      <c r="EV225" s="7"/>
      <c r="EW225" s="7"/>
      <c r="EX225" s="7"/>
      <c r="EY225" s="7"/>
      <c r="EZ225" s="7"/>
      <c r="FA225" s="7"/>
      <c r="FB225" s="7"/>
      <c r="FC225" s="7"/>
      <c r="FD225" s="7"/>
      <c r="FE225" s="7"/>
      <c r="FF225" s="7"/>
      <c r="FG225" s="7"/>
      <c r="FH225" s="7"/>
      <c r="FI225" s="7"/>
      <c r="FJ225" s="7"/>
      <c r="FK225" s="7"/>
      <c r="FL225" s="7"/>
      <c r="FM225" s="7"/>
      <c r="FN225" s="7">
        <v>4</v>
      </c>
      <c r="FO225" s="7">
        <f t="shared" si="161"/>
        <v>1000</v>
      </c>
      <c r="FP225" s="7"/>
      <c r="FQ225" s="7"/>
      <c r="FR225" s="7"/>
      <c r="FS225" s="7"/>
      <c r="FT225" s="7"/>
      <c r="FU225" s="7"/>
      <c r="FV225" s="7"/>
      <c r="FW225" s="7"/>
      <c r="FX225" s="7"/>
      <c r="FY225" s="7"/>
      <c r="FZ225" s="7"/>
      <c r="GA225" s="7"/>
      <c r="GB225" s="7"/>
      <c r="GC225" s="7"/>
      <c r="GD225" s="7"/>
      <c r="GE225" s="7"/>
      <c r="GF225" s="7"/>
      <c r="GG225" s="7"/>
      <c r="GH225" s="7"/>
      <c r="GI225" s="7"/>
      <c r="GJ225" s="7"/>
      <c r="GK225" s="7"/>
    </row>
    <row r="226" spans="1:193" ht="15" customHeight="1" x14ac:dyDescent="0.2">
      <c r="A226" s="85">
        <v>44189</v>
      </c>
      <c r="B226" s="7">
        <v>0</v>
      </c>
      <c r="C226" s="7">
        <f t="shared" si="151"/>
        <v>0</v>
      </c>
      <c r="D226" s="7"/>
      <c r="E226" s="7"/>
      <c r="F226" s="7"/>
      <c r="G226" s="7"/>
      <c r="H226" s="7">
        <v>0</v>
      </c>
      <c r="I226" s="7">
        <f t="shared" si="152"/>
        <v>404</v>
      </c>
      <c r="J226" s="7"/>
      <c r="K226" s="7"/>
      <c r="L226" s="7">
        <v>0</v>
      </c>
      <c r="M226" s="7">
        <f t="shared" si="153"/>
        <v>4</v>
      </c>
      <c r="N226" s="7">
        <v>0</v>
      </c>
      <c r="O226" s="7">
        <f t="shared" si="154"/>
        <v>206</v>
      </c>
      <c r="P226" s="7"/>
      <c r="Q226" s="7"/>
      <c r="R226" s="7"/>
      <c r="S226" s="7"/>
      <c r="T226" s="7">
        <v>0</v>
      </c>
      <c r="U226" s="7">
        <f t="shared" si="155"/>
        <v>0</v>
      </c>
      <c r="V226" s="7"/>
      <c r="W226" s="7"/>
      <c r="X226" s="7">
        <v>0</v>
      </c>
      <c r="Y226" s="7">
        <f t="shared" si="156"/>
        <v>63</v>
      </c>
      <c r="Z226" s="7">
        <v>0</v>
      </c>
      <c r="AA226" s="7">
        <f t="shared" si="162"/>
        <v>26</v>
      </c>
      <c r="AB226" s="7"/>
      <c r="AC226" s="7"/>
      <c r="AD226" s="7">
        <v>8</v>
      </c>
      <c r="AE226" s="7">
        <f t="shared" si="148"/>
        <v>346</v>
      </c>
      <c r="AF226" s="7">
        <v>4</v>
      </c>
      <c r="AG226" s="7">
        <f t="shared" si="163"/>
        <v>191</v>
      </c>
      <c r="AH226" s="7">
        <v>0</v>
      </c>
      <c r="AI226" s="84">
        <f t="shared" si="147"/>
        <v>7</v>
      </c>
      <c r="AJ226" s="101"/>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v>0</v>
      </c>
      <c r="CE226" s="7">
        <f t="shared" si="157"/>
        <v>12</v>
      </c>
      <c r="CF226" s="7"/>
      <c r="CG226" s="7"/>
      <c r="CH226" s="7"/>
      <c r="CI226" s="7"/>
      <c r="CJ226" s="7"/>
      <c r="CK226" s="7"/>
      <c r="CL226" s="7"/>
      <c r="CM226" s="7"/>
      <c r="CN226" s="7"/>
      <c r="CO226" s="7"/>
      <c r="CP226" s="7"/>
      <c r="CQ226" s="7"/>
      <c r="CR226" s="7"/>
      <c r="CS226" s="7"/>
      <c r="CT226" s="7"/>
      <c r="CU226" s="7"/>
      <c r="CV226" s="7"/>
      <c r="CW226" s="7"/>
      <c r="CX226" s="7"/>
      <c r="CY226" s="7"/>
      <c r="CZ226" s="7">
        <v>2</v>
      </c>
      <c r="DA226" s="7">
        <f t="shared" si="158"/>
        <v>229</v>
      </c>
      <c r="DB226" s="7"/>
      <c r="DC226" s="7"/>
      <c r="DD226" s="7"/>
      <c r="DE226" s="7"/>
      <c r="DF226" s="7"/>
      <c r="DG226" s="7"/>
      <c r="DH226" s="7"/>
      <c r="DI226" s="7"/>
      <c r="DJ226" s="7"/>
      <c r="DK226" s="7"/>
      <c r="DL226" s="7"/>
      <c r="DM226" s="7"/>
      <c r="DN226" s="7"/>
      <c r="DO226" s="7"/>
      <c r="DP226" s="7"/>
      <c r="DQ226" s="7"/>
      <c r="DR226" s="7">
        <v>0</v>
      </c>
      <c r="DS226" s="7">
        <f t="shared" si="159"/>
        <v>426</v>
      </c>
      <c r="DT226" s="7"/>
      <c r="DU226" s="7"/>
      <c r="DV226" s="7"/>
      <c r="DW226" s="7"/>
      <c r="DX226" s="7"/>
      <c r="DY226" s="7"/>
      <c r="DZ226" s="7">
        <v>0</v>
      </c>
      <c r="EA226" s="7">
        <f t="shared" si="160"/>
        <v>27</v>
      </c>
      <c r="EB226" s="7"/>
      <c r="EC226" s="7"/>
      <c r="ED226" s="7"/>
      <c r="EE226" s="7"/>
      <c r="EF226" s="7"/>
      <c r="EG226" s="7"/>
      <c r="EH226" s="7"/>
      <c r="EI226" s="7"/>
      <c r="EJ226" s="7"/>
      <c r="EK226" s="7"/>
      <c r="EL226" s="7"/>
      <c r="EM226" s="7"/>
      <c r="EN226" s="7"/>
      <c r="EO226" s="7"/>
      <c r="EP226" s="7"/>
      <c r="EQ226" s="7"/>
      <c r="ER226" s="7"/>
      <c r="ES226" s="7"/>
      <c r="ET226" s="7"/>
      <c r="EU226" s="7"/>
      <c r="EV226" s="7"/>
      <c r="EW226" s="7"/>
      <c r="EX226" s="7"/>
      <c r="EY226" s="7"/>
      <c r="EZ226" s="7"/>
      <c r="FA226" s="7"/>
      <c r="FB226" s="7"/>
      <c r="FC226" s="7"/>
      <c r="FD226" s="7"/>
      <c r="FE226" s="7"/>
      <c r="FF226" s="7"/>
      <c r="FG226" s="7"/>
      <c r="FH226" s="7"/>
      <c r="FI226" s="7"/>
      <c r="FJ226" s="7"/>
      <c r="FK226" s="7"/>
      <c r="FL226" s="7"/>
      <c r="FM226" s="7"/>
      <c r="FN226" s="7">
        <v>13</v>
      </c>
      <c r="FO226" s="7">
        <f t="shared" si="161"/>
        <v>1013</v>
      </c>
      <c r="FP226" s="7"/>
      <c r="FQ226" s="7"/>
      <c r="FR226" s="7"/>
      <c r="FS226" s="7"/>
      <c r="FT226" s="7"/>
      <c r="FU226" s="7"/>
      <c r="FV226" s="7"/>
      <c r="FW226" s="7"/>
      <c r="FX226" s="7"/>
      <c r="FY226" s="7"/>
      <c r="FZ226" s="7"/>
      <c r="GA226" s="7"/>
      <c r="GB226" s="7"/>
      <c r="GC226" s="7"/>
      <c r="GD226" s="7"/>
      <c r="GE226" s="7"/>
      <c r="GF226" s="7"/>
      <c r="GG226" s="7"/>
      <c r="GH226" s="7"/>
      <c r="GI226" s="7"/>
      <c r="GJ226" s="7"/>
      <c r="GK226" s="7"/>
    </row>
    <row r="227" spans="1:193" ht="15" customHeight="1" x14ac:dyDescent="0.2">
      <c r="A227" s="85">
        <v>44190</v>
      </c>
      <c r="B227" s="7">
        <v>0</v>
      </c>
      <c r="C227" s="7">
        <f t="shared" si="151"/>
        <v>0</v>
      </c>
      <c r="D227" s="7"/>
      <c r="E227" s="7"/>
      <c r="F227" s="7"/>
      <c r="G227" s="7"/>
      <c r="H227" s="7">
        <v>0</v>
      </c>
      <c r="I227" s="7">
        <f t="shared" si="152"/>
        <v>404</v>
      </c>
      <c r="J227" s="7"/>
      <c r="K227" s="7"/>
      <c r="L227" s="7">
        <v>0</v>
      </c>
      <c r="M227" s="7">
        <f t="shared" si="153"/>
        <v>4</v>
      </c>
      <c r="N227" s="7">
        <v>0</v>
      </c>
      <c r="O227" s="7">
        <f t="shared" si="154"/>
        <v>206</v>
      </c>
      <c r="P227" s="7"/>
      <c r="Q227" s="7"/>
      <c r="R227" s="7"/>
      <c r="S227" s="7"/>
      <c r="T227" s="7">
        <v>0</v>
      </c>
      <c r="U227" s="7">
        <f t="shared" si="155"/>
        <v>0</v>
      </c>
      <c r="V227" s="7"/>
      <c r="W227" s="7"/>
      <c r="X227" s="7">
        <v>0</v>
      </c>
      <c r="Y227" s="7">
        <f t="shared" si="156"/>
        <v>63</v>
      </c>
      <c r="Z227" s="7">
        <v>0</v>
      </c>
      <c r="AA227" s="7">
        <f t="shared" si="162"/>
        <v>26</v>
      </c>
      <c r="AB227" s="7"/>
      <c r="AC227" s="7"/>
      <c r="AD227" s="7">
        <v>2</v>
      </c>
      <c r="AE227" s="7">
        <f t="shared" si="148"/>
        <v>348</v>
      </c>
      <c r="AF227" s="7">
        <v>4</v>
      </c>
      <c r="AG227" s="7">
        <f t="shared" si="163"/>
        <v>195</v>
      </c>
      <c r="AH227" s="7">
        <v>0</v>
      </c>
      <c r="AI227" s="84">
        <f t="shared" si="147"/>
        <v>7</v>
      </c>
      <c r="AJ227" s="101"/>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v>0</v>
      </c>
      <c r="CE227" s="7">
        <f t="shared" si="157"/>
        <v>12</v>
      </c>
      <c r="CF227" s="7"/>
      <c r="CG227" s="7"/>
      <c r="CH227" s="7"/>
      <c r="CI227" s="7"/>
      <c r="CJ227" s="7"/>
      <c r="CK227" s="7"/>
      <c r="CL227" s="7"/>
      <c r="CM227" s="7"/>
      <c r="CN227" s="7"/>
      <c r="CO227" s="7"/>
      <c r="CP227" s="7"/>
      <c r="CQ227" s="7"/>
      <c r="CR227" s="7"/>
      <c r="CS227" s="7"/>
      <c r="CT227" s="7"/>
      <c r="CU227" s="7"/>
      <c r="CV227" s="7"/>
      <c r="CW227" s="7"/>
      <c r="CX227" s="7"/>
      <c r="CY227" s="7"/>
      <c r="CZ227" s="7">
        <v>0</v>
      </c>
      <c r="DA227" s="7">
        <f t="shared" si="158"/>
        <v>229</v>
      </c>
      <c r="DB227" s="7"/>
      <c r="DC227" s="7"/>
      <c r="DD227" s="7"/>
      <c r="DE227" s="7"/>
      <c r="DF227" s="7"/>
      <c r="DG227" s="7"/>
      <c r="DH227" s="7"/>
      <c r="DI227" s="7"/>
      <c r="DJ227" s="7"/>
      <c r="DK227" s="7"/>
      <c r="DL227" s="7"/>
      <c r="DM227" s="7"/>
      <c r="DN227" s="7"/>
      <c r="DO227" s="7"/>
      <c r="DP227" s="7"/>
      <c r="DQ227" s="7"/>
      <c r="DR227" s="7">
        <v>0</v>
      </c>
      <c r="DS227" s="7">
        <f t="shared" si="159"/>
        <v>426</v>
      </c>
      <c r="DT227" s="7"/>
      <c r="DU227" s="7"/>
      <c r="DV227" s="7"/>
      <c r="DW227" s="7"/>
      <c r="DX227" s="7"/>
      <c r="DY227" s="7"/>
      <c r="DZ227" s="7">
        <v>2</v>
      </c>
      <c r="EA227" s="7">
        <f t="shared" si="160"/>
        <v>29</v>
      </c>
      <c r="EB227" s="7"/>
      <c r="EC227" s="7"/>
      <c r="ED227" s="7"/>
      <c r="EE227" s="7"/>
      <c r="EF227" s="7"/>
      <c r="EG227" s="7"/>
      <c r="EH227" s="7"/>
      <c r="EI227" s="7"/>
      <c r="EJ227" s="7"/>
      <c r="EK227" s="7"/>
      <c r="EL227" s="7"/>
      <c r="EM227" s="7"/>
      <c r="EN227" s="7"/>
      <c r="EO227" s="7"/>
      <c r="EP227" s="7"/>
      <c r="EQ227" s="7"/>
      <c r="ER227" s="7"/>
      <c r="ES227" s="7"/>
      <c r="ET227" s="7"/>
      <c r="EU227" s="7"/>
      <c r="EV227" s="7"/>
      <c r="EW227" s="7"/>
      <c r="EX227" s="7"/>
      <c r="EY227" s="7"/>
      <c r="EZ227" s="7"/>
      <c r="FA227" s="7"/>
      <c r="FB227" s="7"/>
      <c r="FC227" s="7"/>
      <c r="FD227" s="7"/>
      <c r="FE227" s="7"/>
      <c r="FF227" s="7"/>
      <c r="FG227" s="7"/>
      <c r="FH227" s="7"/>
      <c r="FI227" s="7"/>
      <c r="FJ227" s="7"/>
      <c r="FK227" s="7"/>
      <c r="FL227" s="7"/>
      <c r="FM227" s="7"/>
      <c r="FN227" s="7">
        <v>8</v>
      </c>
      <c r="FO227" s="7">
        <f t="shared" si="161"/>
        <v>1021</v>
      </c>
      <c r="FP227" s="7"/>
      <c r="FQ227" s="7"/>
      <c r="FR227" s="7"/>
      <c r="FS227" s="7"/>
      <c r="FT227" s="7"/>
      <c r="FU227" s="7"/>
      <c r="FV227" s="7"/>
      <c r="FW227" s="7"/>
      <c r="FX227" s="7"/>
      <c r="FY227" s="7"/>
      <c r="FZ227" s="7"/>
      <c r="GA227" s="7"/>
      <c r="GB227" s="7"/>
      <c r="GC227" s="7"/>
      <c r="GD227" s="7"/>
      <c r="GE227" s="7"/>
      <c r="GF227" s="7"/>
      <c r="GG227" s="7"/>
      <c r="GH227" s="7"/>
      <c r="GI227" s="7"/>
      <c r="GJ227" s="7"/>
      <c r="GK227" s="7"/>
    </row>
    <row r="228" spans="1:193" ht="15" customHeight="1" x14ac:dyDescent="0.2">
      <c r="A228" s="85">
        <v>44191</v>
      </c>
      <c r="B228" s="7"/>
      <c r="C228" s="7">
        <f t="shared" si="151"/>
        <v>0</v>
      </c>
      <c r="D228" s="7"/>
      <c r="E228" s="7"/>
      <c r="F228" s="7"/>
      <c r="G228" s="7">
        <f>F228+G170</f>
        <v>88</v>
      </c>
      <c r="H228" s="7"/>
      <c r="I228" s="7">
        <f t="shared" si="152"/>
        <v>404</v>
      </c>
      <c r="J228" s="7"/>
      <c r="K228" s="7"/>
      <c r="L228" s="7"/>
      <c r="M228" s="7">
        <f t="shared" si="153"/>
        <v>4</v>
      </c>
      <c r="N228" s="7"/>
      <c r="O228" s="7">
        <f t="shared" si="154"/>
        <v>206</v>
      </c>
      <c r="P228" s="7"/>
      <c r="Q228" s="7"/>
      <c r="R228" s="7"/>
      <c r="S228" s="7"/>
      <c r="T228" s="7"/>
      <c r="U228" s="7">
        <f t="shared" si="155"/>
        <v>0</v>
      </c>
      <c r="V228" s="7"/>
      <c r="W228" s="7">
        <f>V228+W75</f>
        <v>62</v>
      </c>
      <c r="X228" s="7"/>
      <c r="Y228" s="7">
        <f t="shared" si="156"/>
        <v>63</v>
      </c>
      <c r="Z228" s="7"/>
      <c r="AA228" s="7">
        <f t="shared" si="162"/>
        <v>26</v>
      </c>
      <c r="AB228" s="7"/>
      <c r="AC228" s="7"/>
      <c r="AD228" s="7"/>
      <c r="AE228" s="7">
        <f t="shared" si="148"/>
        <v>348</v>
      </c>
      <c r="AF228" s="7"/>
      <c r="AG228" s="7">
        <f t="shared" si="163"/>
        <v>195</v>
      </c>
      <c r="AH228" s="7"/>
      <c r="AI228" s="84">
        <f t="shared" si="147"/>
        <v>7</v>
      </c>
      <c r="AJ228" s="101"/>
      <c r="AK228" s="7"/>
      <c r="AL228" s="7"/>
      <c r="AM228" s="7"/>
      <c r="AN228" s="7"/>
      <c r="AO228" s="7"/>
      <c r="AP228" s="7"/>
      <c r="AQ228" s="7"/>
      <c r="AR228" s="7"/>
      <c r="AS228" s="7"/>
      <c r="AT228" s="7"/>
      <c r="AU228" s="7"/>
      <c r="AV228" s="7"/>
      <c r="AW228" s="7"/>
      <c r="AX228" s="7"/>
      <c r="AY228" s="7"/>
      <c r="AZ228" s="7"/>
      <c r="BA228" s="7"/>
      <c r="BB228" s="7"/>
      <c r="BC228" s="7">
        <f>BB228+BC170</f>
        <v>0</v>
      </c>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f t="shared" si="157"/>
        <v>12</v>
      </c>
      <c r="CF228" s="7"/>
      <c r="CG228" s="7"/>
      <c r="CH228" s="7"/>
      <c r="CI228" s="7"/>
      <c r="CJ228" s="7"/>
      <c r="CK228" s="7"/>
      <c r="CL228" s="7"/>
      <c r="CM228" s="7"/>
      <c r="CN228" s="7"/>
      <c r="CO228" s="7"/>
      <c r="CP228" s="7"/>
      <c r="CQ228" s="7"/>
      <c r="CR228" s="7"/>
      <c r="CS228" s="7"/>
      <c r="CT228" s="7"/>
      <c r="CU228" s="7"/>
      <c r="CV228" s="7"/>
      <c r="CW228" s="7"/>
      <c r="CX228" s="7"/>
      <c r="CY228" s="7"/>
      <c r="CZ228" s="7"/>
      <c r="DA228" s="7">
        <f t="shared" si="158"/>
        <v>229</v>
      </c>
      <c r="DB228" s="7"/>
      <c r="DC228" s="7"/>
      <c r="DD228" s="7"/>
      <c r="DE228" s="7"/>
      <c r="DF228" s="7"/>
      <c r="DG228" s="7"/>
      <c r="DH228" s="7"/>
      <c r="DI228" s="7"/>
      <c r="DJ228" s="7"/>
      <c r="DK228" s="7"/>
      <c r="DL228" s="7"/>
      <c r="DM228" s="7"/>
      <c r="DN228" s="7"/>
      <c r="DO228" s="7"/>
      <c r="DP228" s="7"/>
      <c r="DQ228" s="7"/>
      <c r="DR228" s="7"/>
      <c r="DS228" s="7">
        <f t="shared" si="159"/>
        <v>426</v>
      </c>
      <c r="DT228" s="7"/>
      <c r="DU228" s="7"/>
      <c r="DV228" s="7"/>
      <c r="DW228" s="7"/>
      <c r="DX228" s="7"/>
      <c r="DY228" s="7"/>
      <c r="DZ228" s="7"/>
      <c r="EA228" s="7">
        <f t="shared" si="160"/>
        <v>29</v>
      </c>
      <c r="EB228" s="7"/>
      <c r="EC228" s="7"/>
      <c r="ED228" s="7"/>
      <c r="EE228" s="7"/>
      <c r="EF228" s="7"/>
      <c r="EG228" s="7"/>
      <c r="EH228" s="7"/>
      <c r="EI228" s="7"/>
      <c r="EJ228" s="7"/>
      <c r="EK228" s="7"/>
      <c r="EL228" s="7"/>
      <c r="EM228" s="7"/>
      <c r="EN228" s="7"/>
      <c r="EO228" s="7"/>
      <c r="EP228" s="7"/>
      <c r="EQ228" s="7"/>
      <c r="ER228" s="7"/>
      <c r="ES228" s="7"/>
      <c r="ET228" s="7"/>
      <c r="EU228" s="7"/>
      <c r="EV228" s="7"/>
      <c r="EW228" s="7"/>
      <c r="EX228" s="7"/>
      <c r="EY228" s="7"/>
      <c r="EZ228" s="7"/>
      <c r="FA228" s="7"/>
      <c r="FB228" s="7"/>
      <c r="FC228" s="7"/>
      <c r="FD228" s="7"/>
      <c r="FE228" s="7"/>
      <c r="FF228" s="7"/>
      <c r="FG228" s="7"/>
      <c r="FH228" s="7"/>
      <c r="FI228" s="7"/>
      <c r="FJ228" s="7"/>
      <c r="FK228" s="7"/>
      <c r="FL228" s="7"/>
      <c r="FM228" s="7"/>
      <c r="FN228" s="7"/>
      <c r="FO228" s="7">
        <f t="shared" si="161"/>
        <v>1021</v>
      </c>
      <c r="FP228" s="7"/>
      <c r="FQ228" s="7"/>
      <c r="FR228" s="7"/>
      <c r="FS228" s="7"/>
      <c r="FT228" s="7"/>
      <c r="FU228" s="7"/>
      <c r="FV228" s="7"/>
      <c r="FW228" s="7"/>
      <c r="FX228" s="7"/>
      <c r="FY228" s="7"/>
      <c r="FZ228" s="7"/>
      <c r="GA228" s="7"/>
      <c r="GB228" s="7"/>
      <c r="GC228" s="7"/>
      <c r="GD228" s="7"/>
      <c r="GE228" s="7"/>
      <c r="GF228" s="7"/>
      <c r="GG228" s="7"/>
      <c r="GH228" s="7"/>
      <c r="GI228" s="7"/>
      <c r="GJ228" s="7"/>
      <c r="GK228" s="7"/>
    </row>
    <row r="229" spans="1:193" ht="15" customHeight="1" x14ac:dyDescent="0.2">
      <c r="A229" s="85">
        <v>44192</v>
      </c>
      <c r="B229" s="7"/>
      <c r="C229" s="7">
        <f t="shared" si="151"/>
        <v>0</v>
      </c>
      <c r="D229" s="7"/>
      <c r="E229" s="7"/>
      <c r="F229" s="7"/>
      <c r="G229" s="7">
        <f>G228+F229</f>
        <v>88</v>
      </c>
      <c r="H229" s="7"/>
      <c r="I229" s="7">
        <f t="shared" si="152"/>
        <v>404</v>
      </c>
      <c r="J229" s="7"/>
      <c r="K229" s="7"/>
      <c r="L229" s="7"/>
      <c r="M229" s="7">
        <f t="shared" si="153"/>
        <v>4</v>
      </c>
      <c r="N229" s="7"/>
      <c r="O229" s="7">
        <f t="shared" si="154"/>
        <v>206</v>
      </c>
      <c r="P229" s="7"/>
      <c r="Q229" s="7"/>
      <c r="R229" s="7"/>
      <c r="S229" s="7"/>
      <c r="T229" s="7"/>
      <c r="U229" s="7">
        <f t="shared" si="155"/>
        <v>0</v>
      </c>
      <c r="V229" s="7"/>
      <c r="W229" s="7">
        <f>W228+U229</f>
        <v>62</v>
      </c>
      <c r="X229" s="7"/>
      <c r="Y229" s="7">
        <f t="shared" si="156"/>
        <v>63</v>
      </c>
      <c r="Z229" s="7"/>
      <c r="AA229" s="7">
        <f t="shared" si="162"/>
        <v>26</v>
      </c>
      <c r="AB229" s="7"/>
      <c r="AC229" s="7"/>
      <c r="AD229" s="7"/>
      <c r="AE229" s="7">
        <f t="shared" si="148"/>
        <v>348</v>
      </c>
      <c r="AF229" s="7"/>
      <c r="AG229" s="7">
        <f t="shared" si="163"/>
        <v>195</v>
      </c>
      <c r="AH229" s="7"/>
      <c r="AI229" s="84">
        <f t="shared" si="147"/>
        <v>7</v>
      </c>
      <c r="AJ229" s="101"/>
      <c r="AK229" s="7"/>
      <c r="AL229" s="7"/>
      <c r="AM229" s="7"/>
      <c r="AN229" s="7"/>
      <c r="AO229" s="7"/>
      <c r="AP229" s="7"/>
      <c r="AQ229" s="7"/>
      <c r="AR229" s="7"/>
      <c r="AS229" s="7"/>
      <c r="AT229" s="7"/>
      <c r="AU229" s="7"/>
      <c r="AV229" s="7"/>
      <c r="AW229" s="7"/>
      <c r="AX229" s="7"/>
      <c r="AY229" s="7"/>
      <c r="AZ229" s="7"/>
      <c r="BA229" s="7"/>
      <c r="BB229" s="7"/>
      <c r="BC229" s="7">
        <f t="shared" ref="BC229:BC237" si="164">BB229+BC171</f>
        <v>0</v>
      </c>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f t="shared" si="157"/>
        <v>12</v>
      </c>
      <c r="CF229" s="7"/>
      <c r="CG229" s="7"/>
      <c r="CH229" s="7"/>
      <c r="CI229" s="7"/>
      <c r="CJ229" s="7"/>
      <c r="CK229" s="7"/>
      <c r="CL229" s="7"/>
      <c r="CM229" s="7"/>
      <c r="CN229" s="7"/>
      <c r="CO229" s="7"/>
      <c r="CP229" s="7"/>
      <c r="CQ229" s="7"/>
      <c r="CR229" s="7"/>
      <c r="CS229" s="7"/>
      <c r="CT229" s="7"/>
      <c r="CU229" s="7"/>
      <c r="CV229" s="7"/>
      <c r="CW229" s="7"/>
      <c r="CX229" s="7"/>
      <c r="CY229" s="7"/>
      <c r="CZ229" s="7"/>
      <c r="DA229" s="7">
        <f t="shared" si="158"/>
        <v>229</v>
      </c>
      <c r="DB229" s="7"/>
      <c r="DC229" s="7"/>
      <c r="DD229" s="7"/>
      <c r="DE229" s="7"/>
      <c r="DF229" s="7"/>
      <c r="DG229" s="7"/>
      <c r="DH229" s="7"/>
      <c r="DI229" s="7"/>
      <c r="DJ229" s="7"/>
      <c r="DK229" s="7"/>
      <c r="DL229" s="7"/>
      <c r="DM229" s="7"/>
      <c r="DN229" s="7"/>
      <c r="DO229" s="7"/>
      <c r="DP229" s="7"/>
      <c r="DQ229" s="7"/>
      <c r="DR229" s="7"/>
      <c r="DS229" s="7">
        <f t="shared" si="159"/>
        <v>426</v>
      </c>
      <c r="DT229" s="7"/>
      <c r="DU229" s="7"/>
      <c r="DV229" s="7"/>
      <c r="DW229" s="7"/>
      <c r="DX229" s="7"/>
      <c r="DY229" s="7"/>
      <c r="DZ229" s="7"/>
      <c r="EA229" s="7">
        <f t="shared" si="160"/>
        <v>29</v>
      </c>
      <c r="EB229" s="7"/>
      <c r="EC229" s="7"/>
      <c r="ED229" s="7"/>
      <c r="EE229" s="7"/>
      <c r="EF229" s="7"/>
      <c r="EG229" s="7"/>
      <c r="EH229" s="7"/>
      <c r="EI229" s="7"/>
      <c r="EJ229" s="7"/>
      <c r="EK229" s="7"/>
      <c r="EL229" s="7"/>
      <c r="EM229" s="7"/>
      <c r="EN229" s="7"/>
      <c r="EO229" s="7"/>
      <c r="EP229" s="7"/>
      <c r="EQ229" s="7"/>
      <c r="ER229" s="7"/>
      <c r="ES229" s="7"/>
      <c r="ET229" s="7"/>
      <c r="EU229" s="7"/>
      <c r="EV229" s="7"/>
      <c r="EW229" s="7"/>
      <c r="EX229" s="7"/>
      <c r="EY229" s="7"/>
      <c r="EZ229" s="7"/>
      <c r="FA229" s="7"/>
      <c r="FB229" s="7"/>
      <c r="FC229" s="7"/>
      <c r="FD229" s="7"/>
      <c r="FE229" s="7"/>
      <c r="FF229" s="7"/>
      <c r="FG229" s="7"/>
      <c r="FH229" s="7"/>
      <c r="FI229" s="7"/>
      <c r="FJ229" s="7"/>
      <c r="FK229" s="7"/>
      <c r="FL229" s="7"/>
      <c r="FM229" s="7"/>
      <c r="FN229" s="7"/>
      <c r="FO229" s="7">
        <f t="shared" si="161"/>
        <v>1021</v>
      </c>
      <c r="FP229" s="7"/>
      <c r="FQ229" s="7"/>
      <c r="FR229" s="7"/>
      <c r="FS229" s="7"/>
      <c r="FT229" s="7"/>
      <c r="FU229" s="7"/>
      <c r="FV229" s="7"/>
      <c r="FW229" s="7"/>
      <c r="FX229" s="7"/>
      <c r="FY229" s="7"/>
      <c r="FZ229" s="7"/>
      <c r="GA229" s="7"/>
      <c r="GB229" s="7"/>
      <c r="GC229" s="7"/>
      <c r="GD229" s="7"/>
      <c r="GE229" s="7"/>
      <c r="GF229" s="7"/>
      <c r="GG229" s="7"/>
      <c r="GH229" s="7"/>
      <c r="GI229" s="7"/>
      <c r="GJ229" s="7"/>
      <c r="GK229" s="7"/>
    </row>
    <row r="230" spans="1:193" ht="15" customHeight="1" x14ac:dyDescent="0.2">
      <c r="A230" s="85">
        <v>44193</v>
      </c>
      <c r="B230" s="7">
        <v>0</v>
      </c>
      <c r="C230" s="7">
        <f t="shared" si="151"/>
        <v>0</v>
      </c>
      <c r="D230" s="7"/>
      <c r="E230" s="7"/>
      <c r="F230" s="7">
        <v>3</v>
      </c>
      <c r="G230" s="7">
        <f>G229+F230</f>
        <v>91</v>
      </c>
      <c r="H230" s="7">
        <v>0</v>
      </c>
      <c r="I230" s="7">
        <f t="shared" si="152"/>
        <v>404</v>
      </c>
      <c r="J230" s="7"/>
      <c r="K230" s="7"/>
      <c r="L230" s="7">
        <v>0</v>
      </c>
      <c r="M230" s="7">
        <f t="shared" si="153"/>
        <v>4</v>
      </c>
      <c r="N230" s="7">
        <v>0</v>
      </c>
      <c r="O230" s="7">
        <f t="shared" si="154"/>
        <v>206</v>
      </c>
      <c r="P230" s="7"/>
      <c r="Q230" s="7"/>
      <c r="R230" s="7"/>
      <c r="S230" s="7"/>
      <c r="T230" s="7">
        <v>0</v>
      </c>
      <c r="U230" s="7">
        <f t="shared" si="155"/>
        <v>0</v>
      </c>
      <c r="V230" s="7">
        <v>0</v>
      </c>
      <c r="W230" s="7">
        <f>W229+V230</f>
        <v>62</v>
      </c>
      <c r="X230" s="7">
        <v>2</v>
      </c>
      <c r="Y230" s="7">
        <f t="shared" si="156"/>
        <v>65</v>
      </c>
      <c r="Z230" s="7">
        <v>8</v>
      </c>
      <c r="AA230" s="7">
        <f t="shared" si="162"/>
        <v>34</v>
      </c>
      <c r="AB230" s="7"/>
      <c r="AC230" s="7"/>
      <c r="AD230" s="7">
        <v>16</v>
      </c>
      <c r="AE230" s="7">
        <f t="shared" si="148"/>
        <v>364</v>
      </c>
      <c r="AF230" s="7">
        <v>4</v>
      </c>
      <c r="AG230" s="7">
        <f t="shared" si="163"/>
        <v>199</v>
      </c>
      <c r="AH230" s="7">
        <v>0</v>
      </c>
      <c r="AI230" s="84">
        <f t="shared" si="147"/>
        <v>7</v>
      </c>
      <c r="AJ230" s="101"/>
      <c r="AK230" s="7"/>
      <c r="AL230" s="7"/>
      <c r="AM230" s="7"/>
      <c r="AN230" s="7"/>
      <c r="AO230" s="7"/>
      <c r="AP230" s="7"/>
      <c r="AQ230" s="7"/>
      <c r="AR230" s="7"/>
      <c r="AS230" s="7"/>
      <c r="AT230" s="7"/>
      <c r="AU230" s="7"/>
      <c r="AV230" s="7"/>
      <c r="AW230" s="7"/>
      <c r="AX230" s="7"/>
      <c r="AY230" s="7"/>
      <c r="AZ230" s="7"/>
      <c r="BA230" s="7"/>
      <c r="BB230" s="7">
        <v>0</v>
      </c>
      <c r="BC230" s="7">
        <f t="shared" si="164"/>
        <v>0</v>
      </c>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v>0</v>
      </c>
      <c r="CE230" s="7">
        <f t="shared" si="157"/>
        <v>12</v>
      </c>
      <c r="CF230" s="7"/>
      <c r="CG230" s="7"/>
      <c r="CH230" s="7"/>
      <c r="CI230" s="7"/>
      <c r="CJ230" s="7"/>
      <c r="CK230" s="7"/>
      <c r="CL230" s="7"/>
      <c r="CM230" s="7"/>
      <c r="CN230" s="7"/>
      <c r="CO230" s="7"/>
      <c r="CP230" s="7"/>
      <c r="CQ230" s="7"/>
      <c r="CR230" s="7"/>
      <c r="CS230" s="7"/>
      <c r="CT230" s="7"/>
      <c r="CU230" s="7"/>
      <c r="CV230" s="7"/>
      <c r="CW230" s="7"/>
      <c r="CX230" s="7"/>
      <c r="CY230" s="7"/>
      <c r="CZ230" s="7">
        <v>5</v>
      </c>
      <c r="DA230" s="7">
        <f t="shared" si="158"/>
        <v>234</v>
      </c>
      <c r="DB230" s="7"/>
      <c r="DC230" s="7"/>
      <c r="DD230" s="7"/>
      <c r="DE230" s="7"/>
      <c r="DF230" s="7"/>
      <c r="DG230" s="7"/>
      <c r="DH230" s="7"/>
      <c r="DI230" s="7"/>
      <c r="DJ230" s="7"/>
      <c r="DK230" s="7"/>
      <c r="DL230" s="7"/>
      <c r="DM230" s="7"/>
      <c r="DN230" s="7"/>
      <c r="DO230" s="7"/>
      <c r="DP230" s="7"/>
      <c r="DQ230" s="7"/>
      <c r="DR230" s="7">
        <v>5</v>
      </c>
      <c r="DS230" s="7">
        <f t="shared" si="159"/>
        <v>431</v>
      </c>
      <c r="DT230" s="7"/>
      <c r="DU230" s="7"/>
      <c r="DV230" s="7"/>
      <c r="DW230" s="7"/>
      <c r="DX230" s="7"/>
      <c r="DY230" s="7"/>
      <c r="DZ230" s="7">
        <v>0</v>
      </c>
      <c r="EA230" s="7">
        <f t="shared" si="160"/>
        <v>29</v>
      </c>
      <c r="EB230" s="7"/>
      <c r="EC230" s="7"/>
      <c r="ED230" s="7"/>
      <c r="EE230" s="7"/>
      <c r="EF230" s="7"/>
      <c r="EG230" s="7"/>
      <c r="EH230" s="7"/>
      <c r="EI230" s="7"/>
      <c r="EJ230" s="7"/>
      <c r="EK230" s="7"/>
      <c r="EL230" s="7"/>
      <c r="EM230" s="7"/>
      <c r="EN230" s="7"/>
      <c r="EO230" s="7"/>
      <c r="EP230" s="7"/>
      <c r="EQ230" s="7"/>
      <c r="ER230" s="7"/>
      <c r="ES230" s="7"/>
      <c r="ET230" s="7"/>
      <c r="EU230" s="7"/>
      <c r="EV230" s="7"/>
      <c r="EW230" s="7"/>
      <c r="EX230" s="7"/>
      <c r="EY230" s="7"/>
      <c r="EZ230" s="7"/>
      <c r="FA230" s="7"/>
      <c r="FB230" s="7"/>
      <c r="FC230" s="7"/>
      <c r="FD230" s="7"/>
      <c r="FE230" s="7"/>
      <c r="FF230" s="7"/>
      <c r="FG230" s="7"/>
      <c r="FH230" s="7"/>
      <c r="FI230" s="7"/>
      <c r="FJ230" s="7"/>
      <c r="FK230" s="7"/>
      <c r="FL230" s="7"/>
      <c r="FM230" s="7"/>
      <c r="FN230" s="7">
        <v>28</v>
      </c>
      <c r="FO230" s="7">
        <f t="shared" si="161"/>
        <v>1049</v>
      </c>
      <c r="FP230" s="7"/>
      <c r="FQ230" s="7"/>
      <c r="FR230" s="7"/>
      <c r="FS230" s="7"/>
      <c r="FT230" s="7"/>
      <c r="FU230" s="7"/>
      <c r="FV230" s="7"/>
      <c r="FW230" s="7"/>
      <c r="FX230" s="7"/>
      <c r="FY230" s="7"/>
      <c r="FZ230" s="7"/>
      <c r="GA230" s="7"/>
      <c r="GB230" s="7"/>
      <c r="GC230" s="7"/>
      <c r="GD230" s="7"/>
      <c r="GE230" s="7"/>
      <c r="GF230" s="7"/>
      <c r="GG230" s="7"/>
      <c r="GH230" s="7"/>
      <c r="GI230" s="7"/>
      <c r="GJ230" s="7"/>
      <c r="GK230" s="7"/>
    </row>
    <row r="231" spans="1:193" ht="15" customHeight="1" x14ac:dyDescent="0.2">
      <c r="A231" s="85">
        <v>44194</v>
      </c>
      <c r="B231" s="7">
        <v>0</v>
      </c>
      <c r="C231" s="7">
        <f t="shared" si="151"/>
        <v>0</v>
      </c>
      <c r="D231" s="7"/>
      <c r="E231" s="7"/>
      <c r="F231" s="7">
        <v>1</v>
      </c>
      <c r="G231" s="7">
        <f>G230+F231</f>
        <v>92</v>
      </c>
      <c r="H231" s="7">
        <v>0</v>
      </c>
      <c r="I231" s="7">
        <f t="shared" si="152"/>
        <v>404</v>
      </c>
      <c r="J231" s="7"/>
      <c r="K231" s="7"/>
      <c r="L231" s="7">
        <v>0</v>
      </c>
      <c r="M231" s="7">
        <f t="shared" si="153"/>
        <v>4</v>
      </c>
      <c r="N231" s="7">
        <v>0</v>
      </c>
      <c r="O231" s="7">
        <f t="shared" si="154"/>
        <v>206</v>
      </c>
      <c r="P231" s="7"/>
      <c r="Q231" s="7"/>
      <c r="R231" s="7"/>
      <c r="S231" s="7"/>
      <c r="T231" s="7">
        <v>0</v>
      </c>
      <c r="U231" s="7">
        <f t="shared" si="155"/>
        <v>0</v>
      </c>
      <c r="V231" s="7">
        <v>5</v>
      </c>
      <c r="W231" s="7">
        <f>W230+V231</f>
        <v>67</v>
      </c>
      <c r="X231" s="7">
        <v>0</v>
      </c>
      <c r="Y231" s="7">
        <f t="shared" si="156"/>
        <v>65</v>
      </c>
      <c r="Z231" s="7">
        <v>0</v>
      </c>
      <c r="AA231" s="7">
        <f t="shared" si="162"/>
        <v>34</v>
      </c>
      <c r="AB231" s="7"/>
      <c r="AC231" s="7"/>
      <c r="AD231" s="7">
        <v>2</v>
      </c>
      <c r="AE231" s="7">
        <f t="shared" si="148"/>
        <v>366</v>
      </c>
      <c r="AF231" s="7">
        <v>4</v>
      </c>
      <c r="AG231" s="7">
        <f t="shared" si="163"/>
        <v>203</v>
      </c>
      <c r="AH231" s="7">
        <v>0</v>
      </c>
      <c r="AI231" s="84">
        <f t="shared" si="147"/>
        <v>7</v>
      </c>
      <c r="AJ231" s="101"/>
      <c r="AK231" s="7"/>
      <c r="AL231" s="7"/>
      <c r="AM231" s="7"/>
      <c r="AN231" s="7"/>
      <c r="AO231" s="7"/>
      <c r="AP231" s="7"/>
      <c r="AQ231" s="7"/>
      <c r="AR231" s="7"/>
      <c r="AS231" s="7"/>
      <c r="AT231" s="7"/>
      <c r="AU231" s="7"/>
      <c r="AV231" s="7"/>
      <c r="AW231" s="7"/>
      <c r="AX231" s="7"/>
      <c r="AY231" s="7"/>
      <c r="AZ231" s="7"/>
      <c r="BA231" s="7"/>
      <c r="BB231" s="7">
        <v>0</v>
      </c>
      <c r="BC231" s="7">
        <f t="shared" si="164"/>
        <v>0</v>
      </c>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v>0</v>
      </c>
      <c r="CE231" s="7">
        <f t="shared" si="157"/>
        <v>12</v>
      </c>
      <c r="CF231" s="7"/>
      <c r="CG231" s="7"/>
      <c r="CH231" s="7"/>
      <c r="CI231" s="7"/>
      <c r="CJ231" s="7"/>
      <c r="CK231" s="7"/>
      <c r="CL231" s="7"/>
      <c r="CM231" s="7"/>
      <c r="CN231" s="7"/>
      <c r="CO231" s="7"/>
      <c r="CP231" s="7"/>
      <c r="CQ231" s="7"/>
      <c r="CR231" s="7"/>
      <c r="CS231" s="7"/>
      <c r="CT231" s="7"/>
      <c r="CU231" s="7"/>
      <c r="CV231" s="7"/>
      <c r="CW231" s="7"/>
      <c r="CX231" s="7"/>
      <c r="CY231" s="7"/>
      <c r="CZ231" s="7">
        <v>4</v>
      </c>
      <c r="DA231" s="7">
        <f t="shared" si="158"/>
        <v>238</v>
      </c>
      <c r="DB231" s="7"/>
      <c r="DC231" s="7"/>
      <c r="DD231" s="7"/>
      <c r="DE231" s="7"/>
      <c r="DF231" s="7"/>
      <c r="DG231" s="7"/>
      <c r="DH231" s="7"/>
      <c r="DI231" s="7"/>
      <c r="DJ231" s="7"/>
      <c r="DK231" s="7"/>
      <c r="DL231" s="7"/>
      <c r="DM231" s="7"/>
      <c r="DN231" s="7"/>
      <c r="DO231" s="7"/>
      <c r="DP231" s="7"/>
      <c r="DQ231" s="7"/>
      <c r="DR231" s="7">
        <v>0</v>
      </c>
      <c r="DS231" s="7">
        <f t="shared" si="159"/>
        <v>431</v>
      </c>
      <c r="DT231" s="7"/>
      <c r="DU231" s="7"/>
      <c r="DV231" s="7"/>
      <c r="DW231" s="7"/>
      <c r="DX231" s="7"/>
      <c r="DY231" s="7"/>
      <c r="DZ231" s="7">
        <v>0</v>
      </c>
      <c r="EA231" s="7">
        <f t="shared" si="160"/>
        <v>29</v>
      </c>
      <c r="EB231" s="7"/>
      <c r="EC231" s="7"/>
      <c r="ED231" s="7"/>
      <c r="EE231" s="7"/>
      <c r="EF231" s="7"/>
      <c r="EG231" s="7"/>
      <c r="EH231" s="7"/>
      <c r="EI231" s="7"/>
      <c r="EJ231" s="7"/>
      <c r="EK231" s="7"/>
      <c r="EL231" s="7"/>
      <c r="EM231" s="7"/>
      <c r="EN231" s="7"/>
      <c r="EO231" s="7"/>
      <c r="EP231" s="7"/>
      <c r="EQ231" s="7"/>
      <c r="ER231" s="7"/>
      <c r="ES231" s="7"/>
      <c r="ET231" s="7"/>
      <c r="EU231" s="7"/>
      <c r="EV231" s="7"/>
      <c r="EW231" s="7"/>
      <c r="EX231" s="7"/>
      <c r="EY231" s="7"/>
      <c r="EZ231" s="7"/>
      <c r="FA231" s="7"/>
      <c r="FB231" s="7"/>
      <c r="FC231" s="7"/>
      <c r="FD231" s="7"/>
      <c r="FE231" s="7"/>
      <c r="FF231" s="7"/>
      <c r="FG231" s="7"/>
      <c r="FH231" s="7"/>
      <c r="FI231" s="7"/>
      <c r="FJ231" s="7"/>
      <c r="FK231" s="7"/>
      <c r="FL231" s="7"/>
      <c r="FM231" s="7"/>
      <c r="FN231" s="7">
        <v>2</v>
      </c>
      <c r="FO231" s="7">
        <f t="shared" si="161"/>
        <v>1051</v>
      </c>
      <c r="FP231" s="7"/>
      <c r="FQ231" s="7"/>
      <c r="FR231" s="7"/>
      <c r="FS231" s="7"/>
      <c r="FT231" s="7"/>
      <c r="FU231" s="7"/>
      <c r="FV231" s="7"/>
      <c r="FW231" s="7"/>
      <c r="FX231" s="7"/>
      <c r="FY231" s="7"/>
      <c r="FZ231" s="7"/>
      <c r="GA231" s="7"/>
      <c r="GB231" s="7"/>
      <c r="GC231" s="7"/>
      <c r="GD231" s="7"/>
      <c r="GE231" s="7"/>
      <c r="GF231" s="7"/>
      <c r="GG231" s="7"/>
      <c r="GH231" s="7"/>
      <c r="GI231" s="7"/>
      <c r="GJ231" s="7"/>
      <c r="GK231" s="7"/>
    </row>
    <row r="232" spans="1:193" ht="15" customHeight="1" x14ac:dyDescent="0.2">
      <c r="A232" s="85">
        <v>44195</v>
      </c>
      <c r="B232" s="7">
        <v>0</v>
      </c>
      <c r="C232" s="7">
        <f t="shared" si="151"/>
        <v>0</v>
      </c>
      <c r="D232" s="7"/>
      <c r="E232" s="7"/>
      <c r="F232" s="7">
        <v>1</v>
      </c>
      <c r="G232" s="7">
        <f>G231+F232</f>
        <v>93</v>
      </c>
      <c r="H232" s="7">
        <v>0</v>
      </c>
      <c r="I232" s="7">
        <f t="shared" si="152"/>
        <v>404</v>
      </c>
      <c r="J232" s="7"/>
      <c r="K232" s="7"/>
      <c r="L232" s="7">
        <v>0</v>
      </c>
      <c r="M232" s="7">
        <f t="shared" si="153"/>
        <v>4</v>
      </c>
      <c r="N232" s="7">
        <v>2</v>
      </c>
      <c r="O232" s="7">
        <f t="shared" si="154"/>
        <v>208</v>
      </c>
      <c r="P232" s="7"/>
      <c r="Q232" s="7"/>
      <c r="R232" s="7"/>
      <c r="S232" s="7"/>
      <c r="T232" s="7">
        <v>0</v>
      </c>
      <c r="U232" s="7">
        <f t="shared" si="155"/>
        <v>0</v>
      </c>
      <c r="V232" s="7">
        <v>1</v>
      </c>
      <c r="W232" s="7">
        <f>W231+V232</f>
        <v>68</v>
      </c>
      <c r="X232" s="7">
        <v>0</v>
      </c>
      <c r="Y232" s="7">
        <f t="shared" si="156"/>
        <v>65</v>
      </c>
      <c r="Z232" s="7">
        <v>5</v>
      </c>
      <c r="AA232" s="7">
        <f t="shared" si="162"/>
        <v>39</v>
      </c>
      <c r="AB232" s="7"/>
      <c r="AC232" s="7"/>
      <c r="AD232" s="7">
        <v>8</v>
      </c>
      <c r="AE232" s="7">
        <f t="shared" si="148"/>
        <v>374</v>
      </c>
      <c r="AF232" s="7">
        <v>0</v>
      </c>
      <c r="AG232" s="7">
        <f t="shared" si="163"/>
        <v>203</v>
      </c>
      <c r="AH232" s="7">
        <v>0</v>
      </c>
      <c r="AI232" s="84">
        <f t="shared" si="147"/>
        <v>7</v>
      </c>
      <c r="AJ232" s="101"/>
      <c r="AK232" s="7"/>
      <c r="AL232" s="7"/>
      <c r="AM232" s="7"/>
      <c r="AN232" s="7"/>
      <c r="AO232" s="7"/>
      <c r="AP232" s="7"/>
      <c r="AQ232" s="7"/>
      <c r="AR232" s="7"/>
      <c r="AS232" s="7"/>
      <c r="AT232" s="7"/>
      <c r="AU232" s="7"/>
      <c r="AV232" s="7"/>
      <c r="AW232" s="7"/>
      <c r="AX232" s="7"/>
      <c r="AY232" s="7"/>
      <c r="AZ232" s="7"/>
      <c r="BA232" s="7"/>
      <c r="BB232" s="7">
        <v>0</v>
      </c>
      <c r="BC232" s="7">
        <f t="shared" si="164"/>
        <v>0</v>
      </c>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v>0</v>
      </c>
      <c r="CE232" s="7">
        <f t="shared" si="157"/>
        <v>12</v>
      </c>
      <c r="CF232" s="7"/>
      <c r="CG232" s="7"/>
      <c r="CH232" s="7"/>
      <c r="CI232" s="7"/>
      <c r="CJ232" s="7"/>
      <c r="CK232" s="7"/>
      <c r="CL232" s="7"/>
      <c r="CM232" s="7"/>
      <c r="CN232" s="7"/>
      <c r="CO232" s="7"/>
      <c r="CP232" s="7"/>
      <c r="CQ232" s="7"/>
      <c r="CR232" s="7"/>
      <c r="CS232" s="7"/>
      <c r="CT232" s="7"/>
      <c r="CU232" s="7"/>
      <c r="CV232" s="7"/>
      <c r="CW232" s="7"/>
      <c r="CX232" s="7"/>
      <c r="CY232" s="7"/>
      <c r="CZ232" s="7">
        <v>5</v>
      </c>
      <c r="DA232" s="7">
        <f t="shared" si="158"/>
        <v>243</v>
      </c>
      <c r="DB232" s="7"/>
      <c r="DC232" s="7"/>
      <c r="DD232" s="7"/>
      <c r="DE232" s="7"/>
      <c r="DF232" s="7"/>
      <c r="DG232" s="7"/>
      <c r="DH232" s="7"/>
      <c r="DI232" s="7"/>
      <c r="DJ232" s="7"/>
      <c r="DK232" s="7"/>
      <c r="DL232" s="7"/>
      <c r="DM232" s="7"/>
      <c r="DN232" s="7"/>
      <c r="DO232" s="7"/>
      <c r="DP232" s="7"/>
      <c r="DQ232" s="7"/>
      <c r="DR232" s="7">
        <v>2</v>
      </c>
      <c r="DS232" s="7">
        <f t="shared" si="159"/>
        <v>433</v>
      </c>
      <c r="DT232" s="7"/>
      <c r="DU232" s="7"/>
      <c r="DV232" s="7"/>
      <c r="DW232" s="7"/>
      <c r="DX232" s="7"/>
      <c r="DY232" s="7"/>
      <c r="DZ232" s="7">
        <v>0</v>
      </c>
      <c r="EA232" s="7">
        <f t="shared" si="160"/>
        <v>29</v>
      </c>
      <c r="EB232" s="7"/>
      <c r="EC232" s="7"/>
      <c r="ED232" s="7"/>
      <c r="EE232" s="7"/>
      <c r="EF232" s="7"/>
      <c r="EG232" s="7"/>
      <c r="EH232" s="7"/>
      <c r="EI232" s="7"/>
      <c r="EJ232" s="7"/>
      <c r="EK232" s="7"/>
      <c r="EL232" s="7"/>
      <c r="EM232" s="7"/>
      <c r="EN232" s="7"/>
      <c r="EO232" s="7"/>
      <c r="EP232" s="7"/>
      <c r="EQ232" s="7"/>
      <c r="ER232" s="7"/>
      <c r="ES232" s="7"/>
      <c r="ET232" s="7"/>
      <c r="EU232" s="7"/>
      <c r="EV232" s="7"/>
      <c r="EW232" s="7"/>
      <c r="EX232" s="7"/>
      <c r="EY232" s="7"/>
      <c r="EZ232" s="7"/>
      <c r="FA232" s="7"/>
      <c r="FB232" s="7"/>
      <c r="FC232" s="7"/>
      <c r="FD232" s="7"/>
      <c r="FE232" s="7"/>
      <c r="FF232" s="7"/>
      <c r="FG232" s="7"/>
      <c r="FH232" s="7"/>
      <c r="FI232" s="7"/>
      <c r="FJ232" s="7"/>
      <c r="FK232" s="7"/>
      <c r="FL232" s="7"/>
      <c r="FM232" s="7"/>
      <c r="FN232" s="7">
        <v>11</v>
      </c>
      <c r="FO232" s="7">
        <f t="shared" si="161"/>
        <v>1062</v>
      </c>
      <c r="FP232" s="7"/>
      <c r="FQ232" s="7"/>
      <c r="FR232" s="7"/>
      <c r="FS232" s="7"/>
      <c r="FT232" s="7"/>
      <c r="FU232" s="7"/>
      <c r="FV232" s="7"/>
      <c r="FW232" s="7"/>
      <c r="FX232" s="7"/>
      <c r="FY232" s="7"/>
      <c r="FZ232" s="7"/>
      <c r="GA232" s="7"/>
      <c r="GB232" s="7"/>
      <c r="GC232" s="7"/>
      <c r="GD232" s="7"/>
      <c r="GE232" s="7"/>
      <c r="GF232" s="7"/>
      <c r="GG232" s="7"/>
      <c r="GH232" s="7"/>
      <c r="GI232" s="7"/>
      <c r="GJ232" s="7"/>
      <c r="GK232" s="7"/>
    </row>
    <row r="233" spans="1:193" ht="15" customHeight="1" x14ac:dyDescent="0.2">
      <c r="A233" s="85">
        <v>44196</v>
      </c>
      <c r="B233" s="7">
        <v>0</v>
      </c>
      <c r="C233" s="7">
        <f t="shared" si="151"/>
        <v>0</v>
      </c>
      <c r="D233" s="7"/>
      <c r="E233" s="7"/>
      <c r="F233" s="7">
        <v>0</v>
      </c>
      <c r="G233" s="7">
        <f t="shared" ref="G233:G260" si="165">G232+F233</f>
        <v>93</v>
      </c>
      <c r="H233" s="7">
        <v>0</v>
      </c>
      <c r="I233" s="7">
        <f t="shared" si="152"/>
        <v>404</v>
      </c>
      <c r="J233" s="7"/>
      <c r="K233" s="7"/>
      <c r="L233" s="7">
        <v>0</v>
      </c>
      <c r="M233" s="7">
        <f t="shared" si="153"/>
        <v>4</v>
      </c>
      <c r="N233" s="7">
        <v>0</v>
      </c>
      <c r="O233" s="7">
        <f t="shared" si="154"/>
        <v>208</v>
      </c>
      <c r="P233" s="7"/>
      <c r="Q233" s="7"/>
      <c r="R233" s="7"/>
      <c r="S233" s="7"/>
      <c r="T233" s="7">
        <v>0</v>
      </c>
      <c r="U233" s="7">
        <f t="shared" si="155"/>
        <v>0</v>
      </c>
      <c r="V233" s="7">
        <v>3</v>
      </c>
      <c r="W233" s="7">
        <f>W232+V233</f>
        <v>71</v>
      </c>
      <c r="X233" s="7">
        <v>0</v>
      </c>
      <c r="Y233" s="7">
        <f t="shared" si="156"/>
        <v>65</v>
      </c>
      <c r="Z233" s="7">
        <v>0</v>
      </c>
      <c r="AA233" s="7">
        <f t="shared" si="162"/>
        <v>39</v>
      </c>
      <c r="AB233" s="7"/>
      <c r="AC233" s="7"/>
      <c r="AD233" s="7">
        <v>1</v>
      </c>
      <c r="AE233" s="7">
        <f t="shared" si="148"/>
        <v>375</v>
      </c>
      <c r="AF233" s="7">
        <v>4</v>
      </c>
      <c r="AG233" s="7">
        <f t="shared" si="163"/>
        <v>207</v>
      </c>
      <c r="AH233" s="7">
        <v>1</v>
      </c>
      <c r="AI233" s="84">
        <f t="shared" si="147"/>
        <v>8</v>
      </c>
      <c r="AJ233" s="101"/>
      <c r="AK233" s="7"/>
      <c r="AL233" s="7"/>
      <c r="AM233" s="7"/>
      <c r="AN233" s="7"/>
      <c r="AO233" s="7"/>
      <c r="AP233" s="7"/>
      <c r="AQ233" s="7"/>
      <c r="AR233" s="7"/>
      <c r="AS233" s="7"/>
      <c r="AT233" s="7"/>
      <c r="AU233" s="7"/>
      <c r="AV233" s="7"/>
      <c r="AW233" s="7"/>
      <c r="AX233" s="7"/>
      <c r="AY233" s="7"/>
      <c r="AZ233" s="7"/>
      <c r="BA233" s="7"/>
      <c r="BB233" s="7">
        <v>0</v>
      </c>
      <c r="BC233" s="7">
        <f t="shared" si="164"/>
        <v>0</v>
      </c>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v>0</v>
      </c>
      <c r="CE233" s="7">
        <f t="shared" si="157"/>
        <v>12</v>
      </c>
      <c r="CF233" s="7"/>
      <c r="CG233" s="7"/>
      <c r="CH233" s="7"/>
      <c r="CI233" s="7"/>
      <c r="CJ233" s="7"/>
      <c r="CK233" s="7"/>
      <c r="CL233" s="7"/>
      <c r="CM233" s="7"/>
      <c r="CN233" s="7"/>
      <c r="CO233" s="7"/>
      <c r="CP233" s="7"/>
      <c r="CQ233" s="7"/>
      <c r="CR233" s="7"/>
      <c r="CS233" s="7"/>
      <c r="CT233" s="7"/>
      <c r="CU233" s="7"/>
      <c r="CV233" s="7"/>
      <c r="CW233" s="7"/>
      <c r="CX233" s="7"/>
      <c r="CY233" s="7"/>
      <c r="CZ233" s="7">
        <v>0</v>
      </c>
      <c r="DA233" s="7">
        <f t="shared" si="158"/>
        <v>243</v>
      </c>
      <c r="DB233" s="7"/>
      <c r="DC233" s="7"/>
      <c r="DD233" s="7"/>
      <c r="DE233" s="7"/>
      <c r="DF233" s="7"/>
      <c r="DG233" s="7"/>
      <c r="DH233" s="7"/>
      <c r="DI233" s="7"/>
      <c r="DJ233" s="7"/>
      <c r="DK233" s="7"/>
      <c r="DL233" s="7"/>
      <c r="DM233" s="7"/>
      <c r="DN233" s="7"/>
      <c r="DO233" s="7"/>
      <c r="DP233" s="7"/>
      <c r="DQ233" s="7"/>
      <c r="DR233" s="7">
        <v>8</v>
      </c>
      <c r="DS233" s="7">
        <f t="shared" si="159"/>
        <v>441</v>
      </c>
      <c r="DT233" s="7"/>
      <c r="DU233" s="7"/>
      <c r="DV233" s="7"/>
      <c r="DW233" s="7"/>
      <c r="DX233" s="7"/>
      <c r="DY233" s="7"/>
      <c r="DZ233" s="7">
        <v>0</v>
      </c>
      <c r="EA233" s="7">
        <f t="shared" si="160"/>
        <v>29</v>
      </c>
      <c r="EB233" s="7"/>
      <c r="EC233" s="7"/>
      <c r="ED233" s="7"/>
      <c r="EE233" s="7"/>
      <c r="EF233" s="7"/>
      <c r="EG233" s="7"/>
      <c r="EH233" s="7"/>
      <c r="EI233" s="7"/>
      <c r="EJ233" s="7"/>
      <c r="EK233" s="7"/>
      <c r="EL233" s="7"/>
      <c r="EM233" s="7"/>
      <c r="EN233" s="7"/>
      <c r="EO233" s="7"/>
      <c r="EP233" s="7"/>
      <c r="EQ233" s="7"/>
      <c r="ER233" s="7"/>
      <c r="ES233" s="7"/>
      <c r="ET233" s="7"/>
      <c r="EU233" s="7"/>
      <c r="EV233" s="7"/>
      <c r="EW233" s="7"/>
      <c r="EX233" s="7"/>
      <c r="EY233" s="7"/>
      <c r="EZ233" s="7"/>
      <c r="FA233" s="7"/>
      <c r="FB233" s="7"/>
      <c r="FC233" s="7"/>
      <c r="FD233" s="7"/>
      <c r="FE233" s="7"/>
      <c r="FF233" s="7"/>
      <c r="FG233" s="7"/>
      <c r="FH233" s="7"/>
      <c r="FI233" s="7"/>
      <c r="FJ233" s="7"/>
      <c r="FK233" s="7"/>
      <c r="FL233" s="7"/>
      <c r="FM233" s="7"/>
      <c r="FN233" s="7">
        <v>4</v>
      </c>
      <c r="FO233" s="7">
        <f t="shared" si="161"/>
        <v>1066</v>
      </c>
      <c r="FP233" s="7"/>
      <c r="FQ233" s="7"/>
      <c r="FR233" s="7"/>
      <c r="FS233" s="7"/>
      <c r="FT233" s="7"/>
      <c r="FU233" s="7"/>
      <c r="FV233" s="7"/>
      <c r="FW233" s="7"/>
      <c r="FX233" s="7"/>
      <c r="FY233" s="7"/>
      <c r="FZ233" s="7"/>
      <c r="GA233" s="7"/>
      <c r="GB233" s="7"/>
      <c r="GC233" s="7"/>
      <c r="GD233" s="7"/>
      <c r="GE233" s="7"/>
      <c r="GF233" s="7"/>
      <c r="GG233" s="7"/>
      <c r="GH233" s="7"/>
      <c r="GI233" s="7"/>
      <c r="GJ233" s="7"/>
      <c r="GK233" s="7"/>
    </row>
    <row r="234" spans="1:193" ht="15" customHeight="1" x14ac:dyDescent="0.2">
      <c r="A234" s="85">
        <v>44197</v>
      </c>
      <c r="B234" s="7">
        <v>0</v>
      </c>
      <c r="C234" s="7">
        <f t="shared" si="151"/>
        <v>0</v>
      </c>
      <c r="D234" s="7"/>
      <c r="E234" s="7"/>
      <c r="F234" s="7">
        <v>1</v>
      </c>
      <c r="G234" s="7">
        <f t="shared" si="165"/>
        <v>94</v>
      </c>
      <c r="H234" s="7">
        <v>0</v>
      </c>
      <c r="I234" s="7">
        <f t="shared" si="152"/>
        <v>404</v>
      </c>
      <c r="J234" s="7"/>
      <c r="K234" s="7"/>
      <c r="L234" s="7">
        <v>1</v>
      </c>
      <c r="M234" s="7">
        <f t="shared" si="153"/>
        <v>5</v>
      </c>
      <c r="N234" s="7">
        <v>3</v>
      </c>
      <c r="O234" s="7">
        <f t="shared" si="154"/>
        <v>211</v>
      </c>
      <c r="P234" s="7"/>
      <c r="Q234" s="7"/>
      <c r="R234" s="7"/>
      <c r="S234" s="7"/>
      <c r="T234" s="7">
        <v>0</v>
      </c>
      <c r="U234" s="7">
        <f t="shared" si="155"/>
        <v>0</v>
      </c>
      <c r="V234" s="7">
        <v>2</v>
      </c>
      <c r="W234" s="7">
        <f>W233+V234</f>
        <v>73</v>
      </c>
      <c r="X234" s="7">
        <v>0</v>
      </c>
      <c r="Y234" s="7">
        <f t="shared" si="156"/>
        <v>65</v>
      </c>
      <c r="Z234" s="7">
        <v>0</v>
      </c>
      <c r="AA234" s="7">
        <f t="shared" si="162"/>
        <v>39</v>
      </c>
      <c r="AB234" s="7"/>
      <c r="AC234" s="7"/>
      <c r="AD234" s="7">
        <v>6</v>
      </c>
      <c r="AE234" s="7">
        <f t="shared" si="148"/>
        <v>381</v>
      </c>
      <c r="AF234" s="7">
        <v>3</v>
      </c>
      <c r="AG234" s="7">
        <f t="shared" si="163"/>
        <v>210</v>
      </c>
      <c r="AH234" s="7">
        <v>0</v>
      </c>
      <c r="AI234" s="84">
        <f t="shared" si="147"/>
        <v>8</v>
      </c>
      <c r="AJ234" s="101"/>
      <c r="AK234" s="7"/>
      <c r="AL234" s="7"/>
      <c r="AM234" s="7"/>
      <c r="AN234" s="7"/>
      <c r="AO234" s="7"/>
      <c r="AP234" s="7"/>
      <c r="AQ234" s="7"/>
      <c r="AR234" s="7"/>
      <c r="AS234" s="7"/>
      <c r="AT234" s="7"/>
      <c r="AU234" s="7"/>
      <c r="AV234" s="7"/>
      <c r="AW234" s="7"/>
      <c r="AX234" s="7"/>
      <c r="AY234" s="7"/>
      <c r="AZ234" s="7"/>
      <c r="BA234" s="7"/>
      <c r="BB234" s="7">
        <v>0</v>
      </c>
      <c r="BC234" s="7">
        <f t="shared" si="164"/>
        <v>0</v>
      </c>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v>0</v>
      </c>
      <c r="CE234" s="7">
        <f t="shared" si="157"/>
        <v>12</v>
      </c>
      <c r="CF234" s="7"/>
      <c r="CG234" s="7"/>
      <c r="CH234" s="7"/>
      <c r="CI234" s="7"/>
      <c r="CJ234" s="7"/>
      <c r="CK234" s="7"/>
      <c r="CL234" s="7"/>
      <c r="CM234" s="7"/>
      <c r="CN234" s="7"/>
      <c r="CO234" s="7"/>
      <c r="CP234" s="7"/>
      <c r="CQ234" s="7"/>
      <c r="CR234" s="7"/>
      <c r="CS234" s="7"/>
      <c r="CT234" s="7"/>
      <c r="CU234" s="7"/>
      <c r="CV234" s="7"/>
      <c r="CW234" s="7"/>
      <c r="CX234" s="7"/>
      <c r="CY234" s="7"/>
      <c r="CZ234" s="7">
        <v>0</v>
      </c>
      <c r="DA234" s="7">
        <f t="shared" si="158"/>
        <v>243</v>
      </c>
      <c r="DB234" s="7"/>
      <c r="DC234" s="7"/>
      <c r="DD234" s="7"/>
      <c r="DE234" s="7"/>
      <c r="DF234" s="7"/>
      <c r="DG234" s="7"/>
      <c r="DH234" s="7"/>
      <c r="DI234" s="7"/>
      <c r="DJ234" s="7"/>
      <c r="DK234" s="7"/>
      <c r="DL234" s="7"/>
      <c r="DM234" s="7"/>
      <c r="DN234" s="7"/>
      <c r="DO234" s="7"/>
      <c r="DP234" s="7"/>
      <c r="DQ234" s="7"/>
      <c r="DR234" s="7">
        <v>1</v>
      </c>
      <c r="DS234" s="7">
        <f t="shared" si="159"/>
        <v>442</v>
      </c>
      <c r="DT234" s="7"/>
      <c r="DU234" s="7"/>
      <c r="DV234" s="7"/>
      <c r="DW234" s="7"/>
      <c r="DX234" s="7"/>
      <c r="DY234" s="7"/>
      <c r="DZ234" s="7">
        <v>0</v>
      </c>
      <c r="EA234" s="7">
        <f t="shared" si="160"/>
        <v>29</v>
      </c>
      <c r="EB234" s="7"/>
      <c r="EC234" s="7"/>
      <c r="ED234" s="7"/>
      <c r="EE234" s="7"/>
      <c r="EF234" s="7"/>
      <c r="EG234" s="7"/>
      <c r="EH234" s="7"/>
      <c r="EI234" s="7"/>
      <c r="EJ234" s="7"/>
      <c r="EK234" s="7"/>
      <c r="EL234" s="7"/>
      <c r="EM234" s="7"/>
      <c r="EN234" s="7"/>
      <c r="EO234" s="7"/>
      <c r="EP234" s="7"/>
      <c r="EQ234" s="7"/>
      <c r="ER234" s="7"/>
      <c r="ES234" s="7"/>
      <c r="ET234" s="7"/>
      <c r="EU234" s="7"/>
      <c r="EV234" s="7"/>
      <c r="EW234" s="7"/>
      <c r="EX234" s="7"/>
      <c r="EY234" s="7"/>
      <c r="EZ234" s="7"/>
      <c r="FA234" s="7"/>
      <c r="FB234" s="7"/>
      <c r="FC234" s="7"/>
      <c r="FD234" s="7"/>
      <c r="FE234" s="7"/>
      <c r="FF234" s="7"/>
      <c r="FG234" s="7"/>
      <c r="FH234" s="7"/>
      <c r="FI234" s="7"/>
      <c r="FJ234" s="7"/>
      <c r="FK234" s="7"/>
      <c r="FL234" s="7"/>
      <c r="FM234" s="7"/>
      <c r="FN234" s="7">
        <v>15</v>
      </c>
      <c r="FO234" s="7">
        <f t="shared" si="161"/>
        <v>1081</v>
      </c>
      <c r="FP234" s="7"/>
      <c r="FQ234" s="7"/>
      <c r="FR234" s="7"/>
      <c r="FS234" s="7"/>
      <c r="FT234" s="7"/>
      <c r="FU234" s="7"/>
      <c r="FV234" s="7"/>
      <c r="FW234" s="7"/>
      <c r="FX234" s="7"/>
      <c r="FY234" s="7"/>
      <c r="FZ234" s="7"/>
      <c r="GA234" s="7"/>
      <c r="GB234" s="7"/>
      <c r="GC234" s="7"/>
      <c r="GD234" s="7"/>
      <c r="GE234" s="7"/>
      <c r="GF234" s="7"/>
      <c r="GG234" s="7"/>
      <c r="GH234" s="7"/>
      <c r="GI234" s="7"/>
      <c r="GJ234" s="7"/>
      <c r="GK234" s="7"/>
    </row>
    <row r="235" spans="1:193" ht="15" customHeight="1" x14ac:dyDescent="0.2">
      <c r="A235" s="85">
        <v>44198</v>
      </c>
      <c r="B235" s="7"/>
      <c r="C235" s="7">
        <f t="shared" si="151"/>
        <v>0</v>
      </c>
      <c r="D235" s="7"/>
      <c r="E235" s="7"/>
      <c r="F235" s="7"/>
      <c r="G235" s="7">
        <f t="shared" si="165"/>
        <v>94</v>
      </c>
      <c r="H235" s="7"/>
      <c r="I235" s="7">
        <f t="shared" si="152"/>
        <v>404</v>
      </c>
      <c r="J235" s="7"/>
      <c r="K235" s="7"/>
      <c r="L235" s="7"/>
      <c r="M235" s="7">
        <f t="shared" si="153"/>
        <v>5</v>
      </c>
      <c r="N235" s="7"/>
      <c r="O235" s="7">
        <f t="shared" si="154"/>
        <v>211</v>
      </c>
      <c r="P235" s="7"/>
      <c r="Q235" s="7"/>
      <c r="R235" s="7"/>
      <c r="S235" s="7"/>
      <c r="T235" s="7"/>
      <c r="U235" s="7">
        <f t="shared" si="155"/>
        <v>0</v>
      </c>
      <c r="V235" s="7"/>
      <c r="W235" s="7">
        <f t="shared" ref="W235:W237" si="166">W234+V235</f>
        <v>73</v>
      </c>
      <c r="X235" s="7"/>
      <c r="Y235" s="7">
        <f t="shared" si="156"/>
        <v>65</v>
      </c>
      <c r="Z235" s="7"/>
      <c r="AA235" s="7">
        <f t="shared" si="162"/>
        <v>39</v>
      </c>
      <c r="AB235" s="7"/>
      <c r="AC235" s="7"/>
      <c r="AD235" s="7"/>
      <c r="AE235" s="7">
        <f t="shared" si="148"/>
        <v>381</v>
      </c>
      <c r="AF235" s="7"/>
      <c r="AG235" s="7">
        <f t="shared" si="163"/>
        <v>210</v>
      </c>
      <c r="AH235" s="7"/>
      <c r="AI235" s="84">
        <f t="shared" si="147"/>
        <v>8</v>
      </c>
      <c r="AJ235" s="101"/>
      <c r="AK235" s="7"/>
      <c r="AL235" s="7"/>
      <c r="AM235" s="7"/>
      <c r="AN235" s="7"/>
      <c r="AO235" s="7"/>
      <c r="AP235" s="7"/>
      <c r="AQ235" s="7"/>
      <c r="AR235" s="7"/>
      <c r="AS235" s="7"/>
      <c r="AT235" s="7"/>
      <c r="AU235" s="7"/>
      <c r="AV235" s="7"/>
      <c r="AW235" s="7"/>
      <c r="AX235" s="7"/>
      <c r="AY235" s="7"/>
      <c r="AZ235" s="7"/>
      <c r="BA235" s="7"/>
      <c r="BB235" s="7"/>
      <c r="BC235" s="7">
        <f t="shared" si="164"/>
        <v>0</v>
      </c>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f t="shared" si="157"/>
        <v>12</v>
      </c>
      <c r="CF235" s="7"/>
      <c r="CG235" s="7"/>
      <c r="CH235" s="7"/>
      <c r="CI235" s="7"/>
      <c r="CJ235" s="7"/>
      <c r="CK235" s="7"/>
      <c r="CL235" s="7"/>
      <c r="CM235" s="7"/>
      <c r="CN235" s="7"/>
      <c r="CO235" s="7"/>
      <c r="CP235" s="7"/>
      <c r="CQ235" s="7"/>
      <c r="CR235" s="7"/>
      <c r="CS235" s="7"/>
      <c r="CT235" s="7"/>
      <c r="CU235" s="7"/>
      <c r="CV235" s="7"/>
      <c r="CW235" s="7"/>
      <c r="CX235" s="7"/>
      <c r="CY235" s="7"/>
      <c r="CZ235" s="7"/>
      <c r="DA235" s="7">
        <f t="shared" si="158"/>
        <v>243</v>
      </c>
      <c r="DB235" s="7"/>
      <c r="DC235" s="7"/>
      <c r="DD235" s="7"/>
      <c r="DE235" s="7"/>
      <c r="DF235" s="7"/>
      <c r="DG235" s="7"/>
      <c r="DH235" s="7"/>
      <c r="DI235" s="7"/>
      <c r="DJ235" s="7"/>
      <c r="DK235" s="7"/>
      <c r="DL235" s="7"/>
      <c r="DM235" s="7"/>
      <c r="DN235" s="7"/>
      <c r="DO235" s="7"/>
      <c r="DP235" s="7"/>
      <c r="DQ235" s="7"/>
      <c r="DR235" s="7"/>
      <c r="DS235" s="7">
        <f t="shared" si="159"/>
        <v>442</v>
      </c>
      <c r="DT235" s="7"/>
      <c r="DU235" s="7"/>
      <c r="DV235" s="7"/>
      <c r="DW235" s="7"/>
      <c r="DX235" s="7"/>
      <c r="DY235" s="7"/>
      <c r="DZ235" s="7"/>
      <c r="EA235" s="7">
        <f t="shared" si="160"/>
        <v>29</v>
      </c>
      <c r="EB235" s="7"/>
      <c r="EC235" s="7"/>
      <c r="ED235" s="7"/>
      <c r="EE235" s="7"/>
      <c r="EF235" s="7"/>
      <c r="EG235" s="7"/>
      <c r="EH235" s="7"/>
      <c r="EI235" s="7"/>
      <c r="EJ235" s="7"/>
      <c r="EK235" s="7"/>
      <c r="EL235" s="7"/>
      <c r="EM235" s="7"/>
      <c r="EN235" s="7"/>
      <c r="EO235" s="7"/>
      <c r="EP235" s="7"/>
      <c r="EQ235" s="7"/>
      <c r="ER235" s="7"/>
      <c r="ES235" s="7"/>
      <c r="ET235" s="7"/>
      <c r="EU235" s="7"/>
      <c r="EV235" s="7"/>
      <c r="EW235" s="7"/>
      <c r="EX235" s="7"/>
      <c r="EY235" s="7"/>
      <c r="EZ235" s="7"/>
      <c r="FA235" s="7"/>
      <c r="FB235" s="7"/>
      <c r="FC235" s="7"/>
      <c r="FD235" s="7"/>
      <c r="FE235" s="7"/>
      <c r="FF235" s="7"/>
      <c r="FG235" s="7"/>
      <c r="FH235" s="7"/>
      <c r="FI235" s="7"/>
      <c r="FJ235" s="7"/>
      <c r="FK235" s="7"/>
      <c r="FL235" s="7"/>
      <c r="FM235" s="7"/>
      <c r="FN235" s="7"/>
      <c r="FO235" s="7">
        <f t="shared" si="161"/>
        <v>1081</v>
      </c>
      <c r="FP235" s="7"/>
      <c r="FQ235" s="7"/>
      <c r="FR235" s="7"/>
      <c r="FS235" s="7"/>
      <c r="FT235" s="7"/>
      <c r="FU235" s="7"/>
      <c r="FV235" s="7"/>
      <c r="FW235" s="7"/>
      <c r="FX235" s="7"/>
      <c r="FY235" s="7"/>
      <c r="FZ235" s="7"/>
      <c r="GA235" s="7"/>
      <c r="GB235" s="7"/>
      <c r="GC235" s="7"/>
      <c r="GD235" s="7"/>
      <c r="GE235" s="7"/>
      <c r="GF235" s="7"/>
      <c r="GG235" s="7"/>
      <c r="GH235" s="7"/>
      <c r="GI235" s="7"/>
      <c r="GJ235" s="7"/>
      <c r="GK235" s="7"/>
    </row>
    <row r="236" spans="1:193" ht="15" customHeight="1" x14ac:dyDescent="0.2">
      <c r="A236" s="85">
        <v>44199</v>
      </c>
      <c r="B236" s="7"/>
      <c r="C236" s="7">
        <f t="shared" si="151"/>
        <v>0</v>
      </c>
      <c r="D236" s="7"/>
      <c r="E236" s="7"/>
      <c r="F236" s="7"/>
      <c r="G236" s="7">
        <f t="shared" si="165"/>
        <v>94</v>
      </c>
      <c r="H236" s="7"/>
      <c r="I236" s="7">
        <f t="shared" si="152"/>
        <v>404</v>
      </c>
      <c r="J236" s="7"/>
      <c r="K236" s="7"/>
      <c r="L236" s="7"/>
      <c r="M236" s="7">
        <f t="shared" si="153"/>
        <v>5</v>
      </c>
      <c r="N236" s="7"/>
      <c r="O236" s="7">
        <f t="shared" si="154"/>
        <v>211</v>
      </c>
      <c r="P236" s="7"/>
      <c r="Q236" s="7"/>
      <c r="R236" s="7"/>
      <c r="S236" s="7"/>
      <c r="T236" s="7"/>
      <c r="U236" s="7">
        <f t="shared" si="155"/>
        <v>0</v>
      </c>
      <c r="V236" s="7"/>
      <c r="W236" s="7">
        <f t="shared" si="166"/>
        <v>73</v>
      </c>
      <c r="X236" s="7"/>
      <c r="Y236" s="7">
        <f t="shared" si="156"/>
        <v>65</v>
      </c>
      <c r="Z236" s="7"/>
      <c r="AA236" s="7">
        <f t="shared" si="162"/>
        <v>39</v>
      </c>
      <c r="AB236" s="7"/>
      <c r="AC236" s="7"/>
      <c r="AD236" s="7"/>
      <c r="AE236" s="7">
        <f t="shared" si="148"/>
        <v>381</v>
      </c>
      <c r="AF236" s="7"/>
      <c r="AG236" s="7">
        <f t="shared" si="163"/>
        <v>210</v>
      </c>
      <c r="AH236" s="7"/>
      <c r="AI236" s="84">
        <f t="shared" si="147"/>
        <v>8</v>
      </c>
      <c r="AJ236" s="101"/>
      <c r="AK236" s="7"/>
      <c r="AL236" s="7"/>
      <c r="AM236" s="7"/>
      <c r="AN236" s="7"/>
      <c r="AO236" s="7"/>
      <c r="AP236" s="7"/>
      <c r="AQ236" s="7"/>
      <c r="AR236" s="7"/>
      <c r="AS236" s="7"/>
      <c r="AT236" s="7"/>
      <c r="AU236" s="7"/>
      <c r="AV236" s="7"/>
      <c r="AW236" s="7"/>
      <c r="AX236" s="7"/>
      <c r="AY236" s="7"/>
      <c r="AZ236" s="7"/>
      <c r="BA236" s="7"/>
      <c r="BB236" s="7"/>
      <c r="BC236" s="7">
        <f t="shared" si="164"/>
        <v>0</v>
      </c>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f t="shared" si="157"/>
        <v>12</v>
      </c>
      <c r="CF236" s="7"/>
      <c r="CG236" s="7"/>
      <c r="CH236" s="7"/>
      <c r="CI236" s="7"/>
      <c r="CJ236" s="7"/>
      <c r="CK236" s="7"/>
      <c r="CL236" s="7"/>
      <c r="CM236" s="7"/>
      <c r="CN236" s="7"/>
      <c r="CO236" s="7"/>
      <c r="CP236" s="7"/>
      <c r="CQ236" s="7"/>
      <c r="CR236" s="7"/>
      <c r="CS236" s="7"/>
      <c r="CT236" s="7"/>
      <c r="CU236" s="7"/>
      <c r="CV236" s="7"/>
      <c r="CW236" s="7"/>
      <c r="CX236" s="7"/>
      <c r="CY236" s="7"/>
      <c r="CZ236" s="7"/>
      <c r="DA236" s="7">
        <f t="shared" si="158"/>
        <v>243</v>
      </c>
      <c r="DB236" s="7"/>
      <c r="DC236" s="7"/>
      <c r="DD236" s="7"/>
      <c r="DE236" s="7"/>
      <c r="DF236" s="7"/>
      <c r="DG236" s="7"/>
      <c r="DH236" s="7"/>
      <c r="DI236" s="7"/>
      <c r="DJ236" s="7"/>
      <c r="DK236" s="7"/>
      <c r="DL236" s="7"/>
      <c r="DM236" s="7"/>
      <c r="DN236" s="7"/>
      <c r="DO236" s="7"/>
      <c r="DP236" s="7"/>
      <c r="DQ236" s="7"/>
      <c r="DR236" s="7"/>
      <c r="DS236" s="7">
        <f t="shared" si="159"/>
        <v>442</v>
      </c>
      <c r="DT236" s="7"/>
      <c r="DU236" s="7"/>
      <c r="DV236" s="7"/>
      <c r="DW236" s="7"/>
      <c r="DX236" s="7"/>
      <c r="DY236" s="7"/>
      <c r="DZ236" s="7"/>
      <c r="EA236" s="7">
        <f t="shared" si="160"/>
        <v>29</v>
      </c>
      <c r="EB236" s="7"/>
      <c r="EC236" s="7"/>
      <c r="ED236" s="7"/>
      <c r="EE236" s="7"/>
      <c r="EF236" s="7"/>
      <c r="EG236" s="7"/>
      <c r="EH236" s="7"/>
      <c r="EI236" s="7"/>
      <c r="EJ236" s="7"/>
      <c r="EK236" s="7"/>
      <c r="EL236" s="7"/>
      <c r="EM236" s="7"/>
      <c r="EN236" s="7"/>
      <c r="EO236" s="7"/>
      <c r="EP236" s="7"/>
      <c r="EQ236" s="7"/>
      <c r="ER236" s="7"/>
      <c r="ES236" s="7"/>
      <c r="ET236" s="7"/>
      <c r="EU236" s="7"/>
      <c r="EV236" s="7"/>
      <c r="EW236" s="7"/>
      <c r="EX236" s="7"/>
      <c r="EY236" s="7"/>
      <c r="EZ236" s="7"/>
      <c r="FA236" s="7"/>
      <c r="FB236" s="7"/>
      <c r="FC236" s="7"/>
      <c r="FD236" s="7"/>
      <c r="FE236" s="7"/>
      <c r="FF236" s="7"/>
      <c r="FG236" s="7"/>
      <c r="FH236" s="7"/>
      <c r="FI236" s="7"/>
      <c r="FJ236" s="7"/>
      <c r="FK236" s="7"/>
      <c r="FL236" s="7"/>
      <c r="FM236" s="7"/>
      <c r="FN236" s="7"/>
      <c r="FO236" s="7">
        <f t="shared" si="161"/>
        <v>1081</v>
      </c>
      <c r="FP236" s="7"/>
      <c r="FQ236" s="7"/>
      <c r="FR236" s="7"/>
      <c r="FS236" s="7"/>
      <c r="FT236" s="7"/>
      <c r="FU236" s="7"/>
      <c r="FV236" s="7"/>
      <c r="FW236" s="7"/>
      <c r="FX236" s="7"/>
      <c r="FY236" s="7"/>
      <c r="FZ236" s="7"/>
      <c r="GA236" s="7"/>
      <c r="GB236" s="7"/>
      <c r="GC236" s="7"/>
      <c r="GD236" s="7"/>
      <c r="GE236" s="7"/>
      <c r="GF236" s="7"/>
      <c r="GG236" s="7"/>
      <c r="GH236" s="7"/>
      <c r="GI236" s="7"/>
      <c r="GJ236" s="7"/>
      <c r="GK236" s="7"/>
    </row>
    <row r="237" spans="1:193" ht="15" customHeight="1" x14ac:dyDescent="0.2">
      <c r="A237" s="85">
        <v>44200</v>
      </c>
      <c r="B237" s="7">
        <v>0</v>
      </c>
      <c r="C237" s="7">
        <f t="shared" si="151"/>
        <v>0</v>
      </c>
      <c r="D237" s="7"/>
      <c r="E237" s="7"/>
      <c r="F237" s="7">
        <v>23</v>
      </c>
      <c r="G237" s="7">
        <f t="shared" si="165"/>
        <v>117</v>
      </c>
      <c r="H237" s="7">
        <v>0</v>
      </c>
      <c r="I237" s="7">
        <f t="shared" si="152"/>
        <v>404</v>
      </c>
      <c r="J237" s="7"/>
      <c r="K237" s="7"/>
      <c r="L237" s="7">
        <v>2</v>
      </c>
      <c r="M237" s="7">
        <f t="shared" si="153"/>
        <v>7</v>
      </c>
      <c r="N237" s="7">
        <v>0</v>
      </c>
      <c r="O237" s="7">
        <f t="shared" si="154"/>
        <v>211</v>
      </c>
      <c r="P237" s="7"/>
      <c r="Q237" s="7"/>
      <c r="R237" s="7"/>
      <c r="S237" s="7"/>
      <c r="T237" s="7">
        <v>0</v>
      </c>
      <c r="U237" s="7">
        <f t="shared" si="155"/>
        <v>0</v>
      </c>
      <c r="V237" s="7">
        <v>31</v>
      </c>
      <c r="W237" s="7">
        <f t="shared" si="166"/>
        <v>104</v>
      </c>
      <c r="X237" s="7">
        <v>6</v>
      </c>
      <c r="Y237" s="7">
        <f t="shared" si="156"/>
        <v>71</v>
      </c>
      <c r="Z237" s="7">
        <v>6</v>
      </c>
      <c r="AA237" s="7">
        <f t="shared" si="162"/>
        <v>45</v>
      </c>
      <c r="AB237" s="7"/>
      <c r="AC237" s="7"/>
      <c r="AD237" s="7">
        <v>12</v>
      </c>
      <c r="AE237" s="7">
        <f t="shared" si="148"/>
        <v>393</v>
      </c>
      <c r="AF237" s="7">
        <v>40</v>
      </c>
      <c r="AG237" s="7">
        <f t="shared" si="163"/>
        <v>250</v>
      </c>
      <c r="AH237" s="7">
        <v>0</v>
      </c>
      <c r="AI237" s="84">
        <f t="shared" si="147"/>
        <v>8</v>
      </c>
      <c r="AJ237" s="101"/>
      <c r="AK237" s="7"/>
      <c r="AL237" s="7"/>
      <c r="AM237" s="7"/>
      <c r="AN237" s="7"/>
      <c r="AO237" s="7"/>
      <c r="AP237" s="7"/>
      <c r="AQ237" s="7"/>
      <c r="AR237" s="7"/>
      <c r="AS237" s="7"/>
      <c r="AT237" s="7"/>
      <c r="AU237" s="7"/>
      <c r="AV237" s="7"/>
      <c r="AW237" s="7"/>
      <c r="AX237" s="7"/>
      <c r="AY237" s="7"/>
      <c r="AZ237" s="7"/>
      <c r="BA237" s="7"/>
      <c r="BB237" s="7">
        <v>0</v>
      </c>
      <c r="BC237" s="7">
        <f t="shared" si="164"/>
        <v>0</v>
      </c>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v>0</v>
      </c>
      <c r="CE237" s="7">
        <f t="shared" si="157"/>
        <v>12</v>
      </c>
      <c r="CF237" s="7"/>
      <c r="CG237" s="7"/>
      <c r="CH237" s="7"/>
      <c r="CI237" s="7"/>
      <c r="CJ237" s="7"/>
      <c r="CK237" s="7"/>
      <c r="CL237" s="7"/>
      <c r="CM237" s="7"/>
      <c r="CN237" s="7"/>
      <c r="CO237" s="7"/>
      <c r="CP237" s="7"/>
      <c r="CQ237" s="7"/>
      <c r="CR237" s="7"/>
      <c r="CS237" s="7"/>
      <c r="CT237" s="7"/>
      <c r="CU237" s="7"/>
      <c r="CV237" s="7"/>
      <c r="CW237" s="7"/>
      <c r="CX237" s="7"/>
      <c r="CY237" s="7"/>
      <c r="CZ237" s="7">
        <v>13</v>
      </c>
      <c r="DA237" s="7">
        <f t="shared" si="158"/>
        <v>256</v>
      </c>
      <c r="DB237" s="7"/>
      <c r="DC237" s="7"/>
      <c r="DD237" s="7"/>
      <c r="DE237" s="7"/>
      <c r="DF237" s="7"/>
      <c r="DG237" s="7"/>
      <c r="DH237" s="7"/>
      <c r="DI237" s="7"/>
      <c r="DJ237" s="7"/>
      <c r="DK237" s="7"/>
      <c r="DL237" s="7"/>
      <c r="DM237" s="7"/>
      <c r="DN237" s="7"/>
      <c r="DO237" s="7"/>
      <c r="DP237" s="7"/>
      <c r="DQ237" s="7"/>
      <c r="DR237" s="7">
        <v>20</v>
      </c>
      <c r="DS237" s="7">
        <f t="shared" si="159"/>
        <v>462</v>
      </c>
      <c r="DT237" s="7"/>
      <c r="DU237" s="7"/>
      <c r="DV237" s="7"/>
      <c r="DW237" s="7"/>
      <c r="DX237" s="7"/>
      <c r="DY237" s="7"/>
      <c r="DZ237" s="7">
        <v>1</v>
      </c>
      <c r="EA237" s="7">
        <f t="shared" si="160"/>
        <v>30</v>
      </c>
      <c r="EB237" s="7"/>
      <c r="EC237" s="7"/>
      <c r="ED237" s="7"/>
      <c r="EE237" s="7"/>
      <c r="EF237" s="7"/>
      <c r="EG237" s="7"/>
      <c r="EH237" s="7"/>
      <c r="EI237" s="7"/>
      <c r="EJ237" s="7"/>
      <c r="EK237" s="7"/>
      <c r="EL237" s="7"/>
      <c r="EM237" s="7"/>
      <c r="EN237" s="7"/>
      <c r="EO237" s="7"/>
      <c r="EP237" s="7"/>
      <c r="EQ237" s="7"/>
      <c r="ER237" s="7"/>
      <c r="ES237" s="7"/>
      <c r="ET237" s="7"/>
      <c r="EU237" s="7"/>
      <c r="EV237" s="7"/>
      <c r="EW237" s="7"/>
      <c r="EX237" s="7"/>
      <c r="EY237" s="7"/>
      <c r="EZ237" s="7"/>
      <c r="FA237" s="7"/>
      <c r="FB237" s="7"/>
      <c r="FC237" s="7"/>
      <c r="FD237" s="7"/>
      <c r="FE237" s="7"/>
      <c r="FF237" s="7"/>
      <c r="FG237" s="7"/>
      <c r="FH237" s="7"/>
      <c r="FI237" s="7"/>
      <c r="FJ237" s="7"/>
      <c r="FK237" s="7"/>
      <c r="FL237" s="7"/>
      <c r="FM237" s="7"/>
      <c r="FN237" s="7">
        <v>46</v>
      </c>
      <c r="FO237" s="7">
        <f t="shared" si="161"/>
        <v>1127</v>
      </c>
      <c r="FP237" s="7"/>
      <c r="FQ237" s="7"/>
      <c r="FR237" s="7"/>
      <c r="FS237" s="7"/>
      <c r="FT237" s="7"/>
      <c r="FU237" s="7"/>
      <c r="FV237" s="7"/>
      <c r="FW237" s="7"/>
      <c r="FX237" s="7"/>
      <c r="FY237" s="7"/>
      <c r="FZ237" s="7"/>
      <c r="GA237" s="7"/>
      <c r="GB237" s="7"/>
      <c r="GC237" s="7"/>
      <c r="GD237" s="7"/>
      <c r="GE237" s="7"/>
      <c r="GF237" s="7"/>
      <c r="GG237" s="7"/>
      <c r="GH237" s="7"/>
      <c r="GI237" s="7"/>
      <c r="GJ237" s="7"/>
      <c r="GK237" s="7"/>
    </row>
    <row r="238" spans="1:193" ht="15" customHeight="1" x14ac:dyDescent="0.2">
      <c r="A238" s="85">
        <v>44201</v>
      </c>
      <c r="B238" s="7">
        <v>0</v>
      </c>
      <c r="C238" s="7">
        <f>SUM(C236,B237)</f>
        <v>0</v>
      </c>
      <c r="D238" s="7"/>
      <c r="E238" s="7"/>
      <c r="F238" s="7">
        <v>3</v>
      </c>
      <c r="G238" s="7">
        <f t="shared" si="165"/>
        <v>120</v>
      </c>
      <c r="H238" s="7">
        <v>0</v>
      </c>
      <c r="I238" s="7">
        <f>SUM(I236,H237)</f>
        <v>404</v>
      </c>
      <c r="J238" s="7"/>
      <c r="K238" s="7"/>
      <c r="L238" s="7">
        <v>4</v>
      </c>
      <c r="M238" s="7">
        <f t="shared" si="153"/>
        <v>11</v>
      </c>
      <c r="N238" s="7">
        <v>1</v>
      </c>
      <c r="O238" s="7">
        <f t="shared" si="154"/>
        <v>212</v>
      </c>
      <c r="P238" s="7"/>
      <c r="Q238" s="7"/>
      <c r="R238" s="7"/>
      <c r="S238" s="7"/>
      <c r="T238" s="7">
        <v>0</v>
      </c>
      <c r="U238" s="7">
        <f t="shared" si="155"/>
        <v>0</v>
      </c>
      <c r="V238" s="7">
        <v>4</v>
      </c>
      <c r="W238" s="7">
        <f t="shared" ref="W238:W260" si="167">SUM(W237,V238)</f>
        <v>108</v>
      </c>
      <c r="X238" s="7">
        <v>0</v>
      </c>
      <c r="Y238" s="7">
        <f t="shared" si="156"/>
        <v>71</v>
      </c>
      <c r="Z238" s="7">
        <v>4</v>
      </c>
      <c r="AA238" s="7">
        <f t="shared" ref="AA238:AA260" si="168">SUM(AA237,Z238)</f>
        <v>49</v>
      </c>
      <c r="AB238" s="7"/>
      <c r="AC238" s="7"/>
      <c r="AD238" s="7">
        <v>7</v>
      </c>
      <c r="AE238" s="7">
        <f t="shared" si="148"/>
        <v>400</v>
      </c>
      <c r="AF238" s="7">
        <v>8</v>
      </c>
      <c r="AG238" s="7">
        <f t="shared" ref="AG238:AG260" si="169">SUM(AG237,AF238)</f>
        <v>258</v>
      </c>
      <c r="AH238" s="7">
        <v>0</v>
      </c>
      <c r="AI238" s="84">
        <f t="shared" si="147"/>
        <v>8</v>
      </c>
      <c r="AJ238" s="101"/>
      <c r="AK238" s="7"/>
      <c r="AL238" s="7"/>
      <c r="AM238" s="7"/>
      <c r="AN238" s="7"/>
      <c r="AO238" s="7"/>
      <c r="AP238" s="7"/>
      <c r="AQ238" s="7"/>
      <c r="AR238" s="7"/>
      <c r="AS238" s="7"/>
      <c r="AT238" s="7"/>
      <c r="AU238" s="7"/>
      <c r="AV238" s="7"/>
      <c r="AW238" s="7"/>
      <c r="AX238" s="7"/>
      <c r="AY238" s="7"/>
      <c r="AZ238" s="7"/>
      <c r="BA238" s="7"/>
      <c r="BB238" s="7">
        <v>0</v>
      </c>
      <c r="BC238" s="7">
        <f>SUM(BC236,BB237)</f>
        <v>0</v>
      </c>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v>1</v>
      </c>
      <c r="CE238" s="7">
        <f t="shared" si="157"/>
        <v>13</v>
      </c>
      <c r="CF238" s="7"/>
      <c r="CG238" s="7"/>
      <c r="CH238" s="7"/>
      <c r="CI238" s="7"/>
      <c r="CJ238" s="7"/>
      <c r="CK238" s="7"/>
      <c r="CL238" s="7"/>
      <c r="CM238" s="7"/>
      <c r="CN238" s="7"/>
      <c r="CO238" s="7"/>
      <c r="CP238" s="7"/>
      <c r="CQ238" s="7"/>
      <c r="CR238" s="7"/>
      <c r="CS238" s="7"/>
      <c r="CT238" s="7"/>
      <c r="CU238" s="7"/>
      <c r="CV238" s="7"/>
      <c r="CW238" s="7"/>
      <c r="CX238" s="7"/>
      <c r="CY238" s="7"/>
      <c r="CZ238" s="7">
        <v>5</v>
      </c>
      <c r="DA238" s="7">
        <f t="shared" si="158"/>
        <v>261</v>
      </c>
      <c r="DB238" s="7"/>
      <c r="DC238" s="7"/>
      <c r="DD238" s="7"/>
      <c r="DE238" s="7"/>
      <c r="DF238" s="7"/>
      <c r="DG238" s="7"/>
      <c r="DH238" s="7"/>
      <c r="DI238" s="7"/>
      <c r="DJ238" s="7"/>
      <c r="DK238" s="7"/>
      <c r="DL238" s="7"/>
      <c r="DM238" s="7"/>
      <c r="DN238" s="7"/>
      <c r="DO238" s="7"/>
      <c r="DP238" s="7"/>
      <c r="DQ238" s="7"/>
      <c r="DR238" s="7">
        <v>4</v>
      </c>
      <c r="DS238" s="7">
        <f t="shared" si="159"/>
        <v>466</v>
      </c>
      <c r="DT238" s="7"/>
      <c r="DU238" s="7"/>
      <c r="DV238" s="7"/>
      <c r="DW238" s="7"/>
      <c r="DX238" s="7"/>
      <c r="DY238" s="7"/>
      <c r="DZ238" s="7">
        <v>0</v>
      </c>
      <c r="EA238" s="7">
        <f t="shared" si="160"/>
        <v>30</v>
      </c>
      <c r="EB238" s="7"/>
      <c r="EC238" s="7"/>
      <c r="ED238" s="7"/>
      <c r="EE238" s="7"/>
      <c r="EF238" s="7"/>
      <c r="EG238" s="7"/>
      <c r="EH238" s="7"/>
      <c r="EI238" s="7"/>
      <c r="EJ238" s="7"/>
      <c r="EK238" s="7"/>
      <c r="EL238" s="7"/>
      <c r="EM238" s="7"/>
      <c r="EN238" s="7"/>
      <c r="EO238" s="7"/>
      <c r="EP238" s="7"/>
      <c r="EQ238" s="7"/>
      <c r="ER238" s="7"/>
      <c r="ES238" s="7"/>
      <c r="ET238" s="7"/>
      <c r="EU238" s="7"/>
      <c r="EV238" s="7"/>
      <c r="EW238" s="7"/>
      <c r="EX238" s="7"/>
      <c r="EY238" s="7"/>
      <c r="EZ238" s="7"/>
      <c r="FA238" s="7"/>
      <c r="FB238" s="7"/>
      <c r="FC238" s="7"/>
      <c r="FD238" s="7"/>
      <c r="FE238" s="7"/>
      <c r="FF238" s="7"/>
      <c r="FG238" s="7"/>
      <c r="FH238" s="7"/>
      <c r="FI238" s="7"/>
      <c r="FJ238" s="7"/>
      <c r="FK238" s="7"/>
      <c r="FL238" s="7"/>
      <c r="FM238" s="7"/>
      <c r="FN238" s="7">
        <v>8</v>
      </c>
      <c r="FO238" s="7">
        <f t="shared" si="161"/>
        <v>1135</v>
      </c>
      <c r="FP238" s="7"/>
      <c r="FQ238" s="7"/>
      <c r="FR238" s="7"/>
      <c r="FS238" s="7"/>
      <c r="FT238" s="7"/>
      <c r="FU238" s="7"/>
      <c r="FV238" s="7"/>
      <c r="FW238" s="7"/>
      <c r="FX238" s="7"/>
      <c r="FY238" s="7"/>
      <c r="FZ238" s="7"/>
      <c r="GA238" s="7"/>
      <c r="GB238" s="7"/>
      <c r="GC238" s="7"/>
      <c r="GD238" s="7"/>
      <c r="GE238" s="7"/>
      <c r="GF238" s="7"/>
      <c r="GG238" s="7"/>
      <c r="GH238" s="7"/>
      <c r="GI238" s="7"/>
      <c r="GJ238" s="7"/>
      <c r="GK238" s="7"/>
    </row>
    <row r="239" spans="1:193" ht="15" customHeight="1" x14ac:dyDescent="0.2">
      <c r="A239" s="85">
        <v>44202</v>
      </c>
      <c r="B239" s="7">
        <v>0</v>
      </c>
      <c r="C239" s="7">
        <f>SUM(C237,B238)</f>
        <v>0</v>
      </c>
      <c r="D239" s="7"/>
      <c r="E239" s="7"/>
      <c r="F239" s="7">
        <v>1</v>
      </c>
      <c r="G239" s="7">
        <f t="shared" si="165"/>
        <v>121</v>
      </c>
      <c r="H239" s="7">
        <v>0</v>
      </c>
      <c r="I239" s="7">
        <f t="shared" ref="I239:I260" si="170">SUM(I237,H238)</f>
        <v>404</v>
      </c>
      <c r="J239" s="7"/>
      <c r="K239" s="7"/>
      <c r="L239" s="7">
        <v>0</v>
      </c>
      <c r="M239" s="7">
        <f t="shared" si="153"/>
        <v>11</v>
      </c>
      <c r="N239" s="7">
        <v>0</v>
      </c>
      <c r="O239" s="7">
        <f t="shared" si="154"/>
        <v>212</v>
      </c>
      <c r="P239" s="7"/>
      <c r="Q239" s="7"/>
      <c r="R239" s="7"/>
      <c r="S239" s="7"/>
      <c r="T239" s="7">
        <v>0</v>
      </c>
      <c r="U239" s="7">
        <f t="shared" si="155"/>
        <v>0</v>
      </c>
      <c r="V239" s="7">
        <v>3</v>
      </c>
      <c r="W239" s="7">
        <f t="shared" si="167"/>
        <v>111</v>
      </c>
      <c r="X239" s="7">
        <v>1</v>
      </c>
      <c r="Y239" s="7">
        <f t="shared" si="156"/>
        <v>72</v>
      </c>
      <c r="Z239" s="7">
        <v>4</v>
      </c>
      <c r="AA239" s="7">
        <f t="shared" si="168"/>
        <v>53</v>
      </c>
      <c r="AB239" s="7"/>
      <c r="AC239" s="7"/>
      <c r="AD239" s="7">
        <v>7</v>
      </c>
      <c r="AE239" s="7">
        <f t="shared" si="148"/>
        <v>407</v>
      </c>
      <c r="AF239" s="7">
        <v>0</v>
      </c>
      <c r="AG239" s="7">
        <f t="shared" si="169"/>
        <v>258</v>
      </c>
      <c r="AH239" s="7">
        <v>0</v>
      </c>
      <c r="AI239" s="84">
        <f t="shared" si="147"/>
        <v>8</v>
      </c>
      <c r="AJ239" s="101"/>
      <c r="AK239" s="7"/>
      <c r="AL239" s="7"/>
      <c r="AM239" s="7"/>
      <c r="AN239" s="7"/>
      <c r="AO239" s="7"/>
      <c r="AP239" s="7"/>
      <c r="AQ239" s="7"/>
      <c r="AR239" s="7"/>
      <c r="AS239" s="7"/>
      <c r="AT239" s="7"/>
      <c r="AU239" s="7"/>
      <c r="AV239" s="7"/>
      <c r="AW239" s="7"/>
      <c r="AX239" s="7"/>
      <c r="AY239" s="7"/>
      <c r="AZ239" s="7"/>
      <c r="BA239" s="7"/>
      <c r="BB239" s="7">
        <v>0</v>
      </c>
      <c r="BC239" s="7">
        <f>SUM(BC237,BB238)</f>
        <v>0</v>
      </c>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v>0</v>
      </c>
      <c r="CE239" s="7">
        <f t="shared" si="157"/>
        <v>13</v>
      </c>
      <c r="CF239" s="7"/>
      <c r="CG239" s="7"/>
      <c r="CH239" s="7"/>
      <c r="CI239" s="7"/>
      <c r="CJ239" s="7"/>
      <c r="CK239" s="7"/>
      <c r="CL239" s="7"/>
      <c r="CM239" s="7"/>
      <c r="CN239" s="7"/>
      <c r="CO239" s="7"/>
      <c r="CP239" s="7"/>
      <c r="CQ239" s="7"/>
      <c r="CR239" s="7"/>
      <c r="CS239" s="7"/>
      <c r="CT239" s="7"/>
      <c r="CU239" s="7"/>
      <c r="CV239" s="7"/>
      <c r="CW239" s="7"/>
      <c r="CX239" s="7"/>
      <c r="CY239" s="7"/>
      <c r="CZ239" s="7">
        <v>1</v>
      </c>
      <c r="DA239" s="7">
        <f t="shared" si="158"/>
        <v>262</v>
      </c>
      <c r="DB239" s="7"/>
      <c r="DC239" s="7"/>
      <c r="DD239" s="7"/>
      <c r="DE239" s="7"/>
      <c r="DF239" s="7"/>
      <c r="DG239" s="7"/>
      <c r="DH239" s="7"/>
      <c r="DI239" s="7"/>
      <c r="DJ239" s="7"/>
      <c r="DK239" s="7"/>
      <c r="DL239" s="7"/>
      <c r="DM239" s="7"/>
      <c r="DN239" s="7"/>
      <c r="DO239" s="7"/>
      <c r="DP239" s="7"/>
      <c r="DQ239" s="7"/>
      <c r="DR239" s="7">
        <v>2</v>
      </c>
      <c r="DS239" s="7">
        <f t="shared" si="159"/>
        <v>468</v>
      </c>
      <c r="DT239" s="7"/>
      <c r="DU239" s="7"/>
      <c r="DV239" s="7"/>
      <c r="DW239" s="7"/>
      <c r="DX239" s="7"/>
      <c r="DY239" s="7"/>
      <c r="DZ239" s="7">
        <v>0</v>
      </c>
      <c r="EA239" s="7">
        <f t="shared" si="160"/>
        <v>30</v>
      </c>
      <c r="EB239" s="7"/>
      <c r="EC239" s="7"/>
      <c r="ED239" s="7"/>
      <c r="EE239" s="7"/>
      <c r="EF239" s="7"/>
      <c r="EG239" s="7"/>
      <c r="EH239" s="7"/>
      <c r="EI239" s="7"/>
      <c r="EJ239" s="7"/>
      <c r="EK239" s="7"/>
      <c r="EL239" s="7"/>
      <c r="EM239" s="7"/>
      <c r="EN239" s="7"/>
      <c r="EO239" s="7"/>
      <c r="EP239" s="7"/>
      <c r="EQ239" s="7"/>
      <c r="ER239" s="7"/>
      <c r="ES239" s="7"/>
      <c r="ET239" s="7"/>
      <c r="EU239" s="7"/>
      <c r="EV239" s="7"/>
      <c r="EW239" s="7"/>
      <c r="EX239" s="7"/>
      <c r="EY239" s="7"/>
      <c r="EZ239" s="7"/>
      <c r="FA239" s="7"/>
      <c r="FB239" s="7"/>
      <c r="FC239" s="7"/>
      <c r="FD239" s="7"/>
      <c r="FE239" s="7"/>
      <c r="FF239" s="7"/>
      <c r="FG239" s="7"/>
      <c r="FH239" s="7"/>
      <c r="FI239" s="7"/>
      <c r="FJ239" s="7"/>
      <c r="FK239" s="7"/>
      <c r="FL239" s="7"/>
      <c r="FM239" s="7"/>
      <c r="FN239" s="7">
        <v>2</v>
      </c>
      <c r="FO239" s="7">
        <f t="shared" si="161"/>
        <v>1137</v>
      </c>
      <c r="FP239" s="7"/>
      <c r="FQ239" s="7"/>
      <c r="FR239" s="7"/>
      <c r="FS239" s="7"/>
      <c r="FT239" s="7"/>
      <c r="FU239" s="7"/>
      <c r="FV239" s="7"/>
      <c r="FW239" s="7"/>
      <c r="FX239" s="7"/>
      <c r="FY239" s="7"/>
      <c r="FZ239" s="7"/>
      <c r="GA239" s="7"/>
      <c r="GB239" s="7"/>
      <c r="GC239" s="7"/>
      <c r="GD239" s="7"/>
      <c r="GE239" s="7"/>
      <c r="GF239" s="7"/>
      <c r="GG239" s="7"/>
      <c r="GH239" s="7"/>
      <c r="GI239" s="7"/>
      <c r="GJ239" s="7"/>
      <c r="GK239" s="7"/>
    </row>
    <row r="240" spans="1:193" ht="15" customHeight="1" x14ac:dyDescent="0.2">
      <c r="A240" s="85">
        <v>44203</v>
      </c>
      <c r="B240" s="7">
        <v>0</v>
      </c>
      <c r="C240" s="7">
        <f>SUM(C238,B239)</f>
        <v>0</v>
      </c>
      <c r="D240" s="7"/>
      <c r="E240" s="7"/>
      <c r="F240" s="7">
        <v>2</v>
      </c>
      <c r="G240" s="7">
        <f t="shared" si="165"/>
        <v>123</v>
      </c>
      <c r="H240" s="7">
        <v>0</v>
      </c>
      <c r="I240" s="7">
        <f t="shared" si="170"/>
        <v>404</v>
      </c>
      <c r="J240" s="7"/>
      <c r="K240" s="7"/>
      <c r="L240" s="7">
        <v>0</v>
      </c>
      <c r="M240" s="7">
        <f t="shared" si="153"/>
        <v>11</v>
      </c>
      <c r="N240" s="7">
        <v>0</v>
      </c>
      <c r="O240" s="7">
        <f t="shared" si="154"/>
        <v>212</v>
      </c>
      <c r="P240" s="7"/>
      <c r="Q240" s="7"/>
      <c r="R240" s="7"/>
      <c r="S240" s="7"/>
      <c r="T240" s="7">
        <v>0</v>
      </c>
      <c r="U240" s="7">
        <f t="shared" si="155"/>
        <v>0</v>
      </c>
      <c r="V240" s="7">
        <v>0</v>
      </c>
      <c r="W240" s="7">
        <f t="shared" si="167"/>
        <v>111</v>
      </c>
      <c r="X240" s="7">
        <v>0</v>
      </c>
      <c r="Y240" s="7">
        <f t="shared" si="156"/>
        <v>72</v>
      </c>
      <c r="Z240" s="7">
        <v>0</v>
      </c>
      <c r="AA240" s="7">
        <f t="shared" si="168"/>
        <v>53</v>
      </c>
      <c r="AB240" s="7"/>
      <c r="AC240" s="7"/>
      <c r="AD240" s="7">
        <v>2</v>
      </c>
      <c r="AE240" s="7">
        <f t="shared" si="148"/>
        <v>409</v>
      </c>
      <c r="AF240" s="7">
        <v>0</v>
      </c>
      <c r="AG240" s="7">
        <f t="shared" si="169"/>
        <v>258</v>
      </c>
      <c r="AH240" s="7">
        <v>0</v>
      </c>
      <c r="AI240" s="84">
        <f t="shared" si="147"/>
        <v>8</v>
      </c>
      <c r="AJ240" s="101"/>
      <c r="AK240" s="7"/>
      <c r="AL240" s="7"/>
      <c r="AM240" s="7"/>
      <c r="AN240" s="7"/>
      <c r="AO240" s="7"/>
      <c r="AP240" s="7"/>
      <c r="AQ240" s="7"/>
      <c r="AR240" s="7"/>
      <c r="AS240" s="7"/>
      <c r="AT240" s="7"/>
      <c r="AU240" s="7"/>
      <c r="AV240" s="7"/>
      <c r="AW240" s="7"/>
      <c r="AX240" s="7"/>
      <c r="AY240" s="7"/>
      <c r="AZ240" s="7"/>
      <c r="BA240" s="7"/>
      <c r="BB240" s="7">
        <v>0</v>
      </c>
      <c r="BC240" s="7">
        <f>SUM(BC238,BB239)</f>
        <v>0</v>
      </c>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v>0</v>
      </c>
      <c r="CE240" s="7">
        <f t="shared" si="157"/>
        <v>13</v>
      </c>
      <c r="CF240" s="7"/>
      <c r="CG240" s="7"/>
      <c r="CH240" s="7"/>
      <c r="CI240" s="7"/>
      <c r="CJ240" s="7"/>
      <c r="CK240" s="7"/>
      <c r="CL240" s="7"/>
      <c r="CM240" s="7"/>
      <c r="CN240" s="7"/>
      <c r="CO240" s="7"/>
      <c r="CP240" s="7"/>
      <c r="CQ240" s="7"/>
      <c r="CR240" s="7"/>
      <c r="CS240" s="7"/>
      <c r="CT240" s="7"/>
      <c r="CU240" s="7"/>
      <c r="CV240" s="7"/>
      <c r="CW240" s="7"/>
      <c r="CX240" s="7"/>
      <c r="CY240" s="7"/>
      <c r="CZ240" s="7">
        <v>0</v>
      </c>
      <c r="DA240" s="7">
        <f t="shared" si="158"/>
        <v>262</v>
      </c>
      <c r="DB240" s="7"/>
      <c r="DC240" s="7"/>
      <c r="DD240" s="7"/>
      <c r="DE240" s="7"/>
      <c r="DF240" s="7"/>
      <c r="DG240" s="7"/>
      <c r="DH240" s="7"/>
      <c r="DI240" s="7"/>
      <c r="DJ240" s="7"/>
      <c r="DK240" s="7"/>
      <c r="DL240" s="7"/>
      <c r="DM240" s="7"/>
      <c r="DN240" s="7"/>
      <c r="DO240" s="7"/>
      <c r="DP240" s="7"/>
      <c r="DQ240" s="7"/>
      <c r="DR240" s="7">
        <v>10</v>
      </c>
      <c r="DS240" s="7">
        <f t="shared" si="159"/>
        <v>478</v>
      </c>
      <c r="DT240" s="7"/>
      <c r="DU240" s="7"/>
      <c r="DV240" s="7"/>
      <c r="DW240" s="7"/>
      <c r="DX240" s="7"/>
      <c r="DY240" s="7"/>
      <c r="DZ240" s="7">
        <v>0</v>
      </c>
      <c r="EA240" s="7">
        <f t="shared" si="160"/>
        <v>30</v>
      </c>
      <c r="EB240" s="7"/>
      <c r="EC240" s="7"/>
      <c r="ED240" s="7"/>
      <c r="EE240" s="7"/>
      <c r="EF240" s="7"/>
      <c r="EG240" s="7"/>
      <c r="EH240" s="7"/>
      <c r="EI240" s="7"/>
      <c r="EJ240" s="7"/>
      <c r="EK240" s="7"/>
      <c r="EL240" s="7"/>
      <c r="EM240" s="7"/>
      <c r="EN240" s="7"/>
      <c r="EO240" s="7"/>
      <c r="EP240" s="7"/>
      <c r="EQ240" s="7"/>
      <c r="ER240" s="7"/>
      <c r="ES240" s="7"/>
      <c r="ET240" s="7"/>
      <c r="EU240" s="7"/>
      <c r="EV240" s="7"/>
      <c r="EW240" s="7"/>
      <c r="EX240" s="7"/>
      <c r="EY240" s="7"/>
      <c r="EZ240" s="7"/>
      <c r="FA240" s="7"/>
      <c r="FB240" s="7"/>
      <c r="FC240" s="7"/>
      <c r="FD240" s="7"/>
      <c r="FE240" s="7"/>
      <c r="FF240" s="7"/>
      <c r="FG240" s="7"/>
      <c r="FH240" s="7"/>
      <c r="FI240" s="7"/>
      <c r="FJ240" s="7"/>
      <c r="FK240" s="7"/>
      <c r="FL240" s="7"/>
      <c r="FM240" s="7"/>
      <c r="FN240" s="7">
        <v>3</v>
      </c>
      <c r="FO240" s="7">
        <f t="shared" si="161"/>
        <v>1140</v>
      </c>
      <c r="FP240" s="7"/>
      <c r="FQ240" s="7"/>
      <c r="FR240" s="7"/>
      <c r="FS240" s="7"/>
      <c r="FT240" s="7"/>
      <c r="FU240" s="7"/>
      <c r="FV240" s="7"/>
      <c r="FW240" s="7"/>
      <c r="FX240" s="7"/>
      <c r="FY240" s="7"/>
      <c r="FZ240" s="7"/>
      <c r="GA240" s="7"/>
      <c r="GB240" s="7"/>
      <c r="GC240" s="7"/>
      <c r="GD240" s="7"/>
      <c r="GE240" s="7"/>
      <c r="GF240" s="7"/>
      <c r="GG240" s="7"/>
      <c r="GH240" s="7"/>
      <c r="GI240" s="7"/>
      <c r="GJ240" s="7"/>
      <c r="GK240" s="7"/>
    </row>
    <row r="241" spans="1:193" ht="15" customHeight="1" x14ac:dyDescent="0.2">
      <c r="A241" s="85">
        <v>44204</v>
      </c>
      <c r="B241" s="7">
        <v>0</v>
      </c>
      <c r="C241" s="7">
        <f>SUM(C239,B240)</f>
        <v>0</v>
      </c>
      <c r="D241" s="7"/>
      <c r="E241" s="7"/>
      <c r="F241" s="7">
        <v>0</v>
      </c>
      <c r="G241" s="7">
        <f t="shared" si="165"/>
        <v>123</v>
      </c>
      <c r="H241" s="7">
        <v>0</v>
      </c>
      <c r="I241" s="7">
        <f t="shared" si="170"/>
        <v>404</v>
      </c>
      <c r="J241" s="7"/>
      <c r="K241" s="7"/>
      <c r="L241" s="7">
        <v>1</v>
      </c>
      <c r="M241" s="7">
        <f t="shared" si="153"/>
        <v>12</v>
      </c>
      <c r="N241" s="7">
        <v>0</v>
      </c>
      <c r="O241" s="7">
        <f t="shared" si="154"/>
        <v>212</v>
      </c>
      <c r="P241" s="7"/>
      <c r="Q241" s="7"/>
      <c r="R241" s="7"/>
      <c r="S241" s="7"/>
      <c r="T241" s="7">
        <v>0</v>
      </c>
      <c r="U241" s="7">
        <f>SUM(U240,T241)</f>
        <v>0</v>
      </c>
      <c r="V241" s="7">
        <v>4</v>
      </c>
      <c r="W241" s="7">
        <f t="shared" si="167"/>
        <v>115</v>
      </c>
      <c r="X241" s="7">
        <v>3</v>
      </c>
      <c r="Y241" s="7">
        <f t="shared" si="156"/>
        <v>75</v>
      </c>
      <c r="Z241" s="7">
        <v>0</v>
      </c>
      <c r="AA241" s="7">
        <f t="shared" si="168"/>
        <v>53</v>
      </c>
      <c r="AB241" s="7"/>
      <c r="AC241" s="7"/>
      <c r="AD241" s="7">
        <v>8</v>
      </c>
      <c r="AE241" s="7">
        <f t="shared" si="148"/>
        <v>417</v>
      </c>
      <c r="AF241" s="7">
        <v>0</v>
      </c>
      <c r="AG241" s="7">
        <f t="shared" si="169"/>
        <v>258</v>
      </c>
      <c r="AH241" s="7">
        <v>0</v>
      </c>
      <c r="AI241" s="84">
        <f t="shared" si="147"/>
        <v>8</v>
      </c>
      <c r="AJ241" s="101"/>
      <c r="AK241" s="7"/>
      <c r="AL241" s="7"/>
      <c r="AM241" s="7"/>
      <c r="AN241" s="7"/>
      <c r="AO241" s="7"/>
      <c r="AP241" s="7"/>
      <c r="AQ241" s="7"/>
      <c r="AR241" s="7"/>
      <c r="AS241" s="7"/>
      <c r="AT241" s="7"/>
      <c r="AU241" s="7"/>
      <c r="AV241" s="7"/>
      <c r="AW241" s="7"/>
      <c r="AX241" s="7"/>
      <c r="AY241" s="7"/>
      <c r="AZ241" s="7"/>
      <c r="BA241" s="7"/>
      <c r="BB241" s="7">
        <v>0</v>
      </c>
      <c r="BC241" s="7">
        <f>SUM(BC239,BB240)</f>
        <v>0</v>
      </c>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v>1</v>
      </c>
      <c r="CE241" s="7">
        <f t="shared" si="157"/>
        <v>14</v>
      </c>
      <c r="CF241" s="7"/>
      <c r="CG241" s="7"/>
      <c r="CH241" s="7"/>
      <c r="CI241" s="7"/>
      <c r="CJ241" s="7"/>
      <c r="CK241" s="7"/>
      <c r="CL241" s="7"/>
      <c r="CM241" s="7"/>
      <c r="CN241" s="7"/>
      <c r="CO241" s="7"/>
      <c r="CP241" s="7"/>
      <c r="CQ241" s="7"/>
      <c r="CR241" s="7"/>
      <c r="CS241" s="7"/>
      <c r="CT241" s="7"/>
      <c r="CU241" s="7"/>
      <c r="CV241" s="7"/>
      <c r="CW241" s="7"/>
      <c r="CX241" s="7"/>
      <c r="CY241" s="7"/>
      <c r="CZ241" s="7">
        <v>1</v>
      </c>
      <c r="DA241" s="7">
        <f t="shared" si="158"/>
        <v>263</v>
      </c>
      <c r="DB241" s="7"/>
      <c r="DC241" s="7"/>
      <c r="DD241" s="7"/>
      <c r="DE241" s="7"/>
      <c r="DF241" s="7"/>
      <c r="DG241" s="7"/>
      <c r="DH241" s="7"/>
      <c r="DI241" s="7"/>
      <c r="DJ241" s="7"/>
      <c r="DK241" s="7"/>
      <c r="DL241" s="7"/>
      <c r="DM241" s="7"/>
      <c r="DN241" s="7"/>
      <c r="DO241" s="7"/>
      <c r="DP241" s="7"/>
      <c r="DQ241" s="7"/>
      <c r="DR241" s="7">
        <v>24</v>
      </c>
      <c r="DS241" s="7">
        <f t="shared" si="159"/>
        <v>502</v>
      </c>
      <c r="DT241" s="7"/>
      <c r="DU241" s="7"/>
      <c r="DV241" s="7"/>
      <c r="DW241" s="7"/>
      <c r="DX241" s="7"/>
      <c r="DY241" s="7"/>
      <c r="DZ241" s="7">
        <v>0</v>
      </c>
      <c r="EA241" s="7">
        <f t="shared" si="160"/>
        <v>30</v>
      </c>
      <c r="EB241" s="7"/>
      <c r="EC241" s="7"/>
      <c r="ED241" s="7"/>
      <c r="EE241" s="7"/>
      <c r="EF241" s="7"/>
      <c r="EG241" s="7"/>
      <c r="EH241" s="7"/>
      <c r="EI241" s="7"/>
      <c r="EJ241" s="7"/>
      <c r="EK241" s="7"/>
      <c r="EL241" s="7"/>
      <c r="EM241" s="7"/>
      <c r="EN241" s="7"/>
      <c r="EO241" s="7"/>
      <c r="EP241" s="7"/>
      <c r="EQ241" s="7"/>
      <c r="ER241" s="7"/>
      <c r="ES241" s="7"/>
      <c r="ET241" s="7"/>
      <c r="EU241" s="7"/>
      <c r="EV241" s="7"/>
      <c r="EW241" s="7"/>
      <c r="EX241" s="7"/>
      <c r="EY241" s="7"/>
      <c r="EZ241" s="7"/>
      <c r="FA241" s="7"/>
      <c r="FB241" s="7"/>
      <c r="FC241" s="7"/>
      <c r="FD241" s="7"/>
      <c r="FE241" s="7"/>
      <c r="FF241" s="7"/>
      <c r="FG241" s="7"/>
      <c r="FH241" s="7"/>
      <c r="FI241" s="7"/>
      <c r="FJ241" s="7"/>
      <c r="FK241" s="7"/>
      <c r="FL241" s="7"/>
      <c r="FM241" s="7"/>
      <c r="FN241" s="7">
        <v>2</v>
      </c>
      <c r="FO241" s="7">
        <f t="shared" si="161"/>
        <v>1142</v>
      </c>
      <c r="FP241" s="7"/>
      <c r="FQ241" s="7"/>
      <c r="FR241" s="7"/>
      <c r="FS241" s="7"/>
      <c r="FT241" s="7"/>
      <c r="FU241" s="7"/>
      <c r="FV241" s="7"/>
      <c r="FW241" s="7"/>
      <c r="FX241" s="7"/>
      <c r="FY241" s="7"/>
      <c r="FZ241" s="7"/>
      <c r="GA241" s="7"/>
      <c r="GB241" s="7"/>
      <c r="GC241" s="7"/>
      <c r="GD241" s="7"/>
      <c r="GE241" s="7"/>
      <c r="GF241" s="7"/>
      <c r="GG241" s="7"/>
      <c r="GH241" s="7"/>
      <c r="GI241" s="7"/>
      <c r="GJ241" s="7"/>
      <c r="GK241" s="7"/>
    </row>
    <row r="242" spans="1:193" ht="15" customHeight="1" x14ac:dyDescent="0.2">
      <c r="A242" s="85">
        <v>44205</v>
      </c>
      <c r="B242" s="7"/>
      <c r="C242" s="7">
        <f t="shared" ref="C242:C260" si="171">SUM(C240,B241)</f>
        <v>0</v>
      </c>
      <c r="D242" s="7"/>
      <c r="E242" s="7"/>
      <c r="F242" s="7"/>
      <c r="G242" s="7">
        <f t="shared" si="165"/>
        <v>123</v>
      </c>
      <c r="H242" s="7"/>
      <c r="I242" s="7">
        <f t="shared" si="170"/>
        <v>404</v>
      </c>
      <c r="J242" s="7"/>
      <c r="K242" s="7"/>
      <c r="L242" s="7"/>
      <c r="M242" s="7">
        <f t="shared" si="153"/>
        <v>12</v>
      </c>
      <c r="N242" s="7"/>
      <c r="O242" s="7">
        <f t="shared" si="154"/>
        <v>212</v>
      </c>
      <c r="P242" s="7"/>
      <c r="Q242" s="7"/>
      <c r="R242" s="7"/>
      <c r="S242" s="7"/>
      <c r="T242" s="7"/>
      <c r="U242" s="7">
        <f t="shared" ref="U242:U260" si="172">SUM(U241,T242)</f>
        <v>0</v>
      </c>
      <c r="V242" s="7"/>
      <c r="W242" s="7">
        <f t="shared" si="167"/>
        <v>115</v>
      </c>
      <c r="X242" s="7"/>
      <c r="Y242" s="7">
        <f t="shared" si="156"/>
        <v>75</v>
      </c>
      <c r="Z242" s="7"/>
      <c r="AA242" s="7">
        <f t="shared" si="168"/>
        <v>53</v>
      </c>
      <c r="AB242" s="7"/>
      <c r="AC242" s="7"/>
      <c r="AD242" s="7"/>
      <c r="AE242" s="7">
        <f t="shared" si="148"/>
        <v>417</v>
      </c>
      <c r="AF242" s="7"/>
      <c r="AG242" s="7">
        <f t="shared" si="169"/>
        <v>258</v>
      </c>
      <c r="AH242" s="7"/>
      <c r="AI242" s="84">
        <f t="shared" si="147"/>
        <v>8</v>
      </c>
      <c r="AJ242" s="101"/>
      <c r="AK242" s="7"/>
      <c r="AL242" s="7"/>
      <c r="AM242" s="7"/>
      <c r="AN242" s="7"/>
      <c r="AO242" s="7"/>
      <c r="AP242" s="7"/>
      <c r="AQ242" s="7"/>
      <c r="AR242" s="7"/>
      <c r="AS242" s="7"/>
      <c r="AT242" s="7"/>
      <c r="AU242" s="7"/>
      <c r="AV242" s="7"/>
      <c r="AW242" s="7"/>
      <c r="AX242" s="7"/>
      <c r="AY242" s="7"/>
      <c r="AZ242" s="7"/>
      <c r="BA242" s="7"/>
      <c r="BB242" s="7"/>
      <c r="BC242" s="7">
        <f t="shared" ref="BC242:BC246" si="173">SUM(BC240,BB241)</f>
        <v>0</v>
      </c>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f t="shared" si="157"/>
        <v>14</v>
      </c>
      <c r="CF242" s="7"/>
      <c r="CG242" s="7"/>
      <c r="CH242" s="7"/>
      <c r="CI242" s="7"/>
      <c r="CJ242" s="7"/>
      <c r="CK242" s="7"/>
      <c r="CL242" s="7"/>
      <c r="CM242" s="7"/>
      <c r="CN242" s="7"/>
      <c r="CO242" s="7"/>
      <c r="CP242" s="7"/>
      <c r="CQ242" s="7"/>
      <c r="CR242" s="7"/>
      <c r="CS242" s="7"/>
      <c r="CT242" s="7"/>
      <c r="CU242" s="7"/>
      <c r="CV242" s="7"/>
      <c r="CW242" s="7"/>
      <c r="CX242" s="7"/>
      <c r="CY242" s="7"/>
      <c r="CZ242" s="7"/>
      <c r="DA242" s="7">
        <f t="shared" si="158"/>
        <v>263</v>
      </c>
      <c r="DB242" s="7"/>
      <c r="DC242" s="7"/>
      <c r="DD242" s="7"/>
      <c r="DE242" s="7"/>
      <c r="DF242" s="7"/>
      <c r="DG242" s="7"/>
      <c r="DH242" s="7"/>
      <c r="DI242" s="7"/>
      <c r="DJ242" s="7"/>
      <c r="DK242" s="7"/>
      <c r="DL242" s="7"/>
      <c r="DM242" s="7"/>
      <c r="DN242" s="7"/>
      <c r="DO242" s="7"/>
      <c r="DP242" s="7"/>
      <c r="DQ242" s="7"/>
      <c r="DR242" s="7"/>
      <c r="DS242" s="7">
        <f t="shared" si="159"/>
        <v>502</v>
      </c>
      <c r="DT242" s="7"/>
      <c r="DU242" s="7"/>
      <c r="DV242" s="7"/>
      <c r="DW242" s="7"/>
      <c r="DX242" s="7"/>
      <c r="DY242" s="7"/>
      <c r="DZ242" s="7"/>
      <c r="EA242" s="7">
        <f t="shared" si="160"/>
        <v>30</v>
      </c>
      <c r="EB242" s="7"/>
      <c r="EC242" s="7"/>
      <c r="ED242" s="7"/>
      <c r="EE242" s="7"/>
      <c r="EF242" s="7"/>
      <c r="EG242" s="7"/>
      <c r="EH242" s="7"/>
      <c r="EI242" s="7"/>
      <c r="EJ242" s="7"/>
      <c r="EK242" s="7"/>
      <c r="EL242" s="7"/>
      <c r="EM242" s="7"/>
      <c r="EN242" s="7"/>
      <c r="EO242" s="7"/>
      <c r="EP242" s="7"/>
      <c r="EQ242" s="7"/>
      <c r="ER242" s="7"/>
      <c r="ES242" s="7"/>
      <c r="ET242" s="7"/>
      <c r="EU242" s="7"/>
      <c r="EV242" s="7"/>
      <c r="EW242" s="7"/>
      <c r="EX242" s="7"/>
      <c r="EY242" s="7"/>
      <c r="EZ242" s="7"/>
      <c r="FA242" s="7"/>
      <c r="FB242" s="7"/>
      <c r="FC242" s="7"/>
      <c r="FD242" s="7"/>
      <c r="FE242" s="7"/>
      <c r="FF242" s="7"/>
      <c r="FG242" s="7"/>
      <c r="FH242" s="7"/>
      <c r="FI242" s="7"/>
      <c r="FJ242" s="7"/>
      <c r="FK242" s="7"/>
      <c r="FL242" s="7"/>
      <c r="FM242" s="7"/>
      <c r="FN242" s="7"/>
      <c r="FO242" s="7">
        <f t="shared" si="161"/>
        <v>1142</v>
      </c>
      <c r="FP242" s="7"/>
      <c r="FQ242" s="7"/>
      <c r="FR242" s="7"/>
      <c r="FS242" s="7"/>
      <c r="FT242" s="7"/>
      <c r="FU242" s="7"/>
      <c r="FV242" s="7"/>
      <c r="FW242" s="7"/>
      <c r="FX242" s="7"/>
      <c r="FY242" s="7"/>
      <c r="FZ242" s="7"/>
      <c r="GA242" s="7"/>
      <c r="GB242" s="7"/>
      <c r="GC242" s="7"/>
      <c r="GD242" s="7"/>
      <c r="GE242" s="7"/>
      <c r="GF242" s="7"/>
      <c r="GG242" s="7"/>
      <c r="GH242" s="7"/>
      <c r="GI242" s="7"/>
      <c r="GJ242" s="7"/>
      <c r="GK242" s="7"/>
    </row>
    <row r="243" spans="1:193" ht="15" customHeight="1" x14ac:dyDescent="0.2">
      <c r="A243" s="85">
        <v>44206</v>
      </c>
      <c r="B243" s="7"/>
      <c r="C243" s="7">
        <f t="shared" si="171"/>
        <v>0</v>
      </c>
      <c r="D243" s="7"/>
      <c r="E243" s="7"/>
      <c r="F243" s="7"/>
      <c r="G243" s="7">
        <f t="shared" si="165"/>
        <v>123</v>
      </c>
      <c r="H243" s="7"/>
      <c r="I243" s="7">
        <f t="shared" si="170"/>
        <v>404</v>
      </c>
      <c r="J243" s="7"/>
      <c r="K243" s="7"/>
      <c r="L243" s="7"/>
      <c r="M243" s="7">
        <f t="shared" si="153"/>
        <v>12</v>
      </c>
      <c r="N243" s="7"/>
      <c r="O243" s="7">
        <f t="shared" si="154"/>
        <v>212</v>
      </c>
      <c r="P243" s="7"/>
      <c r="Q243" s="7"/>
      <c r="R243" s="7"/>
      <c r="S243" s="7"/>
      <c r="T243" s="7"/>
      <c r="U243" s="7">
        <f t="shared" si="172"/>
        <v>0</v>
      </c>
      <c r="V243" s="7"/>
      <c r="W243" s="7">
        <f t="shared" si="167"/>
        <v>115</v>
      </c>
      <c r="X243" s="7"/>
      <c r="Y243" s="7">
        <f t="shared" si="156"/>
        <v>75</v>
      </c>
      <c r="Z243" s="7"/>
      <c r="AA243" s="7">
        <f t="shared" si="168"/>
        <v>53</v>
      </c>
      <c r="AB243" s="7"/>
      <c r="AC243" s="7"/>
      <c r="AD243" s="7"/>
      <c r="AE243" s="7">
        <f t="shared" si="148"/>
        <v>417</v>
      </c>
      <c r="AF243" s="7"/>
      <c r="AG243" s="7">
        <f t="shared" si="169"/>
        <v>258</v>
      </c>
      <c r="AH243" s="7"/>
      <c r="AI243" s="84">
        <f t="shared" si="147"/>
        <v>8</v>
      </c>
      <c r="AJ243" s="101"/>
      <c r="AK243" s="7"/>
      <c r="AL243" s="7"/>
      <c r="AM243" s="7"/>
      <c r="AN243" s="7"/>
      <c r="AO243" s="7"/>
      <c r="AP243" s="7"/>
      <c r="AQ243" s="7"/>
      <c r="AR243" s="7"/>
      <c r="AS243" s="7"/>
      <c r="AT243" s="7"/>
      <c r="AU243" s="7"/>
      <c r="AV243" s="7"/>
      <c r="AW243" s="7"/>
      <c r="AX243" s="7"/>
      <c r="AY243" s="7"/>
      <c r="AZ243" s="7"/>
      <c r="BA243" s="7"/>
      <c r="BB243" s="7"/>
      <c r="BC243" s="7">
        <f t="shared" si="173"/>
        <v>0</v>
      </c>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f t="shared" si="157"/>
        <v>14</v>
      </c>
      <c r="CF243" s="7"/>
      <c r="CG243" s="7"/>
      <c r="CH243" s="7"/>
      <c r="CI243" s="7"/>
      <c r="CJ243" s="7"/>
      <c r="CK243" s="7"/>
      <c r="CL243" s="7"/>
      <c r="CM243" s="7"/>
      <c r="CN243" s="7"/>
      <c r="CO243" s="7"/>
      <c r="CP243" s="7"/>
      <c r="CQ243" s="7"/>
      <c r="CR243" s="7"/>
      <c r="CS243" s="7"/>
      <c r="CT243" s="7"/>
      <c r="CU243" s="7"/>
      <c r="CV243" s="7"/>
      <c r="CW243" s="7"/>
      <c r="CX243" s="7"/>
      <c r="CY243" s="7"/>
      <c r="CZ243" s="7"/>
      <c r="DA243" s="7">
        <f t="shared" si="158"/>
        <v>263</v>
      </c>
      <c r="DB243" s="7"/>
      <c r="DC243" s="7"/>
      <c r="DD243" s="7"/>
      <c r="DE243" s="7"/>
      <c r="DF243" s="7"/>
      <c r="DG243" s="7"/>
      <c r="DH243" s="7"/>
      <c r="DI243" s="7"/>
      <c r="DJ243" s="7"/>
      <c r="DK243" s="7"/>
      <c r="DL243" s="7"/>
      <c r="DM243" s="7"/>
      <c r="DN243" s="7"/>
      <c r="DO243" s="7"/>
      <c r="DP243" s="7"/>
      <c r="DQ243" s="7"/>
      <c r="DR243" s="7"/>
      <c r="DS243" s="7">
        <f t="shared" si="159"/>
        <v>502</v>
      </c>
      <c r="DT243" s="7"/>
      <c r="DU243" s="7"/>
      <c r="DV243" s="7"/>
      <c r="DW243" s="7"/>
      <c r="DX243" s="7"/>
      <c r="DY243" s="7"/>
      <c r="DZ243" s="7"/>
      <c r="EA243" s="7">
        <f t="shared" si="160"/>
        <v>30</v>
      </c>
      <c r="EB243" s="7"/>
      <c r="EC243" s="7"/>
      <c r="ED243" s="7"/>
      <c r="EE243" s="7"/>
      <c r="EF243" s="7"/>
      <c r="EG243" s="7"/>
      <c r="EH243" s="7"/>
      <c r="EI243" s="7"/>
      <c r="EJ243" s="7"/>
      <c r="EK243" s="7"/>
      <c r="EL243" s="7"/>
      <c r="EM243" s="7"/>
      <c r="EN243" s="7"/>
      <c r="EO243" s="7"/>
      <c r="EP243" s="7"/>
      <c r="EQ243" s="7"/>
      <c r="ER243" s="7"/>
      <c r="ES243" s="7"/>
      <c r="ET243" s="7"/>
      <c r="EU243" s="7"/>
      <c r="EV243" s="7"/>
      <c r="EW243" s="7"/>
      <c r="EX243" s="7"/>
      <c r="EY243" s="7"/>
      <c r="EZ243" s="7"/>
      <c r="FA243" s="7"/>
      <c r="FB243" s="7"/>
      <c r="FC243" s="7"/>
      <c r="FD243" s="7"/>
      <c r="FE243" s="7"/>
      <c r="FF243" s="7"/>
      <c r="FG243" s="7"/>
      <c r="FH243" s="7"/>
      <c r="FI243" s="7"/>
      <c r="FJ243" s="7"/>
      <c r="FK243" s="7"/>
      <c r="FL243" s="7"/>
      <c r="FM243" s="7"/>
      <c r="FN243" s="7"/>
      <c r="FO243" s="7">
        <f t="shared" si="161"/>
        <v>1142</v>
      </c>
      <c r="FP243" s="7"/>
      <c r="FQ243" s="7"/>
      <c r="FR243" s="7"/>
      <c r="FS243" s="7"/>
      <c r="FT243" s="7"/>
      <c r="FU243" s="7"/>
      <c r="FV243" s="7"/>
      <c r="FW243" s="7"/>
      <c r="FX243" s="7"/>
      <c r="FY243" s="7"/>
      <c r="FZ243" s="7"/>
      <c r="GA243" s="7"/>
      <c r="GB243" s="7"/>
      <c r="GC243" s="7"/>
      <c r="GD243" s="7"/>
      <c r="GE243" s="7"/>
      <c r="GF243" s="7"/>
      <c r="GG243" s="7"/>
      <c r="GH243" s="7"/>
      <c r="GI243" s="7"/>
      <c r="GJ243" s="7"/>
      <c r="GK243" s="7"/>
    </row>
    <row r="244" spans="1:193" ht="15" customHeight="1" x14ac:dyDescent="0.2">
      <c r="A244" s="85">
        <v>44207</v>
      </c>
      <c r="B244" s="7">
        <v>0</v>
      </c>
      <c r="C244" s="7">
        <f t="shared" si="171"/>
        <v>0</v>
      </c>
      <c r="D244" s="7"/>
      <c r="E244" s="7"/>
      <c r="F244" s="7">
        <v>11</v>
      </c>
      <c r="G244" s="7">
        <f t="shared" si="165"/>
        <v>134</v>
      </c>
      <c r="H244" s="7">
        <v>0</v>
      </c>
      <c r="I244" s="7">
        <f t="shared" si="170"/>
        <v>404</v>
      </c>
      <c r="J244" s="7"/>
      <c r="K244" s="7"/>
      <c r="L244" s="7">
        <v>2</v>
      </c>
      <c r="M244" s="7">
        <f t="shared" si="153"/>
        <v>14</v>
      </c>
      <c r="N244" s="7">
        <v>0</v>
      </c>
      <c r="O244" s="7">
        <f t="shared" si="154"/>
        <v>212</v>
      </c>
      <c r="P244" s="7"/>
      <c r="Q244" s="7"/>
      <c r="R244" s="7"/>
      <c r="S244" s="7"/>
      <c r="T244" s="7">
        <v>0</v>
      </c>
      <c r="U244" s="7">
        <f t="shared" si="172"/>
        <v>0</v>
      </c>
      <c r="V244" s="7">
        <v>17</v>
      </c>
      <c r="W244" s="7">
        <f t="shared" si="167"/>
        <v>132</v>
      </c>
      <c r="X244" s="7">
        <v>4</v>
      </c>
      <c r="Y244" s="7">
        <f t="shared" si="156"/>
        <v>79</v>
      </c>
      <c r="Z244" s="7">
        <v>18</v>
      </c>
      <c r="AA244" s="7">
        <f t="shared" si="168"/>
        <v>71</v>
      </c>
      <c r="AB244" s="7"/>
      <c r="AC244" s="7"/>
      <c r="AD244" s="7">
        <v>15</v>
      </c>
      <c r="AE244" s="7">
        <f t="shared" si="148"/>
        <v>432</v>
      </c>
      <c r="AF244" s="7">
        <v>22</v>
      </c>
      <c r="AG244" s="7">
        <f t="shared" si="169"/>
        <v>280</v>
      </c>
      <c r="AH244" s="7">
        <v>0</v>
      </c>
      <c r="AI244" s="84">
        <f t="shared" si="147"/>
        <v>8</v>
      </c>
      <c r="AJ244" s="101"/>
      <c r="AK244" s="7"/>
      <c r="AL244" s="7"/>
      <c r="AM244" s="7"/>
      <c r="AN244" s="7"/>
      <c r="AO244" s="7"/>
      <c r="AP244" s="7"/>
      <c r="AQ244" s="7"/>
      <c r="AR244" s="7"/>
      <c r="AS244" s="7"/>
      <c r="AT244" s="7"/>
      <c r="AU244" s="7"/>
      <c r="AV244" s="7"/>
      <c r="AW244" s="7"/>
      <c r="AX244" s="7"/>
      <c r="AY244" s="7"/>
      <c r="AZ244" s="7"/>
      <c r="BA244" s="7"/>
      <c r="BB244" s="7">
        <v>0</v>
      </c>
      <c r="BC244" s="7">
        <f t="shared" si="173"/>
        <v>0</v>
      </c>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v>0</v>
      </c>
      <c r="CE244" s="7">
        <f t="shared" si="157"/>
        <v>14</v>
      </c>
      <c r="CF244" s="7"/>
      <c r="CG244" s="7"/>
      <c r="CH244" s="7"/>
      <c r="CI244" s="7"/>
      <c r="CJ244" s="7"/>
      <c r="CK244" s="7"/>
      <c r="CL244" s="7"/>
      <c r="CM244" s="7"/>
      <c r="CN244" s="7"/>
      <c r="CO244" s="7"/>
      <c r="CP244" s="7"/>
      <c r="CQ244" s="7"/>
      <c r="CR244" s="7"/>
      <c r="CS244" s="7"/>
      <c r="CT244" s="7"/>
      <c r="CU244" s="7"/>
      <c r="CV244" s="7"/>
      <c r="CW244" s="7"/>
      <c r="CX244" s="7"/>
      <c r="CY244" s="7"/>
      <c r="CZ244" s="7">
        <v>5</v>
      </c>
      <c r="DA244" s="7">
        <f t="shared" si="158"/>
        <v>268</v>
      </c>
      <c r="DB244" s="7"/>
      <c r="DC244" s="7"/>
      <c r="DD244" s="7"/>
      <c r="DE244" s="7"/>
      <c r="DF244" s="7"/>
      <c r="DG244" s="7"/>
      <c r="DH244" s="7"/>
      <c r="DI244" s="7"/>
      <c r="DJ244" s="7"/>
      <c r="DK244" s="7"/>
      <c r="DL244" s="7"/>
      <c r="DM244" s="7"/>
      <c r="DN244" s="7"/>
      <c r="DO244" s="7"/>
      <c r="DP244" s="7"/>
      <c r="DQ244" s="7"/>
      <c r="DR244" s="7">
        <v>13</v>
      </c>
      <c r="DS244" s="7">
        <f t="shared" si="159"/>
        <v>515</v>
      </c>
      <c r="DT244" s="7"/>
      <c r="DU244" s="7"/>
      <c r="DV244" s="7"/>
      <c r="DW244" s="7"/>
      <c r="DX244" s="7"/>
      <c r="DY244" s="7"/>
      <c r="DZ244" s="7">
        <v>0</v>
      </c>
      <c r="EA244" s="7">
        <f t="shared" si="160"/>
        <v>30</v>
      </c>
      <c r="EB244" s="7"/>
      <c r="EC244" s="7"/>
      <c r="ED244" s="7"/>
      <c r="EE244" s="7"/>
      <c r="EF244" s="7"/>
      <c r="EG244" s="7"/>
      <c r="EH244" s="7"/>
      <c r="EI244" s="7"/>
      <c r="EJ244" s="7"/>
      <c r="EK244" s="7"/>
      <c r="EL244" s="7"/>
      <c r="EM244" s="7"/>
      <c r="EN244" s="7"/>
      <c r="EO244" s="7"/>
      <c r="EP244" s="7"/>
      <c r="EQ244" s="7"/>
      <c r="ER244" s="7"/>
      <c r="ES244" s="7"/>
      <c r="ET244" s="7"/>
      <c r="EU244" s="7"/>
      <c r="EV244" s="7"/>
      <c r="EW244" s="7"/>
      <c r="EX244" s="7"/>
      <c r="EY244" s="7"/>
      <c r="EZ244" s="7"/>
      <c r="FA244" s="7"/>
      <c r="FB244" s="7"/>
      <c r="FC244" s="7"/>
      <c r="FD244" s="7"/>
      <c r="FE244" s="7"/>
      <c r="FF244" s="7"/>
      <c r="FG244" s="7"/>
      <c r="FH244" s="7"/>
      <c r="FI244" s="7"/>
      <c r="FJ244" s="7"/>
      <c r="FK244" s="7"/>
      <c r="FL244" s="7"/>
      <c r="FM244" s="7"/>
      <c r="FN244" s="7">
        <v>56</v>
      </c>
      <c r="FO244" s="7">
        <f t="shared" si="161"/>
        <v>1198</v>
      </c>
      <c r="FP244" s="7"/>
      <c r="FQ244" s="7"/>
      <c r="FR244" s="7"/>
      <c r="FS244" s="7"/>
      <c r="FT244" s="7"/>
      <c r="FU244" s="7"/>
      <c r="FV244" s="7"/>
      <c r="FW244" s="7"/>
      <c r="FX244" s="7"/>
      <c r="FY244" s="7"/>
      <c r="FZ244" s="7"/>
      <c r="GA244" s="7"/>
      <c r="GB244" s="7"/>
      <c r="GC244" s="7"/>
      <c r="GD244" s="7"/>
      <c r="GE244" s="7"/>
      <c r="GF244" s="7"/>
      <c r="GG244" s="7"/>
      <c r="GH244" s="7"/>
      <c r="GI244" s="7"/>
      <c r="GJ244" s="7"/>
      <c r="GK244" s="7"/>
    </row>
    <row r="245" spans="1:193" ht="15" customHeight="1" x14ac:dyDescent="0.2">
      <c r="A245" s="85">
        <v>44208</v>
      </c>
      <c r="B245" s="7">
        <v>0</v>
      </c>
      <c r="C245" s="7">
        <f t="shared" si="171"/>
        <v>0</v>
      </c>
      <c r="D245" s="7"/>
      <c r="E245" s="7"/>
      <c r="F245" s="7">
        <v>6</v>
      </c>
      <c r="G245" s="7">
        <f t="shared" si="165"/>
        <v>140</v>
      </c>
      <c r="H245" s="7">
        <v>0</v>
      </c>
      <c r="I245" s="7">
        <f t="shared" si="170"/>
        <v>404</v>
      </c>
      <c r="J245" s="7">
        <v>0</v>
      </c>
      <c r="K245" s="7">
        <f>J245+K170</f>
        <v>30</v>
      </c>
      <c r="L245" s="7">
        <v>1</v>
      </c>
      <c r="M245" s="7">
        <f t="shared" si="153"/>
        <v>15</v>
      </c>
      <c r="N245" s="7">
        <v>0</v>
      </c>
      <c r="O245" s="7">
        <f t="shared" si="154"/>
        <v>212</v>
      </c>
      <c r="P245" s="7"/>
      <c r="Q245" s="7"/>
      <c r="R245" s="7"/>
      <c r="S245" s="7"/>
      <c r="T245" s="7">
        <v>0</v>
      </c>
      <c r="U245" s="7">
        <f t="shared" si="172"/>
        <v>0</v>
      </c>
      <c r="V245" s="7">
        <v>0</v>
      </c>
      <c r="W245" s="7">
        <f t="shared" si="167"/>
        <v>132</v>
      </c>
      <c r="X245" s="7">
        <v>0</v>
      </c>
      <c r="Y245" s="7">
        <f t="shared" si="156"/>
        <v>79</v>
      </c>
      <c r="Z245" s="7">
        <v>1</v>
      </c>
      <c r="AA245" s="7">
        <f t="shared" si="168"/>
        <v>72</v>
      </c>
      <c r="AB245" s="7"/>
      <c r="AC245" s="7"/>
      <c r="AD245" s="7">
        <v>2</v>
      </c>
      <c r="AE245" s="7">
        <f t="shared" si="148"/>
        <v>434</v>
      </c>
      <c r="AF245" s="7">
        <v>4</v>
      </c>
      <c r="AG245" s="7">
        <f t="shared" si="169"/>
        <v>284</v>
      </c>
      <c r="AH245" s="7">
        <v>0</v>
      </c>
      <c r="AI245" s="84">
        <f t="shared" si="147"/>
        <v>8</v>
      </c>
      <c r="AJ245" s="101"/>
      <c r="AK245" s="7"/>
      <c r="AL245" s="7"/>
      <c r="AM245" s="7"/>
      <c r="AN245" s="7"/>
      <c r="AO245" s="7"/>
      <c r="AP245" s="7"/>
      <c r="AQ245" s="7"/>
      <c r="AR245" s="7"/>
      <c r="AS245" s="7"/>
      <c r="AT245" s="7"/>
      <c r="AU245" s="7"/>
      <c r="AV245" s="7"/>
      <c r="AW245" s="7"/>
      <c r="AX245" s="7"/>
      <c r="AY245" s="7"/>
      <c r="AZ245" s="7"/>
      <c r="BA245" s="7"/>
      <c r="BB245" s="7">
        <v>0</v>
      </c>
      <c r="BC245" s="7">
        <f t="shared" si="173"/>
        <v>0</v>
      </c>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v>0</v>
      </c>
      <c r="CE245" s="7">
        <f t="shared" si="157"/>
        <v>14</v>
      </c>
      <c r="CF245" s="7"/>
      <c r="CG245" s="7"/>
      <c r="CH245" s="7"/>
      <c r="CI245" s="7"/>
      <c r="CJ245" s="7"/>
      <c r="CK245" s="7"/>
      <c r="CL245" s="7"/>
      <c r="CM245" s="7"/>
      <c r="CN245" s="7"/>
      <c r="CO245" s="7"/>
      <c r="CP245" s="7"/>
      <c r="CQ245" s="7"/>
      <c r="CR245" s="7"/>
      <c r="CS245" s="7"/>
      <c r="CT245" s="7"/>
      <c r="CU245" s="7"/>
      <c r="CV245" s="7"/>
      <c r="CW245" s="7"/>
      <c r="CX245" s="7"/>
      <c r="CY245" s="7"/>
      <c r="CZ245" s="7">
        <v>0</v>
      </c>
      <c r="DA245" s="7">
        <f t="shared" si="158"/>
        <v>268</v>
      </c>
      <c r="DB245" s="7"/>
      <c r="DC245" s="7"/>
      <c r="DD245" s="7"/>
      <c r="DE245" s="7"/>
      <c r="DF245" s="7"/>
      <c r="DG245" s="7"/>
      <c r="DH245" s="7"/>
      <c r="DI245" s="7"/>
      <c r="DJ245" s="7"/>
      <c r="DK245" s="7"/>
      <c r="DL245" s="7"/>
      <c r="DM245" s="7"/>
      <c r="DN245" s="7"/>
      <c r="DO245" s="7"/>
      <c r="DP245" s="7"/>
      <c r="DQ245" s="7"/>
      <c r="DR245" s="7">
        <v>0</v>
      </c>
      <c r="DS245" s="7">
        <f t="shared" si="159"/>
        <v>515</v>
      </c>
      <c r="DT245" s="7"/>
      <c r="DU245" s="7"/>
      <c r="DV245" s="7"/>
      <c r="DW245" s="7"/>
      <c r="DX245" s="7"/>
      <c r="DY245" s="7"/>
      <c r="DZ245" s="7">
        <v>0</v>
      </c>
      <c r="EA245" s="7">
        <f t="shared" si="160"/>
        <v>30</v>
      </c>
      <c r="EB245" s="7"/>
      <c r="EC245" s="7"/>
      <c r="ED245" s="7"/>
      <c r="EE245" s="7"/>
      <c r="EF245" s="7"/>
      <c r="EG245" s="7"/>
      <c r="EH245" s="7"/>
      <c r="EI245" s="7"/>
      <c r="EJ245" s="7"/>
      <c r="EK245" s="7"/>
      <c r="EL245" s="7"/>
      <c r="EM245" s="7"/>
      <c r="EN245" s="7"/>
      <c r="EO245" s="7"/>
      <c r="EP245" s="7"/>
      <c r="EQ245" s="7"/>
      <c r="ER245" s="7"/>
      <c r="ES245" s="7"/>
      <c r="ET245" s="7"/>
      <c r="EU245" s="7"/>
      <c r="EV245" s="7"/>
      <c r="EW245" s="7"/>
      <c r="EX245" s="7"/>
      <c r="EY245" s="7"/>
      <c r="EZ245" s="7"/>
      <c r="FA245" s="7"/>
      <c r="FB245" s="7"/>
      <c r="FC245" s="7"/>
      <c r="FD245" s="7"/>
      <c r="FE245" s="7"/>
      <c r="FF245" s="7"/>
      <c r="FG245" s="7"/>
      <c r="FH245" s="7"/>
      <c r="FI245" s="7"/>
      <c r="FJ245" s="7"/>
      <c r="FK245" s="7"/>
      <c r="FL245" s="7"/>
      <c r="FM245" s="7"/>
      <c r="FN245" s="7">
        <v>12</v>
      </c>
      <c r="FO245" s="7">
        <f t="shared" si="161"/>
        <v>1210</v>
      </c>
      <c r="FP245" s="7"/>
      <c r="FQ245" s="7"/>
      <c r="FR245" s="7"/>
      <c r="FS245" s="7"/>
      <c r="FT245" s="7"/>
      <c r="FU245" s="7"/>
      <c r="FV245" s="7"/>
      <c r="FW245" s="7"/>
      <c r="FX245" s="7"/>
      <c r="FY245" s="7"/>
      <c r="FZ245" s="7"/>
      <c r="GA245" s="7"/>
      <c r="GB245" s="7"/>
      <c r="GC245" s="7"/>
      <c r="GD245" s="7"/>
      <c r="GE245" s="7"/>
      <c r="GF245" s="7"/>
      <c r="GG245" s="7"/>
      <c r="GH245" s="7"/>
      <c r="GI245" s="7"/>
      <c r="GJ245" s="7"/>
      <c r="GK245" s="7"/>
    </row>
    <row r="246" spans="1:193" ht="15" customHeight="1" x14ac:dyDescent="0.2">
      <c r="A246" s="85">
        <v>44209</v>
      </c>
      <c r="B246" s="7">
        <v>0</v>
      </c>
      <c r="C246" s="7">
        <f t="shared" si="171"/>
        <v>0</v>
      </c>
      <c r="D246" s="7"/>
      <c r="E246" s="7"/>
      <c r="F246" s="7">
        <v>0</v>
      </c>
      <c r="G246" s="7">
        <f t="shared" si="165"/>
        <v>140</v>
      </c>
      <c r="H246" s="7">
        <v>0</v>
      </c>
      <c r="I246" s="7">
        <f t="shared" si="170"/>
        <v>404</v>
      </c>
      <c r="J246" s="7">
        <v>2</v>
      </c>
      <c r="K246" s="7">
        <f>K245+J246</f>
        <v>32</v>
      </c>
      <c r="L246" s="7">
        <v>0</v>
      </c>
      <c r="M246" s="7">
        <f t="shared" si="153"/>
        <v>15</v>
      </c>
      <c r="N246" s="7">
        <v>0</v>
      </c>
      <c r="O246" s="7">
        <f t="shared" si="154"/>
        <v>212</v>
      </c>
      <c r="P246" s="7"/>
      <c r="Q246" s="7"/>
      <c r="R246" s="7"/>
      <c r="S246" s="7"/>
      <c r="T246" s="7">
        <v>0</v>
      </c>
      <c r="U246" s="7">
        <f t="shared" si="172"/>
        <v>0</v>
      </c>
      <c r="V246" s="7">
        <v>0</v>
      </c>
      <c r="W246" s="7">
        <f t="shared" si="167"/>
        <v>132</v>
      </c>
      <c r="X246" s="7">
        <v>1</v>
      </c>
      <c r="Y246" s="7">
        <f t="shared" si="156"/>
        <v>80</v>
      </c>
      <c r="Z246" s="7">
        <v>0</v>
      </c>
      <c r="AA246" s="7">
        <f t="shared" si="168"/>
        <v>72</v>
      </c>
      <c r="AB246" s="7"/>
      <c r="AC246" s="7"/>
      <c r="AD246" s="7">
        <v>0</v>
      </c>
      <c r="AE246" s="7">
        <f t="shared" si="148"/>
        <v>434</v>
      </c>
      <c r="AF246" s="7">
        <v>1</v>
      </c>
      <c r="AG246" s="7">
        <f t="shared" si="169"/>
        <v>285</v>
      </c>
      <c r="AH246" s="7">
        <v>0</v>
      </c>
      <c r="AI246" s="84">
        <f t="shared" si="147"/>
        <v>8</v>
      </c>
      <c r="AJ246" s="101"/>
      <c r="AK246" s="7"/>
      <c r="AL246" s="7"/>
      <c r="AM246" s="7"/>
      <c r="AN246" s="7"/>
      <c r="AO246" s="7"/>
      <c r="AP246" s="7"/>
      <c r="AQ246" s="7"/>
      <c r="AR246" s="7"/>
      <c r="AS246" s="7"/>
      <c r="AT246" s="7"/>
      <c r="AU246" s="7"/>
      <c r="AV246" s="7"/>
      <c r="AW246" s="7"/>
      <c r="AX246" s="7"/>
      <c r="AY246" s="7"/>
      <c r="AZ246" s="7"/>
      <c r="BA246" s="7"/>
      <c r="BB246" s="7">
        <v>0</v>
      </c>
      <c r="BC246" s="7">
        <f t="shared" si="173"/>
        <v>0</v>
      </c>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v>0</v>
      </c>
      <c r="CE246" s="7">
        <f t="shared" si="157"/>
        <v>14</v>
      </c>
      <c r="CF246" s="7"/>
      <c r="CG246" s="7"/>
      <c r="CH246" s="7"/>
      <c r="CI246" s="7"/>
      <c r="CJ246" s="7"/>
      <c r="CK246" s="7"/>
      <c r="CL246" s="7"/>
      <c r="CM246" s="7"/>
      <c r="CN246" s="7"/>
      <c r="CO246" s="7"/>
      <c r="CP246" s="7"/>
      <c r="CQ246" s="7"/>
      <c r="CR246" s="7"/>
      <c r="CS246" s="7"/>
      <c r="CT246" s="7"/>
      <c r="CU246" s="7"/>
      <c r="CV246" s="7"/>
      <c r="CW246" s="7"/>
      <c r="CX246" s="7"/>
      <c r="CY246" s="7"/>
      <c r="CZ246" s="7">
        <v>0</v>
      </c>
      <c r="DA246" s="7">
        <f t="shared" si="158"/>
        <v>268</v>
      </c>
      <c r="DB246" s="7"/>
      <c r="DC246" s="7"/>
      <c r="DD246" s="7"/>
      <c r="DE246" s="7"/>
      <c r="DF246" s="7"/>
      <c r="DG246" s="7"/>
      <c r="DH246" s="7"/>
      <c r="DI246" s="7"/>
      <c r="DJ246" s="7"/>
      <c r="DK246" s="7"/>
      <c r="DL246" s="7"/>
      <c r="DM246" s="7"/>
      <c r="DN246" s="7"/>
      <c r="DO246" s="7"/>
      <c r="DP246" s="7"/>
      <c r="DQ246" s="7"/>
      <c r="DR246" s="7">
        <v>0</v>
      </c>
      <c r="DS246" s="7">
        <f t="shared" si="159"/>
        <v>515</v>
      </c>
      <c r="DT246" s="7"/>
      <c r="DU246" s="7"/>
      <c r="DV246" s="7"/>
      <c r="DW246" s="7"/>
      <c r="DX246" s="7"/>
      <c r="DY246" s="7"/>
      <c r="DZ246" s="7">
        <v>0</v>
      </c>
      <c r="EA246" s="7">
        <f t="shared" si="160"/>
        <v>30</v>
      </c>
      <c r="EB246" s="7"/>
      <c r="EC246" s="7"/>
      <c r="ED246" s="7"/>
      <c r="EE246" s="7"/>
      <c r="EF246" s="7"/>
      <c r="EG246" s="7"/>
      <c r="EH246" s="7"/>
      <c r="EI246" s="7"/>
      <c r="EJ246" s="7"/>
      <c r="EK246" s="7"/>
      <c r="EL246" s="7"/>
      <c r="EM246" s="7"/>
      <c r="EN246" s="7"/>
      <c r="EO246" s="7"/>
      <c r="EP246" s="7"/>
      <c r="EQ246" s="7"/>
      <c r="ER246" s="7"/>
      <c r="ES246" s="7"/>
      <c r="ET246" s="7"/>
      <c r="EU246" s="7"/>
      <c r="EV246" s="7"/>
      <c r="EW246" s="7"/>
      <c r="EX246" s="7"/>
      <c r="EY246" s="7"/>
      <c r="EZ246" s="7"/>
      <c r="FA246" s="7"/>
      <c r="FB246" s="7"/>
      <c r="FC246" s="7"/>
      <c r="FD246" s="7"/>
      <c r="FE246" s="7"/>
      <c r="FF246" s="7"/>
      <c r="FG246" s="7"/>
      <c r="FH246" s="7"/>
      <c r="FI246" s="7"/>
      <c r="FJ246" s="7"/>
      <c r="FK246" s="7"/>
      <c r="FL246" s="7"/>
      <c r="FM246" s="7"/>
      <c r="FN246" s="7">
        <v>6</v>
      </c>
      <c r="FO246" s="7">
        <f t="shared" si="161"/>
        <v>1216</v>
      </c>
      <c r="FP246" s="7"/>
      <c r="FQ246" s="7"/>
      <c r="FR246" s="7"/>
      <c r="FS246" s="7"/>
      <c r="FT246" s="7"/>
      <c r="FU246" s="7"/>
      <c r="FV246" s="7"/>
      <c r="FW246" s="7"/>
      <c r="FX246" s="7"/>
      <c r="FY246" s="7"/>
      <c r="FZ246" s="7"/>
      <c r="GA246" s="7"/>
      <c r="GB246" s="7"/>
      <c r="GC246" s="7"/>
      <c r="GD246" s="7"/>
      <c r="GE246" s="7"/>
      <c r="GF246" s="7"/>
      <c r="GG246" s="7"/>
      <c r="GH246" s="7"/>
      <c r="GI246" s="7"/>
      <c r="GJ246" s="7"/>
      <c r="GK246" s="7"/>
    </row>
    <row r="247" spans="1:193" ht="15" customHeight="1" x14ac:dyDescent="0.2">
      <c r="A247" s="85">
        <v>44210</v>
      </c>
      <c r="B247" s="7">
        <v>0</v>
      </c>
      <c r="C247" s="7">
        <f t="shared" si="171"/>
        <v>0</v>
      </c>
      <c r="D247" s="7"/>
      <c r="E247" s="7"/>
      <c r="F247" s="7">
        <v>3</v>
      </c>
      <c r="G247" s="7">
        <f t="shared" si="165"/>
        <v>143</v>
      </c>
      <c r="H247" s="7">
        <v>0</v>
      </c>
      <c r="I247" s="7">
        <f t="shared" si="170"/>
        <v>404</v>
      </c>
      <c r="J247" s="7">
        <v>1</v>
      </c>
      <c r="K247" s="7">
        <f>K246+J247</f>
        <v>33</v>
      </c>
      <c r="L247" s="7">
        <v>0</v>
      </c>
      <c r="M247" s="7">
        <f t="shared" si="153"/>
        <v>15</v>
      </c>
      <c r="N247" s="7">
        <v>0</v>
      </c>
      <c r="O247" s="7">
        <f t="shared" si="154"/>
        <v>212</v>
      </c>
      <c r="P247" s="7"/>
      <c r="Q247" s="7"/>
      <c r="R247" s="7"/>
      <c r="S247" s="7"/>
      <c r="T247" s="7">
        <v>0</v>
      </c>
      <c r="U247" s="7">
        <f t="shared" si="172"/>
        <v>0</v>
      </c>
      <c r="V247" s="7">
        <v>0</v>
      </c>
      <c r="W247" s="7">
        <f t="shared" si="167"/>
        <v>132</v>
      </c>
      <c r="X247" s="7">
        <v>0</v>
      </c>
      <c r="Y247" s="7">
        <f t="shared" si="156"/>
        <v>80</v>
      </c>
      <c r="Z247" s="7">
        <v>0</v>
      </c>
      <c r="AA247" s="7">
        <f t="shared" si="168"/>
        <v>72</v>
      </c>
      <c r="AB247" s="7"/>
      <c r="AC247" s="7"/>
      <c r="AD247" s="7">
        <v>2</v>
      </c>
      <c r="AE247" s="7">
        <f t="shared" si="148"/>
        <v>436</v>
      </c>
      <c r="AF247" s="7">
        <v>1</v>
      </c>
      <c r="AG247" s="7">
        <f t="shared" si="169"/>
        <v>286</v>
      </c>
      <c r="AH247" s="7">
        <v>0</v>
      </c>
      <c r="AI247" s="84">
        <f t="shared" si="147"/>
        <v>8</v>
      </c>
      <c r="AJ247" s="101"/>
      <c r="AK247" s="7"/>
      <c r="AL247" s="7"/>
      <c r="AM247" s="7"/>
      <c r="AN247" s="7"/>
      <c r="AO247" s="7"/>
      <c r="AP247" s="7"/>
      <c r="AQ247" s="7"/>
      <c r="AR247" s="7"/>
      <c r="AS247" s="7"/>
      <c r="AT247" s="7"/>
      <c r="AU247" s="7"/>
      <c r="AV247" s="7"/>
      <c r="AW247" s="7"/>
      <c r="AX247" s="7"/>
      <c r="AY247" s="7"/>
      <c r="AZ247" s="7"/>
      <c r="BA247" s="7"/>
      <c r="BB247" s="7">
        <v>0</v>
      </c>
      <c r="BC247" s="7">
        <f>SUM(BC245,BB246)</f>
        <v>0</v>
      </c>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v>0</v>
      </c>
      <c r="CE247" s="7">
        <f t="shared" si="157"/>
        <v>14</v>
      </c>
      <c r="CF247" s="7"/>
      <c r="CG247" s="7"/>
      <c r="CH247" s="7"/>
      <c r="CI247" s="7"/>
      <c r="CJ247" s="7"/>
      <c r="CK247" s="7"/>
      <c r="CL247" s="7"/>
      <c r="CM247" s="7"/>
      <c r="CN247" s="7"/>
      <c r="CO247" s="7"/>
      <c r="CP247" s="7"/>
      <c r="CQ247" s="7"/>
      <c r="CR247" s="7"/>
      <c r="CS247" s="7"/>
      <c r="CT247" s="7"/>
      <c r="CU247" s="7"/>
      <c r="CV247" s="7"/>
      <c r="CW247" s="7"/>
      <c r="CX247" s="7"/>
      <c r="CY247" s="7"/>
      <c r="CZ247" s="7">
        <v>1</v>
      </c>
      <c r="DA247" s="7">
        <f t="shared" si="158"/>
        <v>269</v>
      </c>
      <c r="DB247" s="7"/>
      <c r="DC247" s="7"/>
      <c r="DD247" s="7"/>
      <c r="DE247" s="7"/>
      <c r="DF247" s="7"/>
      <c r="DG247" s="7"/>
      <c r="DH247" s="7"/>
      <c r="DI247" s="7"/>
      <c r="DJ247" s="7"/>
      <c r="DK247" s="7"/>
      <c r="DL247" s="7"/>
      <c r="DM247" s="7"/>
      <c r="DN247" s="7"/>
      <c r="DO247" s="7"/>
      <c r="DP247" s="7"/>
      <c r="DQ247" s="7"/>
      <c r="DR247" s="7">
        <v>2</v>
      </c>
      <c r="DS247" s="7">
        <f t="shared" si="159"/>
        <v>517</v>
      </c>
      <c r="DT247" s="7"/>
      <c r="DU247" s="7"/>
      <c r="DV247" s="7"/>
      <c r="DW247" s="7"/>
      <c r="DX247" s="7"/>
      <c r="DY247" s="7"/>
      <c r="DZ247" s="7">
        <v>0</v>
      </c>
      <c r="EA247" s="7">
        <f t="shared" si="160"/>
        <v>30</v>
      </c>
      <c r="EB247" s="7"/>
      <c r="EC247" s="7"/>
      <c r="ED247" s="7"/>
      <c r="EE247" s="7"/>
      <c r="EF247" s="7"/>
      <c r="EG247" s="7"/>
      <c r="EH247" s="7"/>
      <c r="EI247" s="7"/>
      <c r="EJ247" s="7"/>
      <c r="EK247" s="7"/>
      <c r="EL247" s="7"/>
      <c r="EM247" s="7"/>
      <c r="EN247" s="7"/>
      <c r="EO247" s="7"/>
      <c r="EP247" s="7"/>
      <c r="EQ247" s="7"/>
      <c r="ER247" s="7"/>
      <c r="ES247" s="7"/>
      <c r="ET247" s="7"/>
      <c r="EU247" s="7"/>
      <c r="EV247" s="7"/>
      <c r="EW247" s="7"/>
      <c r="EX247" s="7"/>
      <c r="EY247" s="7"/>
      <c r="EZ247" s="7"/>
      <c r="FA247" s="7"/>
      <c r="FB247" s="7"/>
      <c r="FC247" s="7"/>
      <c r="FD247" s="7"/>
      <c r="FE247" s="7"/>
      <c r="FF247" s="7"/>
      <c r="FG247" s="7"/>
      <c r="FH247" s="7"/>
      <c r="FI247" s="7"/>
      <c r="FJ247" s="7"/>
      <c r="FK247" s="7"/>
      <c r="FL247" s="7"/>
      <c r="FM247" s="7"/>
      <c r="FN247" s="7">
        <v>17</v>
      </c>
      <c r="FO247" s="7">
        <f t="shared" si="161"/>
        <v>1233</v>
      </c>
      <c r="FP247" s="7"/>
      <c r="FQ247" s="7"/>
      <c r="FR247" s="7"/>
      <c r="FS247" s="7"/>
      <c r="FT247" s="7"/>
      <c r="FU247" s="7"/>
      <c r="FV247" s="7"/>
      <c r="FW247" s="7"/>
      <c r="FX247" s="7"/>
      <c r="FY247" s="7"/>
      <c r="FZ247" s="7"/>
      <c r="GA247" s="7"/>
      <c r="GB247" s="7"/>
      <c r="GC247" s="7"/>
      <c r="GD247" s="7"/>
      <c r="GE247" s="7"/>
      <c r="GF247" s="7"/>
      <c r="GG247" s="7"/>
      <c r="GH247" s="7"/>
      <c r="GI247" s="7"/>
      <c r="GJ247" s="7"/>
      <c r="GK247" s="7"/>
    </row>
    <row r="248" spans="1:193" ht="15" customHeight="1" x14ac:dyDescent="0.2">
      <c r="A248" s="85">
        <v>44211</v>
      </c>
      <c r="B248" s="7">
        <v>0</v>
      </c>
      <c r="C248" s="7">
        <f t="shared" si="171"/>
        <v>0</v>
      </c>
      <c r="D248" s="7"/>
      <c r="E248" s="7"/>
      <c r="F248" s="7">
        <v>0</v>
      </c>
      <c r="G248" s="7">
        <f t="shared" si="165"/>
        <v>143</v>
      </c>
      <c r="H248" s="7">
        <v>0</v>
      </c>
      <c r="I248" s="7">
        <f t="shared" si="170"/>
        <v>404</v>
      </c>
      <c r="J248" s="7">
        <v>1</v>
      </c>
      <c r="K248" s="7">
        <f>K247+J248</f>
        <v>34</v>
      </c>
      <c r="L248" s="7">
        <v>1</v>
      </c>
      <c r="M248" s="7">
        <f t="shared" si="153"/>
        <v>16</v>
      </c>
      <c r="N248" s="7">
        <v>0</v>
      </c>
      <c r="O248" s="7">
        <f t="shared" si="154"/>
        <v>212</v>
      </c>
      <c r="P248" s="7"/>
      <c r="Q248" s="7"/>
      <c r="R248" s="7"/>
      <c r="S248" s="7"/>
      <c r="T248" s="7">
        <v>0</v>
      </c>
      <c r="U248" s="7">
        <f t="shared" si="172"/>
        <v>0</v>
      </c>
      <c r="V248" s="7">
        <v>3</v>
      </c>
      <c r="W248" s="7">
        <f t="shared" si="167"/>
        <v>135</v>
      </c>
      <c r="X248" s="7">
        <v>1</v>
      </c>
      <c r="Y248" s="7">
        <f t="shared" si="156"/>
        <v>81</v>
      </c>
      <c r="Z248" s="7">
        <v>1</v>
      </c>
      <c r="AA248" s="7">
        <f t="shared" si="168"/>
        <v>73</v>
      </c>
      <c r="AB248" s="7"/>
      <c r="AC248" s="7"/>
      <c r="AD248" s="7">
        <v>3</v>
      </c>
      <c r="AE248" s="7">
        <f t="shared" si="148"/>
        <v>439</v>
      </c>
      <c r="AF248" s="7">
        <v>0</v>
      </c>
      <c r="AG248" s="7">
        <f t="shared" si="169"/>
        <v>286</v>
      </c>
      <c r="AH248" s="7">
        <v>0</v>
      </c>
      <c r="AI248" s="84">
        <f t="shared" si="147"/>
        <v>8</v>
      </c>
      <c r="AJ248" s="101"/>
      <c r="AK248" s="7"/>
      <c r="AL248" s="7"/>
      <c r="AM248" s="7"/>
      <c r="AN248" s="7"/>
      <c r="AO248" s="7"/>
      <c r="AP248" s="7"/>
      <c r="AQ248" s="7"/>
      <c r="AR248" s="7"/>
      <c r="AS248" s="7"/>
      <c r="AT248" s="7"/>
      <c r="AU248" s="7"/>
      <c r="AV248" s="7"/>
      <c r="AW248" s="7"/>
      <c r="AX248" s="7"/>
      <c r="AY248" s="7"/>
      <c r="AZ248" s="7"/>
      <c r="BA248" s="7"/>
      <c r="BB248" s="7">
        <v>0</v>
      </c>
      <c r="BC248" s="7">
        <f>SUM(BC246,BB247)</f>
        <v>0</v>
      </c>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v>0</v>
      </c>
      <c r="CE248" s="7">
        <f t="shared" si="157"/>
        <v>14</v>
      </c>
      <c r="CF248" s="7"/>
      <c r="CG248" s="7"/>
      <c r="CH248" s="7"/>
      <c r="CI248" s="7"/>
      <c r="CJ248" s="7"/>
      <c r="CK248" s="7"/>
      <c r="CL248" s="7"/>
      <c r="CM248" s="7"/>
      <c r="CN248" s="7"/>
      <c r="CO248" s="7"/>
      <c r="CP248" s="7"/>
      <c r="CQ248" s="7"/>
      <c r="CR248" s="7"/>
      <c r="CS248" s="7"/>
      <c r="CT248" s="7"/>
      <c r="CU248" s="7"/>
      <c r="CV248" s="7"/>
      <c r="CW248" s="7"/>
      <c r="CX248" s="7"/>
      <c r="CY248" s="7"/>
      <c r="CZ248" s="7">
        <v>0</v>
      </c>
      <c r="DA248" s="7">
        <f t="shared" si="158"/>
        <v>269</v>
      </c>
      <c r="DB248" s="7"/>
      <c r="DC248" s="7"/>
      <c r="DD248" s="7"/>
      <c r="DE248" s="7"/>
      <c r="DF248" s="7"/>
      <c r="DG248" s="7"/>
      <c r="DH248" s="7"/>
      <c r="DI248" s="7"/>
      <c r="DJ248" s="7"/>
      <c r="DK248" s="7"/>
      <c r="DL248" s="7"/>
      <c r="DM248" s="7"/>
      <c r="DN248" s="7"/>
      <c r="DO248" s="7"/>
      <c r="DP248" s="7"/>
      <c r="DQ248" s="7"/>
      <c r="DR248" s="7">
        <v>1</v>
      </c>
      <c r="DS248" s="7">
        <f t="shared" si="159"/>
        <v>518</v>
      </c>
      <c r="DT248" s="7"/>
      <c r="DU248" s="7"/>
      <c r="DV248" s="7"/>
      <c r="DW248" s="7"/>
      <c r="DX248" s="7"/>
      <c r="DY248" s="7"/>
      <c r="DZ248" s="7">
        <v>0</v>
      </c>
      <c r="EA248" s="7">
        <f t="shared" si="160"/>
        <v>30</v>
      </c>
      <c r="EB248" s="7"/>
      <c r="EC248" s="7"/>
      <c r="ED248" s="7"/>
      <c r="EE248" s="7"/>
      <c r="EF248" s="7"/>
      <c r="EG248" s="7"/>
      <c r="EH248" s="7"/>
      <c r="EI248" s="7"/>
      <c r="EJ248" s="7"/>
      <c r="EK248" s="7"/>
      <c r="EL248" s="7"/>
      <c r="EM248" s="7"/>
      <c r="EN248" s="7"/>
      <c r="EO248" s="7"/>
      <c r="EP248" s="7"/>
      <c r="EQ248" s="7"/>
      <c r="ER248" s="7"/>
      <c r="ES248" s="7"/>
      <c r="ET248" s="7"/>
      <c r="EU248" s="7"/>
      <c r="EV248" s="7"/>
      <c r="EW248" s="7"/>
      <c r="EX248" s="7"/>
      <c r="EY248" s="7"/>
      <c r="EZ248" s="7"/>
      <c r="FA248" s="7"/>
      <c r="FB248" s="7"/>
      <c r="FC248" s="7"/>
      <c r="FD248" s="7"/>
      <c r="FE248" s="7"/>
      <c r="FF248" s="7"/>
      <c r="FG248" s="7"/>
      <c r="FH248" s="7"/>
      <c r="FI248" s="7"/>
      <c r="FJ248" s="7"/>
      <c r="FK248" s="7"/>
      <c r="FL248" s="7"/>
      <c r="FM248" s="7"/>
      <c r="FN248" s="7">
        <v>9</v>
      </c>
      <c r="FO248" s="7">
        <f t="shared" si="161"/>
        <v>1242</v>
      </c>
      <c r="FP248" s="7"/>
      <c r="FQ248" s="7"/>
      <c r="FR248" s="7"/>
      <c r="FS248" s="7"/>
      <c r="FT248" s="7"/>
      <c r="FU248" s="7"/>
      <c r="FV248" s="7"/>
      <c r="FW248" s="7"/>
      <c r="FX248" s="7"/>
      <c r="FY248" s="7"/>
      <c r="FZ248" s="7"/>
      <c r="GA248" s="7"/>
      <c r="GB248" s="7"/>
      <c r="GC248" s="7"/>
      <c r="GD248" s="7"/>
      <c r="GE248" s="7"/>
      <c r="GF248" s="7"/>
      <c r="GG248" s="7"/>
      <c r="GH248" s="7"/>
      <c r="GI248" s="7"/>
      <c r="GJ248" s="7"/>
      <c r="GK248" s="7"/>
    </row>
    <row r="249" spans="1:193" ht="15" customHeight="1" x14ac:dyDescent="0.2">
      <c r="A249" s="85">
        <v>44212</v>
      </c>
      <c r="B249" s="7"/>
      <c r="C249" s="7">
        <f t="shared" si="171"/>
        <v>0</v>
      </c>
      <c r="D249" s="7"/>
      <c r="E249" s="7"/>
      <c r="F249" s="7"/>
      <c r="G249" s="7">
        <f t="shared" si="165"/>
        <v>143</v>
      </c>
      <c r="H249" s="7"/>
      <c r="I249" s="7">
        <f t="shared" si="170"/>
        <v>404</v>
      </c>
      <c r="J249" s="7"/>
      <c r="K249" s="7">
        <f t="shared" ref="K249:K260" si="174">K248+J249</f>
        <v>34</v>
      </c>
      <c r="L249" s="7"/>
      <c r="M249" s="7">
        <f t="shared" si="153"/>
        <v>16</v>
      </c>
      <c r="N249" s="7"/>
      <c r="O249" s="7">
        <f t="shared" si="154"/>
        <v>212</v>
      </c>
      <c r="P249" s="7"/>
      <c r="Q249" s="7"/>
      <c r="R249" s="7"/>
      <c r="S249" s="7"/>
      <c r="T249" s="7"/>
      <c r="U249" s="7">
        <f t="shared" si="172"/>
        <v>0</v>
      </c>
      <c r="V249" s="7"/>
      <c r="W249" s="7">
        <f t="shared" si="167"/>
        <v>135</v>
      </c>
      <c r="X249" s="7"/>
      <c r="Y249" s="7">
        <f t="shared" si="156"/>
        <v>81</v>
      </c>
      <c r="Z249" s="7"/>
      <c r="AA249" s="7">
        <f t="shared" si="168"/>
        <v>73</v>
      </c>
      <c r="AB249" s="7"/>
      <c r="AC249" s="7"/>
      <c r="AD249" s="7"/>
      <c r="AE249" s="7">
        <f t="shared" si="148"/>
        <v>439</v>
      </c>
      <c r="AF249" s="7"/>
      <c r="AG249" s="7">
        <f t="shared" si="169"/>
        <v>286</v>
      </c>
      <c r="AH249" s="7"/>
      <c r="AI249" s="84">
        <f t="shared" si="147"/>
        <v>8</v>
      </c>
      <c r="AJ249" s="101"/>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c r="BV249" s="7"/>
      <c r="BW249" s="7"/>
      <c r="BX249" s="7"/>
      <c r="BY249" s="7"/>
      <c r="BZ249" s="7"/>
      <c r="CA249" s="7"/>
      <c r="CB249" s="7"/>
      <c r="CC249" s="7"/>
      <c r="CD249" s="7"/>
      <c r="CE249" s="7">
        <f t="shared" si="157"/>
        <v>14</v>
      </c>
      <c r="CF249" s="7"/>
      <c r="CG249" s="7"/>
      <c r="CH249" s="7"/>
      <c r="CI249" s="7"/>
      <c r="CJ249" s="7"/>
      <c r="CK249" s="7"/>
      <c r="CL249" s="7"/>
      <c r="CM249" s="7"/>
      <c r="CN249" s="7"/>
      <c r="CO249" s="7"/>
      <c r="CP249" s="7"/>
      <c r="CQ249" s="7"/>
      <c r="CR249" s="7"/>
      <c r="CS249" s="7"/>
      <c r="CT249" s="7"/>
      <c r="CU249" s="7"/>
      <c r="CV249" s="7"/>
      <c r="CW249" s="7"/>
      <c r="CX249" s="7"/>
      <c r="CY249" s="7"/>
      <c r="CZ249" s="7"/>
      <c r="DA249" s="7">
        <f t="shared" si="158"/>
        <v>269</v>
      </c>
      <c r="DB249" s="7"/>
      <c r="DC249" s="7"/>
      <c r="DD249" s="7"/>
      <c r="DE249" s="7"/>
      <c r="DF249" s="7"/>
      <c r="DG249" s="7"/>
      <c r="DH249" s="7"/>
      <c r="DI249" s="7"/>
      <c r="DJ249" s="7"/>
      <c r="DK249" s="7"/>
      <c r="DL249" s="7"/>
      <c r="DM249" s="7"/>
      <c r="DN249" s="7"/>
      <c r="DO249" s="7"/>
      <c r="DP249" s="7"/>
      <c r="DQ249" s="7"/>
      <c r="DR249" s="7"/>
      <c r="DS249" s="7">
        <f t="shared" si="159"/>
        <v>518</v>
      </c>
      <c r="DT249" s="7"/>
      <c r="DU249" s="7"/>
      <c r="DV249" s="7"/>
      <c r="DW249" s="7"/>
      <c r="DX249" s="7"/>
      <c r="DY249" s="7"/>
      <c r="DZ249" s="7"/>
      <c r="EA249" s="7">
        <f t="shared" si="160"/>
        <v>30</v>
      </c>
      <c r="EB249" s="7"/>
      <c r="EC249" s="7"/>
      <c r="ED249" s="7"/>
      <c r="EE249" s="7"/>
      <c r="EF249" s="7"/>
      <c r="EG249" s="7"/>
      <c r="EH249" s="7"/>
      <c r="EI249" s="7"/>
      <c r="EJ249" s="7"/>
      <c r="EK249" s="7"/>
      <c r="EL249" s="7"/>
      <c r="EM249" s="7"/>
      <c r="EN249" s="7"/>
      <c r="EO249" s="7"/>
      <c r="EP249" s="7"/>
      <c r="EQ249" s="7"/>
      <c r="ER249" s="7"/>
      <c r="ES249" s="7"/>
      <c r="ET249" s="7"/>
      <c r="EU249" s="7"/>
      <c r="EV249" s="7"/>
      <c r="EW249" s="7"/>
      <c r="EX249" s="7"/>
      <c r="EY249" s="7"/>
      <c r="EZ249" s="7"/>
      <c r="FA249" s="7"/>
      <c r="FB249" s="7"/>
      <c r="FC249" s="7"/>
      <c r="FD249" s="7"/>
      <c r="FE249" s="7"/>
      <c r="FF249" s="7"/>
      <c r="FG249" s="7"/>
      <c r="FH249" s="7"/>
      <c r="FI249" s="7"/>
      <c r="FJ249" s="7"/>
      <c r="FK249" s="7"/>
      <c r="FL249" s="7"/>
      <c r="FM249" s="7"/>
      <c r="FN249" s="7"/>
      <c r="FO249" s="7">
        <f t="shared" si="161"/>
        <v>1242</v>
      </c>
      <c r="FP249" s="7"/>
      <c r="FQ249" s="7"/>
      <c r="FR249" s="7"/>
      <c r="FS249" s="7"/>
      <c r="FT249" s="7"/>
      <c r="FU249" s="7"/>
      <c r="FV249" s="7"/>
      <c r="FW249" s="7"/>
      <c r="FX249" s="7"/>
      <c r="FY249" s="7"/>
      <c r="FZ249" s="7"/>
      <c r="GA249" s="7"/>
      <c r="GB249" s="7"/>
      <c r="GC249" s="7"/>
      <c r="GD249" s="7"/>
      <c r="GE249" s="7"/>
      <c r="GF249" s="7"/>
      <c r="GG249" s="7"/>
      <c r="GH249" s="7"/>
      <c r="GI249" s="7"/>
      <c r="GJ249" s="7"/>
      <c r="GK249" s="7"/>
    </row>
    <row r="250" spans="1:193" ht="15" customHeight="1" x14ac:dyDescent="0.2">
      <c r="A250" s="85">
        <v>44213</v>
      </c>
      <c r="B250" s="7"/>
      <c r="C250" s="7">
        <f t="shared" si="171"/>
        <v>0</v>
      </c>
      <c r="D250" s="7"/>
      <c r="E250" s="7"/>
      <c r="F250" s="7"/>
      <c r="G250" s="7">
        <f t="shared" si="165"/>
        <v>143</v>
      </c>
      <c r="H250" s="7"/>
      <c r="I250" s="7">
        <f t="shared" si="170"/>
        <v>404</v>
      </c>
      <c r="J250" s="7"/>
      <c r="K250" s="7">
        <f t="shared" si="174"/>
        <v>34</v>
      </c>
      <c r="L250" s="7"/>
      <c r="M250" s="7">
        <f t="shared" si="153"/>
        <v>16</v>
      </c>
      <c r="N250" s="7"/>
      <c r="O250" s="7">
        <f t="shared" si="154"/>
        <v>212</v>
      </c>
      <c r="P250" s="7"/>
      <c r="Q250" s="7"/>
      <c r="R250" s="7"/>
      <c r="S250" s="7"/>
      <c r="T250" s="7"/>
      <c r="U250" s="7">
        <f t="shared" si="172"/>
        <v>0</v>
      </c>
      <c r="V250" s="7"/>
      <c r="W250" s="7">
        <f t="shared" si="167"/>
        <v>135</v>
      </c>
      <c r="X250" s="7"/>
      <c r="Y250" s="7">
        <f t="shared" si="156"/>
        <v>81</v>
      </c>
      <c r="Z250" s="7"/>
      <c r="AA250" s="7">
        <f t="shared" si="168"/>
        <v>73</v>
      </c>
      <c r="AB250" s="7"/>
      <c r="AC250" s="7"/>
      <c r="AD250" s="7"/>
      <c r="AE250" s="7">
        <f t="shared" si="148"/>
        <v>439</v>
      </c>
      <c r="AF250" s="7"/>
      <c r="AG250" s="7">
        <f t="shared" si="169"/>
        <v>286</v>
      </c>
      <c r="AH250" s="7"/>
      <c r="AI250" s="84">
        <f t="shared" si="147"/>
        <v>8</v>
      </c>
      <c r="AJ250" s="101"/>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c r="BX250" s="7"/>
      <c r="BY250" s="7"/>
      <c r="BZ250" s="7"/>
      <c r="CA250" s="7"/>
      <c r="CB250" s="7"/>
      <c r="CC250" s="7"/>
      <c r="CD250" s="7"/>
      <c r="CE250" s="7">
        <f t="shared" si="157"/>
        <v>14</v>
      </c>
      <c r="CF250" s="7"/>
      <c r="CG250" s="7"/>
      <c r="CH250" s="7"/>
      <c r="CI250" s="7"/>
      <c r="CJ250" s="7"/>
      <c r="CK250" s="7"/>
      <c r="CL250" s="7"/>
      <c r="CM250" s="7"/>
      <c r="CN250" s="7"/>
      <c r="CO250" s="7"/>
      <c r="CP250" s="7"/>
      <c r="CQ250" s="7"/>
      <c r="CR250" s="7"/>
      <c r="CS250" s="7"/>
      <c r="CT250" s="7"/>
      <c r="CU250" s="7"/>
      <c r="CV250" s="7"/>
      <c r="CW250" s="7"/>
      <c r="CX250" s="7"/>
      <c r="CY250" s="7"/>
      <c r="CZ250" s="7"/>
      <c r="DA250" s="7">
        <f t="shared" si="158"/>
        <v>269</v>
      </c>
      <c r="DB250" s="7"/>
      <c r="DC250" s="7"/>
      <c r="DD250" s="7"/>
      <c r="DE250" s="7"/>
      <c r="DF250" s="7"/>
      <c r="DG250" s="7"/>
      <c r="DH250" s="7"/>
      <c r="DI250" s="7"/>
      <c r="DJ250" s="7"/>
      <c r="DK250" s="7"/>
      <c r="DL250" s="7"/>
      <c r="DM250" s="7"/>
      <c r="DN250" s="7"/>
      <c r="DO250" s="7"/>
      <c r="DP250" s="7"/>
      <c r="DQ250" s="7"/>
      <c r="DR250" s="7"/>
      <c r="DS250" s="7">
        <f t="shared" si="159"/>
        <v>518</v>
      </c>
      <c r="DT250" s="7"/>
      <c r="DU250" s="7"/>
      <c r="DV250" s="7"/>
      <c r="DW250" s="7"/>
      <c r="DX250" s="7"/>
      <c r="DY250" s="7"/>
      <c r="DZ250" s="7"/>
      <c r="EA250" s="7">
        <f t="shared" si="160"/>
        <v>30</v>
      </c>
      <c r="EB250" s="7"/>
      <c r="EC250" s="7"/>
      <c r="ED250" s="7"/>
      <c r="EE250" s="7"/>
      <c r="EF250" s="7"/>
      <c r="EG250" s="7"/>
      <c r="EH250" s="7"/>
      <c r="EI250" s="7"/>
      <c r="EJ250" s="7"/>
      <c r="EK250" s="7"/>
      <c r="EL250" s="7"/>
      <c r="EM250" s="7"/>
      <c r="EN250" s="7"/>
      <c r="EO250" s="7"/>
      <c r="EP250" s="7"/>
      <c r="EQ250" s="7"/>
      <c r="ER250" s="7"/>
      <c r="ES250" s="7"/>
      <c r="ET250" s="7"/>
      <c r="EU250" s="7"/>
      <c r="EV250" s="7"/>
      <c r="EW250" s="7"/>
      <c r="EX250" s="7"/>
      <c r="EY250" s="7"/>
      <c r="EZ250" s="7"/>
      <c r="FA250" s="7"/>
      <c r="FB250" s="7"/>
      <c r="FC250" s="7"/>
      <c r="FD250" s="7"/>
      <c r="FE250" s="7"/>
      <c r="FF250" s="7"/>
      <c r="FG250" s="7"/>
      <c r="FH250" s="7"/>
      <c r="FI250" s="7"/>
      <c r="FJ250" s="7"/>
      <c r="FK250" s="7"/>
      <c r="FL250" s="7"/>
      <c r="FM250" s="7"/>
      <c r="FN250" s="7"/>
      <c r="FO250" s="7">
        <f t="shared" si="161"/>
        <v>1242</v>
      </c>
      <c r="FP250" s="7"/>
      <c r="FQ250" s="7"/>
      <c r="FR250" s="7"/>
      <c r="FS250" s="7"/>
      <c r="FT250" s="7"/>
      <c r="FU250" s="7"/>
      <c r="FV250" s="7"/>
      <c r="FW250" s="7"/>
      <c r="FX250" s="7"/>
      <c r="FY250" s="7"/>
      <c r="FZ250" s="7"/>
      <c r="GA250" s="7"/>
      <c r="GB250" s="7"/>
      <c r="GC250" s="7"/>
      <c r="GD250" s="7"/>
      <c r="GE250" s="7"/>
      <c r="GF250" s="7"/>
      <c r="GG250" s="7"/>
      <c r="GH250" s="7"/>
      <c r="GI250" s="7"/>
      <c r="GJ250" s="7"/>
      <c r="GK250" s="7"/>
    </row>
    <row r="251" spans="1:193" ht="15" customHeight="1" x14ac:dyDescent="0.2">
      <c r="A251" s="85">
        <v>44214</v>
      </c>
      <c r="B251" s="7">
        <v>0</v>
      </c>
      <c r="C251" s="7">
        <f t="shared" si="171"/>
        <v>0</v>
      </c>
      <c r="D251" s="7"/>
      <c r="E251" s="7"/>
      <c r="F251" s="7">
        <v>4</v>
      </c>
      <c r="G251" s="7">
        <f t="shared" si="165"/>
        <v>147</v>
      </c>
      <c r="H251" s="7">
        <v>0</v>
      </c>
      <c r="I251" s="7">
        <f t="shared" si="170"/>
        <v>404</v>
      </c>
      <c r="J251" s="7">
        <v>1</v>
      </c>
      <c r="K251" s="7">
        <f t="shared" si="174"/>
        <v>35</v>
      </c>
      <c r="L251" s="7">
        <v>0</v>
      </c>
      <c r="M251" s="7">
        <f t="shared" si="153"/>
        <v>16</v>
      </c>
      <c r="N251" s="7">
        <v>3</v>
      </c>
      <c r="O251" s="7">
        <f t="shared" si="154"/>
        <v>215</v>
      </c>
      <c r="P251" s="7">
        <v>1</v>
      </c>
      <c r="Q251" s="7">
        <f>P251+Q170</f>
        <v>140</v>
      </c>
      <c r="R251" s="7">
        <v>0</v>
      </c>
      <c r="S251" s="7">
        <f>R251+S170</f>
        <v>10</v>
      </c>
      <c r="T251" s="7">
        <v>0</v>
      </c>
      <c r="U251" s="7">
        <f t="shared" si="172"/>
        <v>0</v>
      </c>
      <c r="V251" s="7">
        <v>2</v>
      </c>
      <c r="W251" s="7">
        <f t="shared" si="167"/>
        <v>137</v>
      </c>
      <c r="X251" s="7">
        <v>0</v>
      </c>
      <c r="Y251" s="7">
        <f t="shared" si="156"/>
        <v>81</v>
      </c>
      <c r="Z251" s="7">
        <v>7</v>
      </c>
      <c r="AA251" s="7">
        <f t="shared" si="168"/>
        <v>80</v>
      </c>
      <c r="AB251" s="7">
        <v>2</v>
      </c>
      <c r="AC251" s="7">
        <f>AB251+AC213</f>
        <v>182</v>
      </c>
      <c r="AD251" s="7">
        <v>7</v>
      </c>
      <c r="AE251" s="7">
        <f t="shared" si="148"/>
        <v>446</v>
      </c>
      <c r="AF251" s="7">
        <v>15</v>
      </c>
      <c r="AG251" s="7">
        <f t="shared" si="169"/>
        <v>301</v>
      </c>
      <c r="AH251" s="7">
        <v>0</v>
      </c>
      <c r="AI251" s="84">
        <f t="shared" si="147"/>
        <v>8</v>
      </c>
      <c r="AJ251" s="101"/>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v>2</v>
      </c>
      <c r="BS251" s="7">
        <f>BR251+BS170</f>
        <v>37</v>
      </c>
      <c r="BT251" s="7"/>
      <c r="BU251" s="7"/>
      <c r="BV251" s="7"/>
      <c r="BW251" s="7"/>
      <c r="BX251" s="7"/>
      <c r="BY251" s="7"/>
      <c r="BZ251" s="7"/>
      <c r="CA251" s="7"/>
      <c r="CB251" s="7"/>
      <c r="CC251" s="7"/>
      <c r="CD251" s="7">
        <v>0</v>
      </c>
      <c r="CE251" s="7">
        <f t="shared" si="157"/>
        <v>14</v>
      </c>
      <c r="CF251" s="7"/>
      <c r="CG251" s="7"/>
      <c r="CH251" s="7"/>
      <c r="CI251" s="7"/>
      <c r="CJ251" s="7"/>
      <c r="CK251" s="7"/>
      <c r="CL251" s="7"/>
      <c r="CM251" s="7"/>
      <c r="CN251" s="7"/>
      <c r="CO251" s="7"/>
      <c r="CP251" s="7"/>
      <c r="CQ251" s="7"/>
      <c r="CR251" s="7"/>
      <c r="CS251" s="7"/>
      <c r="CT251" s="7"/>
      <c r="CU251" s="7"/>
      <c r="CV251" s="7"/>
      <c r="CW251" s="7"/>
      <c r="CX251" s="7"/>
      <c r="CY251" s="7"/>
      <c r="CZ251" s="7">
        <v>2</v>
      </c>
      <c r="DA251" s="7">
        <f t="shared" si="158"/>
        <v>271</v>
      </c>
      <c r="DB251" s="7"/>
      <c r="DC251" s="7"/>
      <c r="DD251" s="7"/>
      <c r="DE251" s="7"/>
      <c r="DF251" s="7"/>
      <c r="DG251" s="7"/>
      <c r="DH251" s="7"/>
      <c r="DI251" s="7"/>
      <c r="DJ251" s="7"/>
      <c r="DK251" s="7"/>
      <c r="DL251" s="7"/>
      <c r="DM251" s="7"/>
      <c r="DN251" s="7"/>
      <c r="DO251" s="7"/>
      <c r="DP251" s="7"/>
      <c r="DQ251" s="7"/>
      <c r="DR251" s="7">
        <v>6</v>
      </c>
      <c r="DS251" s="7">
        <f t="shared" si="159"/>
        <v>524</v>
      </c>
      <c r="DT251" s="7"/>
      <c r="DU251" s="7"/>
      <c r="DV251" s="7"/>
      <c r="DW251" s="7"/>
      <c r="DX251" s="7"/>
      <c r="DY251" s="7"/>
      <c r="DZ251" s="7">
        <v>0</v>
      </c>
      <c r="EA251" s="7">
        <f t="shared" si="160"/>
        <v>30</v>
      </c>
      <c r="EB251" s="7"/>
      <c r="EC251" s="7"/>
      <c r="ED251" s="7"/>
      <c r="EE251" s="7"/>
      <c r="EF251" s="7"/>
      <c r="EG251" s="7"/>
      <c r="EH251" s="7"/>
      <c r="EI251" s="7"/>
      <c r="EJ251" s="7"/>
      <c r="EK251" s="7"/>
      <c r="EL251" s="7"/>
      <c r="EM251" s="7"/>
      <c r="EN251" s="7"/>
      <c r="EO251" s="7"/>
      <c r="EP251" s="7"/>
      <c r="EQ251" s="7"/>
      <c r="ER251" s="7"/>
      <c r="ES251" s="7"/>
      <c r="ET251" s="7"/>
      <c r="EU251" s="7"/>
      <c r="EV251" s="7"/>
      <c r="EW251" s="7"/>
      <c r="EX251" s="7"/>
      <c r="EY251" s="7"/>
      <c r="EZ251" s="7"/>
      <c r="FA251" s="7"/>
      <c r="FB251" s="7"/>
      <c r="FC251" s="7"/>
      <c r="FD251" s="7"/>
      <c r="FE251" s="7"/>
      <c r="FF251" s="7"/>
      <c r="FG251" s="7"/>
      <c r="FH251" s="7"/>
      <c r="FI251" s="7"/>
      <c r="FJ251" s="7"/>
      <c r="FK251" s="7"/>
      <c r="FL251" s="7"/>
      <c r="FM251" s="7"/>
      <c r="FN251" s="7">
        <v>35</v>
      </c>
      <c r="FO251" s="7">
        <f t="shared" si="161"/>
        <v>1277</v>
      </c>
      <c r="FP251" s="7"/>
      <c r="FQ251" s="7"/>
      <c r="FR251" s="7"/>
      <c r="FS251" s="7"/>
      <c r="FT251" s="7"/>
      <c r="FU251" s="7"/>
      <c r="FV251" s="7"/>
      <c r="FW251" s="7"/>
      <c r="FX251" s="7"/>
      <c r="FY251" s="7"/>
      <c r="FZ251" s="7"/>
      <c r="GA251" s="7"/>
      <c r="GB251" s="7"/>
      <c r="GC251" s="7"/>
      <c r="GD251" s="7"/>
      <c r="GE251" s="7"/>
      <c r="GF251" s="7"/>
      <c r="GG251" s="7"/>
      <c r="GH251" s="7"/>
      <c r="GI251" s="7"/>
      <c r="GJ251" s="7"/>
      <c r="GK251" s="7"/>
    </row>
    <row r="252" spans="1:193" ht="15" customHeight="1" x14ac:dyDescent="0.2">
      <c r="A252" s="85">
        <v>44215</v>
      </c>
      <c r="B252" s="7">
        <v>0</v>
      </c>
      <c r="C252" s="7">
        <f t="shared" si="171"/>
        <v>0</v>
      </c>
      <c r="D252" s="7"/>
      <c r="E252" s="7"/>
      <c r="F252" s="7">
        <v>0</v>
      </c>
      <c r="G252" s="7">
        <f t="shared" si="165"/>
        <v>147</v>
      </c>
      <c r="H252" s="7">
        <v>0</v>
      </c>
      <c r="I252" s="7">
        <f t="shared" si="170"/>
        <v>404</v>
      </c>
      <c r="J252" s="7">
        <v>0</v>
      </c>
      <c r="K252" s="7">
        <f t="shared" si="174"/>
        <v>35</v>
      </c>
      <c r="L252" s="7">
        <v>0</v>
      </c>
      <c r="M252" s="7">
        <f t="shared" si="153"/>
        <v>16</v>
      </c>
      <c r="N252" s="7">
        <v>0</v>
      </c>
      <c r="O252" s="7">
        <f t="shared" si="154"/>
        <v>215</v>
      </c>
      <c r="P252" s="7">
        <v>0</v>
      </c>
      <c r="Q252" s="7">
        <f>P252+Q251</f>
        <v>140</v>
      </c>
      <c r="R252" s="7">
        <v>0</v>
      </c>
      <c r="S252" s="7">
        <f>R252+S251</f>
        <v>10</v>
      </c>
      <c r="T252" s="7">
        <v>0</v>
      </c>
      <c r="U252" s="7">
        <f t="shared" si="172"/>
        <v>0</v>
      </c>
      <c r="V252" s="7">
        <v>1</v>
      </c>
      <c r="W252" s="7">
        <f t="shared" si="167"/>
        <v>138</v>
      </c>
      <c r="X252" s="7">
        <v>0</v>
      </c>
      <c r="Y252" s="7">
        <f t="shared" si="156"/>
        <v>81</v>
      </c>
      <c r="Z252" s="7">
        <v>0</v>
      </c>
      <c r="AA252" s="7">
        <f t="shared" si="168"/>
        <v>80</v>
      </c>
      <c r="AB252" s="7">
        <v>1</v>
      </c>
      <c r="AC252" s="7">
        <f>AB252+AC251</f>
        <v>183</v>
      </c>
      <c r="AD252" s="7">
        <v>0</v>
      </c>
      <c r="AE252" s="7">
        <f t="shared" si="148"/>
        <v>446</v>
      </c>
      <c r="AF252" s="7">
        <v>2</v>
      </c>
      <c r="AG252" s="7">
        <f t="shared" si="169"/>
        <v>303</v>
      </c>
      <c r="AH252" s="7">
        <v>0</v>
      </c>
      <c r="AI252" s="84">
        <f t="shared" si="147"/>
        <v>8</v>
      </c>
      <c r="AJ252" s="101"/>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v>0</v>
      </c>
      <c r="BS252" s="7">
        <f>BR252+BS251</f>
        <v>37</v>
      </c>
      <c r="BT252" s="7"/>
      <c r="BU252" s="7"/>
      <c r="BV252" s="7"/>
      <c r="BW252" s="7"/>
      <c r="BX252" s="7"/>
      <c r="BY252" s="7"/>
      <c r="BZ252" s="7"/>
      <c r="CA252" s="7"/>
      <c r="CB252" s="7"/>
      <c r="CC252" s="7"/>
      <c r="CD252" s="7">
        <v>0</v>
      </c>
      <c r="CE252" s="7">
        <f t="shared" si="157"/>
        <v>14</v>
      </c>
      <c r="CF252" s="7"/>
      <c r="CG252" s="7"/>
      <c r="CH252" s="7"/>
      <c r="CI252" s="7"/>
      <c r="CJ252" s="7"/>
      <c r="CK252" s="7"/>
      <c r="CL252" s="7"/>
      <c r="CM252" s="7"/>
      <c r="CN252" s="7"/>
      <c r="CO252" s="7"/>
      <c r="CP252" s="7"/>
      <c r="CQ252" s="7"/>
      <c r="CR252" s="7"/>
      <c r="CS252" s="7"/>
      <c r="CT252" s="7"/>
      <c r="CU252" s="7"/>
      <c r="CV252" s="7"/>
      <c r="CW252" s="7"/>
      <c r="CX252" s="7"/>
      <c r="CY252" s="7"/>
      <c r="CZ252" s="7"/>
      <c r="DA252" s="7"/>
      <c r="DB252" s="7"/>
      <c r="DC252" s="7"/>
      <c r="DD252" s="7"/>
      <c r="DE252" s="7"/>
      <c r="DF252" s="7"/>
      <c r="DG252" s="7"/>
      <c r="DH252" s="7"/>
      <c r="DI252" s="7"/>
      <c r="DJ252" s="7"/>
      <c r="DK252" s="7"/>
      <c r="DL252" s="7"/>
      <c r="DM252" s="7"/>
      <c r="DN252" s="7"/>
      <c r="DO252" s="7"/>
      <c r="DP252" s="7"/>
      <c r="DQ252" s="7"/>
      <c r="DR252" s="7">
        <v>1</v>
      </c>
      <c r="DS252" s="7">
        <f t="shared" si="159"/>
        <v>525</v>
      </c>
      <c r="DT252" s="7"/>
      <c r="DU252" s="7"/>
      <c r="DV252" s="7"/>
      <c r="DW252" s="7"/>
      <c r="DX252" s="7"/>
      <c r="DY252" s="7"/>
      <c r="DZ252" s="7">
        <v>0</v>
      </c>
      <c r="EA252" s="7">
        <f t="shared" si="160"/>
        <v>30</v>
      </c>
      <c r="EB252" s="7"/>
      <c r="EC252" s="7"/>
      <c r="ED252" s="7"/>
      <c r="EE252" s="7"/>
      <c r="EF252" s="7"/>
      <c r="EG252" s="7"/>
      <c r="EH252" s="7"/>
      <c r="EI252" s="7"/>
      <c r="EJ252" s="7"/>
      <c r="EK252" s="7"/>
      <c r="EL252" s="7"/>
      <c r="EM252" s="7"/>
      <c r="EN252" s="7"/>
      <c r="EO252" s="7"/>
      <c r="EP252" s="7"/>
      <c r="EQ252" s="7"/>
      <c r="ER252" s="7"/>
      <c r="ES252" s="7"/>
      <c r="ET252" s="7"/>
      <c r="EU252" s="7"/>
      <c r="EV252" s="7"/>
      <c r="EW252" s="7"/>
      <c r="EX252" s="7"/>
      <c r="EY252" s="7"/>
      <c r="EZ252" s="7"/>
      <c r="FA252" s="7"/>
      <c r="FB252" s="7"/>
      <c r="FC252" s="7"/>
      <c r="FD252" s="7"/>
      <c r="FE252" s="7"/>
      <c r="FF252" s="7"/>
      <c r="FG252" s="7"/>
      <c r="FH252" s="7"/>
      <c r="FI252" s="7"/>
      <c r="FJ252" s="7"/>
      <c r="FK252" s="7"/>
      <c r="FL252" s="7"/>
      <c r="FM252" s="7"/>
      <c r="FN252" s="7">
        <v>4</v>
      </c>
      <c r="FO252" s="7">
        <f t="shared" si="161"/>
        <v>1281</v>
      </c>
      <c r="FP252" s="7"/>
      <c r="FQ252" s="7"/>
      <c r="FR252" s="7"/>
      <c r="FS252" s="7"/>
      <c r="FT252" s="7"/>
      <c r="FU252" s="7"/>
      <c r="FV252" s="7"/>
      <c r="FW252" s="7"/>
      <c r="FX252" s="7"/>
      <c r="FY252" s="7"/>
      <c r="FZ252" s="7"/>
      <c r="GA252" s="7"/>
      <c r="GB252" s="7"/>
      <c r="GC252" s="7"/>
      <c r="GD252" s="7"/>
      <c r="GE252" s="7"/>
      <c r="GF252" s="7"/>
      <c r="GG252" s="7"/>
      <c r="GH252" s="7"/>
      <c r="GI252" s="7"/>
      <c r="GJ252" s="7"/>
      <c r="GK252" s="7"/>
    </row>
    <row r="253" spans="1:193" ht="15" customHeight="1" x14ac:dyDescent="0.2">
      <c r="A253" s="85">
        <v>44216</v>
      </c>
      <c r="B253" s="7">
        <v>0</v>
      </c>
      <c r="C253" s="7">
        <f t="shared" si="171"/>
        <v>0</v>
      </c>
      <c r="D253" s="7"/>
      <c r="E253" s="7"/>
      <c r="F253" s="7">
        <v>0</v>
      </c>
      <c r="G253" s="7">
        <f t="shared" si="165"/>
        <v>147</v>
      </c>
      <c r="H253" s="7">
        <v>0</v>
      </c>
      <c r="I253" s="7">
        <f t="shared" si="170"/>
        <v>404</v>
      </c>
      <c r="J253" s="7">
        <v>0</v>
      </c>
      <c r="K253" s="7">
        <f t="shared" si="174"/>
        <v>35</v>
      </c>
      <c r="L253" s="7">
        <v>0</v>
      </c>
      <c r="M253" s="7">
        <f t="shared" si="153"/>
        <v>16</v>
      </c>
      <c r="N253" s="7">
        <v>0</v>
      </c>
      <c r="O253" s="7">
        <f t="shared" si="154"/>
        <v>215</v>
      </c>
      <c r="P253" s="7">
        <v>1</v>
      </c>
      <c r="Q253" s="7">
        <f>P253+Q252</f>
        <v>141</v>
      </c>
      <c r="R253" s="7">
        <v>0</v>
      </c>
      <c r="S253" s="7">
        <f>R253+S252</f>
        <v>10</v>
      </c>
      <c r="T253" s="7">
        <v>0</v>
      </c>
      <c r="U253" s="7">
        <f t="shared" si="172"/>
        <v>0</v>
      </c>
      <c r="V253" s="7">
        <v>0</v>
      </c>
      <c r="W253" s="7">
        <f t="shared" si="167"/>
        <v>138</v>
      </c>
      <c r="X253" s="7">
        <v>0</v>
      </c>
      <c r="Y253" s="7">
        <f t="shared" si="156"/>
        <v>81</v>
      </c>
      <c r="Z253" s="7">
        <v>1</v>
      </c>
      <c r="AA253" s="7">
        <f t="shared" si="168"/>
        <v>81</v>
      </c>
      <c r="AB253" s="7">
        <v>0</v>
      </c>
      <c r="AC253" s="7">
        <f>AB253+AC252</f>
        <v>183</v>
      </c>
      <c r="AD253" s="7">
        <v>2</v>
      </c>
      <c r="AE253" s="7">
        <f t="shared" si="148"/>
        <v>448</v>
      </c>
      <c r="AF253" s="7">
        <v>1</v>
      </c>
      <c r="AG253" s="7">
        <f t="shared" si="169"/>
        <v>304</v>
      </c>
      <c r="AH253" s="7">
        <v>0</v>
      </c>
      <c r="AI253" s="84">
        <f t="shared" si="147"/>
        <v>8</v>
      </c>
      <c r="AJ253" s="101"/>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v>0</v>
      </c>
      <c r="BS253" s="7">
        <f>BR253+BS252</f>
        <v>37</v>
      </c>
      <c r="BT253" s="7"/>
      <c r="BU253" s="7"/>
      <c r="BV253" s="7"/>
      <c r="BW253" s="7"/>
      <c r="BX253" s="7"/>
      <c r="BY253" s="7"/>
      <c r="BZ253" s="7"/>
      <c r="CA253" s="7"/>
      <c r="CB253" s="7"/>
      <c r="CC253" s="7"/>
      <c r="CD253" s="7">
        <v>0</v>
      </c>
      <c r="CE253" s="7">
        <f t="shared" si="157"/>
        <v>14</v>
      </c>
      <c r="CF253" s="7"/>
      <c r="CG253" s="7"/>
      <c r="CH253" s="7"/>
      <c r="CI253" s="7"/>
      <c r="CJ253" s="7"/>
      <c r="CK253" s="7"/>
      <c r="CL253" s="7"/>
      <c r="CM253" s="7"/>
      <c r="CN253" s="7"/>
      <c r="CO253" s="7"/>
      <c r="CP253" s="7"/>
      <c r="CQ253" s="7"/>
      <c r="CR253" s="7"/>
      <c r="CS253" s="7"/>
      <c r="CT253" s="7"/>
      <c r="CU253" s="7"/>
      <c r="CV253" s="7"/>
      <c r="CW253" s="7"/>
      <c r="CX253" s="7"/>
      <c r="CY253" s="7"/>
      <c r="CZ253" s="7"/>
      <c r="DA253" s="7"/>
      <c r="DB253" s="7"/>
      <c r="DC253" s="7"/>
      <c r="DD253" s="7"/>
      <c r="DE253" s="7"/>
      <c r="DF253" s="7"/>
      <c r="DG253" s="7"/>
      <c r="DH253" s="7"/>
      <c r="DI253" s="7"/>
      <c r="DJ253" s="7"/>
      <c r="DK253" s="7"/>
      <c r="DL253" s="7"/>
      <c r="DM253" s="7"/>
      <c r="DN253" s="7"/>
      <c r="DO253" s="7"/>
      <c r="DP253" s="7"/>
      <c r="DQ253" s="7"/>
      <c r="DR253" s="7">
        <v>2</v>
      </c>
      <c r="DS253" s="7">
        <f t="shared" si="159"/>
        <v>527</v>
      </c>
      <c r="DT253" s="7"/>
      <c r="DU253" s="7"/>
      <c r="DV253" s="7"/>
      <c r="DW253" s="7"/>
      <c r="DX253" s="7"/>
      <c r="DY253" s="7"/>
      <c r="DZ253" s="7">
        <v>0</v>
      </c>
      <c r="EA253" s="7">
        <f t="shared" si="160"/>
        <v>30</v>
      </c>
      <c r="EB253" s="7"/>
      <c r="EC253" s="7"/>
      <c r="ED253" s="7"/>
      <c r="EE253" s="7"/>
      <c r="EF253" s="7"/>
      <c r="EG253" s="7"/>
      <c r="EH253" s="7"/>
      <c r="EI253" s="7"/>
      <c r="EJ253" s="7"/>
      <c r="EK253" s="7"/>
      <c r="EL253" s="7"/>
      <c r="EM253" s="7"/>
      <c r="EN253" s="7"/>
      <c r="EO253" s="7"/>
      <c r="EP253" s="7"/>
      <c r="EQ253" s="7"/>
      <c r="ER253" s="7"/>
      <c r="ES253" s="7"/>
      <c r="ET253" s="7"/>
      <c r="EU253" s="7"/>
      <c r="EV253" s="7"/>
      <c r="EW253" s="7"/>
      <c r="EX253" s="7"/>
      <c r="EY253" s="7"/>
      <c r="EZ253" s="7"/>
      <c r="FA253" s="7"/>
      <c r="FB253" s="7"/>
      <c r="FC253" s="7"/>
      <c r="FD253" s="7"/>
      <c r="FE253" s="7"/>
      <c r="FF253" s="7"/>
      <c r="FG253" s="7"/>
      <c r="FH253" s="7"/>
      <c r="FI253" s="7"/>
      <c r="FJ253" s="7"/>
      <c r="FK253" s="7"/>
      <c r="FL253" s="7"/>
      <c r="FM253" s="7"/>
      <c r="FN253" s="7">
        <v>1</v>
      </c>
      <c r="FO253" s="7">
        <f t="shared" si="161"/>
        <v>1282</v>
      </c>
      <c r="FP253" s="7"/>
      <c r="FQ253" s="7"/>
      <c r="FR253" s="7"/>
      <c r="FS253" s="7"/>
      <c r="FT253" s="7"/>
      <c r="FU253" s="7"/>
      <c r="FV253" s="7"/>
      <c r="FW253" s="7"/>
      <c r="FX253" s="7"/>
      <c r="FY253" s="7"/>
      <c r="FZ253" s="7"/>
      <c r="GA253" s="7"/>
      <c r="GB253" s="7"/>
      <c r="GC253" s="7"/>
      <c r="GD253" s="7"/>
      <c r="GE253" s="7"/>
      <c r="GF253" s="7"/>
      <c r="GG253" s="7"/>
      <c r="GH253" s="7"/>
      <c r="GI253" s="7"/>
      <c r="GJ253" s="7"/>
      <c r="GK253" s="7"/>
    </row>
    <row r="254" spans="1:193" ht="15" customHeight="1" x14ac:dyDescent="0.2">
      <c r="A254" s="85">
        <v>44217</v>
      </c>
      <c r="B254" s="7">
        <v>0</v>
      </c>
      <c r="C254" s="7">
        <f t="shared" si="171"/>
        <v>0</v>
      </c>
      <c r="D254" s="7">
        <v>1</v>
      </c>
      <c r="E254" s="7">
        <f>E170+D254</f>
        <v>174</v>
      </c>
      <c r="F254" s="7">
        <v>0</v>
      </c>
      <c r="G254" s="7">
        <f t="shared" si="165"/>
        <v>147</v>
      </c>
      <c r="H254" s="7">
        <v>0</v>
      </c>
      <c r="I254" s="7">
        <f t="shared" si="170"/>
        <v>404</v>
      </c>
      <c r="J254" s="7">
        <v>0</v>
      </c>
      <c r="K254" s="7">
        <f t="shared" si="174"/>
        <v>35</v>
      </c>
      <c r="L254" s="7">
        <v>0</v>
      </c>
      <c r="M254" s="7">
        <f t="shared" si="153"/>
        <v>16</v>
      </c>
      <c r="N254" s="7">
        <v>1</v>
      </c>
      <c r="O254" s="7">
        <f t="shared" si="154"/>
        <v>216</v>
      </c>
      <c r="P254" s="7">
        <v>2</v>
      </c>
      <c r="Q254" s="7">
        <f>P254+Q253</f>
        <v>143</v>
      </c>
      <c r="R254" s="7">
        <v>0</v>
      </c>
      <c r="S254" s="7">
        <f>R254+S253</f>
        <v>10</v>
      </c>
      <c r="T254" s="7">
        <v>0</v>
      </c>
      <c r="U254" s="7">
        <f t="shared" si="172"/>
        <v>0</v>
      </c>
      <c r="V254" s="7">
        <v>2</v>
      </c>
      <c r="W254" s="7">
        <f t="shared" si="167"/>
        <v>140</v>
      </c>
      <c r="X254" s="7">
        <v>0</v>
      </c>
      <c r="Y254" s="7">
        <f t="shared" si="156"/>
        <v>81</v>
      </c>
      <c r="Z254" s="7">
        <v>0</v>
      </c>
      <c r="AA254" s="7">
        <f t="shared" si="168"/>
        <v>81</v>
      </c>
      <c r="AB254" s="7">
        <v>0</v>
      </c>
      <c r="AC254" s="7">
        <f>AB254+AC253</f>
        <v>183</v>
      </c>
      <c r="AD254" s="7">
        <v>1</v>
      </c>
      <c r="AE254" s="7">
        <f t="shared" si="148"/>
        <v>449</v>
      </c>
      <c r="AF254" s="7">
        <v>2</v>
      </c>
      <c r="AG254" s="7">
        <f t="shared" si="169"/>
        <v>306</v>
      </c>
      <c r="AH254" s="7">
        <v>0</v>
      </c>
      <c r="AI254" s="84">
        <f t="shared" si="147"/>
        <v>8</v>
      </c>
      <c r="AJ254" s="101"/>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c r="BY254" s="7"/>
      <c r="BZ254" s="7"/>
      <c r="CA254" s="7"/>
      <c r="CB254" s="7"/>
      <c r="CC254" s="7"/>
      <c r="CD254" s="7"/>
      <c r="CE254" s="7"/>
      <c r="CF254" s="7"/>
      <c r="CG254" s="7"/>
      <c r="CH254" s="7"/>
      <c r="CI254" s="7"/>
      <c r="CJ254" s="7"/>
      <c r="CK254" s="7"/>
      <c r="CL254" s="7"/>
      <c r="CM254" s="7"/>
      <c r="CN254" s="7"/>
      <c r="CO254" s="7"/>
      <c r="CP254" s="7"/>
      <c r="CQ254" s="7"/>
      <c r="CR254" s="7"/>
      <c r="CS254" s="7"/>
      <c r="CT254" s="7"/>
      <c r="CU254" s="7"/>
      <c r="CV254" s="7"/>
      <c r="CW254" s="7"/>
      <c r="CX254" s="7"/>
      <c r="CY254" s="7"/>
      <c r="CZ254" s="7"/>
      <c r="DA254" s="7"/>
      <c r="DB254" s="7"/>
      <c r="DC254" s="7"/>
      <c r="DD254" s="7"/>
      <c r="DE254" s="7"/>
      <c r="DF254" s="7"/>
      <c r="DG254" s="7"/>
      <c r="DH254" s="7"/>
      <c r="DI254" s="7"/>
      <c r="DJ254" s="7"/>
      <c r="DK254" s="7"/>
      <c r="DL254" s="7"/>
      <c r="DM254" s="7"/>
      <c r="DN254" s="7"/>
      <c r="DO254" s="7"/>
      <c r="DP254" s="7"/>
      <c r="DQ254" s="7"/>
      <c r="DR254" s="7"/>
      <c r="DS254" s="7"/>
      <c r="DT254" s="7"/>
      <c r="DU254" s="7"/>
      <c r="DV254" s="7"/>
      <c r="DW254" s="7"/>
      <c r="DX254" s="7"/>
      <c r="DY254" s="7"/>
      <c r="DZ254" s="7"/>
      <c r="EA254" s="7"/>
      <c r="EB254" s="7"/>
      <c r="EC254" s="7"/>
      <c r="ED254" s="7"/>
      <c r="EE254" s="7"/>
      <c r="EF254" s="7"/>
      <c r="EG254" s="7"/>
      <c r="EH254" s="7"/>
      <c r="EI254" s="7"/>
      <c r="EJ254" s="7"/>
      <c r="EK254" s="7"/>
      <c r="EL254" s="7"/>
      <c r="EM254" s="7"/>
      <c r="EN254" s="7"/>
      <c r="EO254" s="7"/>
      <c r="EP254" s="7"/>
      <c r="EQ254" s="7"/>
      <c r="ER254" s="7"/>
      <c r="ES254" s="7"/>
      <c r="ET254" s="7"/>
      <c r="EU254" s="7"/>
      <c r="EV254" s="7"/>
      <c r="EW254" s="7"/>
      <c r="EX254" s="7"/>
      <c r="EY254" s="7"/>
      <c r="EZ254" s="7"/>
      <c r="FA254" s="7"/>
      <c r="FB254" s="7"/>
      <c r="FC254" s="7"/>
      <c r="FD254" s="7"/>
      <c r="FE254" s="7"/>
      <c r="FF254" s="7"/>
      <c r="FG254" s="7"/>
      <c r="FH254" s="7"/>
      <c r="FI254" s="7"/>
      <c r="FJ254" s="7"/>
      <c r="FK254" s="7"/>
      <c r="FL254" s="7"/>
      <c r="FM254" s="7"/>
      <c r="FN254" s="7">
        <v>1</v>
      </c>
      <c r="FO254" s="7">
        <f t="shared" si="161"/>
        <v>1283</v>
      </c>
      <c r="FP254" s="7"/>
      <c r="FQ254" s="7"/>
      <c r="FR254" s="7"/>
      <c r="FS254" s="7"/>
      <c r="FT254" s="7"/>
      <c r="FU254" s="7"/>
      <c r="FV254" s="7"/>
      <c r="FW254" s="7"/>
      <c r="FX254" s="7"/>
      <c r="FY254" s="7"/>
      <c r="FZ254" s="7"/>
      <c r="GA254" s="7"/>
      <c r="GB254" s="7"/>
      <c r="GC254" s="7"/>
      <c r="GD254" s="7"/>
      <c r="GE254" s="7"/>
      <c r="GF254" s="7"/>
      <c r="GG254" s="7"/>
      <c r="GH254" s="7"/>
      <c r="GI254" s="7"/>
      <c r="GJ254" s="7"/>
      <c r="GK254" s="7"/>
    </row>
    <row r="255" spans="1:193" ht="15" customHeight="1" x14ac:dyDescent="0.2">
      <c r="A255" s="85">
        <v>44218</v>
      </c>
      <c r="B255" s="7">
        <v>0</v>
      </c>
      <c r="C255" s="7">
        <f t="shared" si="171"/>
        <v>0</v>
      </c>
      <c r="D255" s="7">
        <v>5</v>
      </c>
      <c r="E255" s="7">
        <f>D255+E254</f>
        <v>179</v>
      </c>
      <c r="F255" s="7">
        <v>0</v>
      </c>
      <c r="G255" s="7">
        <f t="shared" si="165"/>
        <v>147</v>
      </c>
      <c r="H255" s="7">
        <v>0</v>
      </c>
      <c r="I255" s="7">
        <f t="shared" si="170"/>
        <v>404</v>
      </c>
      <c r="J255" s="7">
        <v>0</v>
      </c>
      <c r="K255" s="7">
        <f t="shared" si="174"/>
        <v>35</v>
      </c>
      <c r="L255" s="7">
        <v>0</v>
      </c>
      <c r="M255" s="7">
        <f t="shared" si="153"/>
        <v>16</v>
      </c>
      <c r="N255" s="7">
        <v>0</v>
      </c>
      <c r="O255" s="7">
        <f t="shared" si="154"/>
        <v>216</v>
      </c>
      <c r="P255" s="7">
        <v>2</v>
      </c>
      <c r="Q255" s="7">
        <f>P255+Q254</f>
        <v>145</v>
      </c>
      <c r="R255" s="7">
        <v>0</v>
      </c>
      <c r="S255" s="7">
        <f>R255+S254</f>
        <v>10</v>
      </c>
      <c r="T255" s="7">
        <v>0</v>
      </c>
      <c r="U255" s="7">
        <f t="shared" si="172"/>
        <v>0</v>
      </c>
      <c r="V255" s="7">
        <v>5</v>
      </c>
      <c r="W255" s="7">
        <f t="shared" si="167"/>
        <v>145</v>
      </c>
      <c r="X255" s="7">
        <v>1</v>
      </c>
      <c r="Y255" s="7">
        <f t="shared" si="156"/>
        <v>82</v>
      </c>
      <c r="Z255" s="7">
        <v>0</v>
      </c>
      <c r="AA255" s="7">
        <f t="shared" si="168"/>
        <v>81</v>
      </c>
      <c r="AB255" s="7">
        <v>1</v>
      </c>
      <c r="AC255" s="7">
        <f>AB255+AC254</f>
        <v>184</v>
      </c>
      <c r="AD255" s="7">
        <v>3</v>
      </c>
      <c r="AE255" s="7">
        <f t="shared" si="148"/>
        <v>452</v>
      </c>
      <c r="AF255" s="7">
        <v>2</v>
      </c>
      <c r="AG255" s="7">
        <f t="shared" si="169"/>
        <v>308</v>
      </c>
      <c r="AH255" s="7">
        <v>0</v>
      </c>
      <c r="AI255" s="84">
        <f t="shared" si="147"/>
        <v>8</v>
      </c>
      <c r="AJ255" s="101"/>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c r="CM255" s="7"/>
      <c r="CN255" s="7"/>
      <c r="CO255" s="7"/>
      <c r="CP255" s="7"/>
      <c r="CQ255" s="7"/>
      <c r="CR255" s="7"/>
      <c r="CS255" s="7"/>
      <c r="CT255" s="7"/>
      <c r="CU255" s="7"/>
      <c r="CV255" s="7"/>
      <c r="CW255" s="7"/>
      <c r="CX255" s="7"/>
      <c r="CY255" s="7"/>
      <c r="CZ255" s="7"/>
      <c r="DA255" s="7"/>
      <c r="DB255" s="7"/>
      <c r="DC255" s="7"/>
      <c r="DD255" s="7"/>
      <c r="DE255" s="7"/>
      <c r="DF255" s="7"/>
      <c r="DG255" s="7"/>
      <c r="DH255" s="7"/>
      <c r="DI255" s="7"/>
      <c r="DJ255" s="7"/>
      <c r="DK255" s="7"/>
      <c r="DL255" s="7"/>
      <c r="DM255" s="7"/>
      <c r="DN255" s="7"/>
      <c r="DO255" s="7"/>
      <c r="DP255" s="7"/>
      <c r="DQ255" s="7"/>
      <c r="DR255" s="7"/>
      <c r="DS255" s="7"/>
      <c r="DT255" s="7"/>
      <c r="DU255" s="7"/>
      <c r="DV255" s="7"/>
      <c r="DW255" s="7"/>
      <c r="DX255" s="7"/>
      <c r="DY255" s="7"/>
      <c r="DZ255" s="7"/>
      <c r="EA255" s="7"/>
      <c r="EB255" s="7"/>
      <c r="EC255" s="7"/>
      <c r="ED255" s="7"/>
      <c r="EE255" s="7"/>
      <c r="EF255" s="7"/>
      <c r="EG255" s="7"/>
      <c r="EH255" s="7"/>
      <c r="EI255" s="7"/>
      <c r="EJ255" s="7"/>
      <c r="EK255" s="7"/>
      <c r="EL255" s="7"/>
      <c r="EM255" s="7"/>
      <c r="EN255" s="7"/>
      <c r="EO255" s="7"/>
      <c r="EP255" s="7"/>
      <c r="EQ255" s="7"/>
      <c r="ER255" s="7"/>
      <c r="ES255" s="7"/>
      <c r="ET255" s="7"/>
      <c r="EU255" s="7"/>
      <c r="EV255" s="7"/>
      <c r="EW255" s="7"/>
      <c r="EX255" s="7"/>
      <c r="EY255" s="7"/>
      <c r="EZ255" s="7"/>
      <c r="FA255" s="7"/>
      <c r="FB255" s="7"/>
      <c r="FC255" s="7"/>
      <c r="FD255" s="7"/>
      <c r="FE255" s="7"/>
      <c r="FF255" s="7"/>
      <c r="FG255" s="7"/>
      <c r="FH255" s="7"/>
      <c r="FI255" s="7"/>
      <c r="FJ255" s="7"/>
      <c r="FK255" s="7"/>
      <c r="FL255" s="7"/>
      <c r="FM255" s="7"/>
      <c r="FN255" s="7"/>
      <c r="FO255" s="7"/>
      <c r="FP255" s="7"/>
      <c r="FQ255" s="7"/>
      <c r="FR255" s="7"/>
      <c r="FS255" s="7"/>
      <c r="FT255" s="7"/>
      <c r="FU255" s="7"/>
      <c r="FV255" s="7"/>
      <c r="FW255" s="7"/>
      <c r="FX255" s="7"/>
      <c r="FY255" s="7"/>
      <c r="FZ255" s="7"/>
      <c r="GA255" s="7"/>
      <c r="GB255" s="7"/>
      <c r="GC255" s="7"/>
      <c r="GD255" s="7"/>
      <c r="GE255" s="7"/>
      <c r="GF255" s="7"/>
      <c r="GG255" s="7"/>
      <c r="GH255" s="7"/>
      <c r="GI255" s="7"/>
      <c r="GJ255" s="7"/>
      <c r="GK255" s="7"/>
    </row>
    <row r="256" spans="1:193" ht="15" customHeight="1" x14ac:dyDescent="0.2">
      <c r="A256" s="85">
        <v>44219</v>
      </c>
      <c r="B256" s="7"/>
      <c r="C256" s="7">
        <f t="shared" si="171"/>
        <v>0</v>
      </c>
      <c r="D256" s="7"/>
      <c r="E256" s="7">
        <f t="shared" ref="E256:E260" si="175">D256+E255</f>
        <v>179</v>
      </c>
      <c r="F256" s="7"/>
      <c r="G256" s="7">
        <f t="shared" si="165"/>
        <v>147</v>
      </c>
      <c r="H256" s="7"/>
      <c r="I256" s="7">
        <f t="shared" si="170"/>
        <v>404</v>
      </c>
      <c r="J256" s="7"/>
      <c r="K256" s="7">
        <f t="shared" si="174"/>
        <v>35</v>
      </c>
      <c r="L256" s="7"/>
      <c r="M256" s="7">
        <f t="shared" si="153"/>
        <v>16</v>
      </c>
      <c r="N256" s="7"/>
      <c r="O256" s="7">
        <f t="shared" si="154"/>
        <v>216</v>
      </c>
      <c r="P256" s="7"/>
      <c r="Q256" s="7">
        <f t="shared" ref="Q256:Q260" si="176">P256+Q255</f>
        <v>145</v>
      </c>
      <c r="R256" s="7"/>
      <c r="S256" s="7">
        <f t="shared" ref="S256:S260" si="177">R256+S255</f>
        <v>10</v>
      </c>
      <c r="T256" s="7"/>
      <c r="U256" s="7">
        <f t="shared" si="172"/>
        <v>0</v>
      </c>
      <c r="V256" s="7"/>
      <c r="W256" s="7">
        <f t="shared" si="167"/>
        <v>145</v>
      </c>
      <c r="X256" s="7"/>
      <c r="Y256" s="7">
        <f t="shared" si="156"/>
        <v>82</v>
      </c>
      <c r="Z256" s="7"/>
      <c r="AA256" s="7">
        <f t="shared" si="168"/>
        <v>81</v>
      </c>
      <c r="AB256" s="7"/>
      <c r="AC256" s="7">
        <f t="shared" ref="AC256:AC260" si="178">AB256+AC255</f>
        <v>184</v>
      </c>
      <c r="AD256" s="7"/>
      <c r="AE256" s="7">
        <f t="shared" si="148"/>
        <v>452</v>
      </c>
      <c r="AF256" s="7"/>
      <c r="AG256" s="7">
        <f t="shared" si="169"/>
        <v>308</v>
      </c>
      <c r="AH256" s="7"/>
      <c r="AI256" s="84">
        <f t="shared" si="147"/>
        <v>8</v>
      </c>
      <c r="AJ256" s="101"/>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c r="BY256" s="7"/>
      <c r="BZ256" s="7"/>
      <c r="CA256" s="7"/>
      <c r="CB256" s="7"/>
      <c r="CC256" s="7"/>
      <c r="CD256" s="7"/>
      <c r="CE256" s="7"/>
      <c r="CF256" s="7"/>
      <c r="CG256" s="7"/>
      <c r="CH256" s="7"/>
      <c r="CI256" s="7"/>
      <c r="CJ256" s="7"/>
      <c r="CK256" s="7"/>
      <c r="CL256" s="7"/>
      <c r="CM256" s="7"/>
      <c r="CN256" s="7"/>
      <c r="CO256" s="7"/>
      <c r="CP256" s="7"/>
      <c r="CQ256" s="7"/>
      <c r="CR256" s="7"/>
      <c r="CS256" s="7"/>
      <c r="CT256" s="7"/>
      <c r="CU256" s="7"/>
      <c r="CV256" s="7"/>
      <c r="CW256" s="7"/>
      <c r="CX256" s="7"/>
      <c r="CY256" s="7"/>
      <c r="CZ256" s="7"/>
      <c r="DA256" s="7"/>
      <c r="DB256" s="7"/>
      <c r="DC256" s="7"/>
      <c r="DD256" s="7"/>
      <c r="DE256" s="7"/>
      <c r="DF256" s="7"/>
      <c r="DG256" s="7"/>
      <c r="DH256" s="7"/>
      <c r="DI256" s="7"/>
      <c r="DJ256" s="7"/>
      <c r="DK256" s="7"/>
      <c r="DL256" s="7"/>
      <c r="DM256" s="7"/>
      <c r="DN256" s="7"/>
      <c r="DO256" s="7"/>
      <c r="DP256" s="7"/>
      <c r="DQ256" s="7"/>
      <c r="DR256" s="7"/>
      <c r="DS256" s="7"/>
      <c r="DT256" s="7"/>
      <c r="DU256" s="7"/>
      <c r="DV256" s="7"/>
      <c r="DW256" s="7"/>
      <c r="DX256" s="7"/>
      <c r="DY256" s="7"/>
      <c r="DZ256" s="7"/>
      <c r="EA256" s="7"/>
      <c r="EB256" s="7"/>
      <c r="EC256" s="7"/>
      <c r="ED256" s="7"/>
      <c r="EE256" s="7"/>
      <c r="EF256" s="7"/>
      <c r="EG256" s="7"/>
      <c r="EH256" s="7"/>
      <c r="EI256" s="7"/>
      <c r="EJ256" s="7"/>
      <c r="EK256" s="7"/>
      <c r="EL256" s="7"/>
      <c r="EM256" s="7"/>
      <c r="EN256" s="7"/>
      <c r="EO256" s="7"/>
      <c r="EP256" s="7"/>
      <c r="EQ256" s="7"/>
      <c r="ER256" s="7"/>
      <c r="ES256" s="7"/>
      <c r="ET256" s="7"/>
      <c r="EU256" s="7"/>
      <c r="EV256" s="7"/>
      <c r="EW256" s="7"/>
      <c r="EX256" s="7"/>
      <c r="EY256" s="7"/>
      <c r="EZ256" s="7"/>
      <c r="FA256" s="7"/>
      <c r="FB256" s="7"/>
      <c r="FC256" s="7"/>
      <c r="FD256" s="7"/>
      <c r="FE256" s="7"/>
      <c r="FF256" s="7"/>
      <c r="FG256" s="7"/>
      <c r="FH256" s="7"/>
      <c r="FI256" s="7"/>
      <c r="FJ256" s="7"/>
      <c r="FK256" s="7"/>
      <c r="FL256" s="7"/>
      <c r="FM256" s="7"/>
      <c r="FN256" s="7"/>
      <c r="FO256" s="7"/>
      <c r="FP256" s="7"/>
      <c r="FQ256" s="7"/>
      <c r="FR256" s="7"/>
      <c r="FS256" s="7"/>
      <c r="FT256" s="7"/>
      <c r="FU256" s="7"/>
      <c r="FV256" s="7"/>
      <c r="FW256" s="7"/>
      <c r="FX256" s="7"/>
      <c r="FY256" s="7"/>
      <c r="FZ256" s="7"/>
      <c r="GA256" s="7"/>
      <c r="GB256" s="7"/>
      <c r="GC256" s="7"/>
      <c r="GD256" s="7"/>
      <c r="GE256" s="7"/>
      <c r="GF256" s="7"/>
      <c r="GG256" s="7"/>
      <c r="GH256" s="7"/>
      <c r="GI256" s="7"/>
      <c r="GJ256" s="7"/>
      <c r="GK256" s="7"/>
    </row>
    <row r="257" spans="1:201" ht="15" customHeight="1" x14ac:dyDescent="0.2">
      <c r="A257" s="85">
        <v>44220</v>
      </c>
      <c r="B257" s="7"/>
      <c r="C257" s="7">
        <f t="shared" si="171"/>
        <v>0</v>
      </c>
      <c r="D257" s="7"/>
      <c r="E257" s="7">
        <f t="shared" si="175"/>
        <v>179</v>
      </c>
      <c r="F257" s="7"/>
      <c r="G257" s="7">
        <f t="shared" si="165"/>
        <v>147</v>
      </c>
      <c r="H257" s="7"/>
      <c r="I257" s="7">
        <f t="shared" si="170"/>
        <v>404</v>
      </c>
      <c r="J257" s="7"/>
      <c r="K257" s="7">
        <f t="shared" si="174"/>
        <v>35</v>
      </c>
      <c r="L257" s="7"/>
      <c r="M257" s="7">
        <f t="shared" si="153"/>
        <v>16</v>
      </c>
      <c r="N257" s="7"/>
      <c r="O257" s="7">
        <f t="shared" si="154"/>
        <v>216</v>
      </c>
      <c r="P257" s="7"/>
      <c r="Q257" s="7">
        <f t="shared" si="176"/>
        <v>145</v>
      </c>
      <c r="R257" s="7"/>
      <c r="S257" s="7">
        <f t="shared" si="177"/>
        <v>10</v>
      </c>
      <c r="T257" s="7"/>
      <c r="U257" s="7">
        <f t="shared" si="172"/>
        <v>0</v>
      </c>
      <c r="V257" s="7"/>
      <c r="W257" s="7">
        <f t="shared" si="167"/>
        <v>145</v>
      </c>
      <c r="X257" s="7"/>
      <c r="Y257" s="7">
        <f t="shared" si="156"/>
        <v>82</v>
      </c>
      <c r="Z257" s="7"/>
      <c r="AA257" s="7">
        <f t="shared" si="168"/>
        <v>81</v>
      </c>
      <c r="AB257" s="7"/>
      <c r="AC257" s="7">
        <f t="shared" si="178"/>
        <v>184</v>
      </c>
      <c r="AD257" s="7"/>
      <c r="AE257" s="7">
        <f t="shared" si="148"/>
        <v>452</v>
      </c>
      <c r="AF257" s="7"/>
      <c r="AG257" s="7">
        <f t="shared" si="169"/>
        <v>308</v>
      </c>
      <c r="AH257" s="7"/>
      <c r="AI257" s="84">
        <f t="shared" si="147"/>
        <v>8</v>
      </c>
      <c r="AJ257" s="101"/>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c r="CM257" s="7"/>
      <c r="CN257" s="7"/>
      <c r="CO257" s="7"/>
      <c r="CP257" s="7"/>
      <c r="CQ257" s="7"/>
      <c r="CR257" s="7"/>
      <c r="CS257" s="7"/>
      <c r="CT257" s="7"/>
      <c r="CU257" s="7"/>
      <c r="CV257" s="7"/>
      <c r="CW257" s="7"/>
      <c r="CX257" s="7"/>
      <c r="CY257" s="7"/>
      <c r="CZ257" s="7"/>
      <c r="DA257" s="7"/>
      <c r="DB257" s="7"/>
      <c r="DC257" s="7"/>
      <c r="DD257" s="7"/>
      <c r="DE257" s="7"/>
      <c r="DF257" s="7"/>
      <c r="DG257" s="7"/>
      <c r="DH257" s="7"/>
      <c r="DI257" s="7"/>
      <c r="DJ257" s="7"/>
      <c r="DK257" s="7"/>
      <c r="DL257" s="7"/>
      <c r="DM257" s="7"/>
      <c r="DN257" s="7"/>
      <c r="DO257" s="7"/>
      <c r="DP257" s="7"/>
      <c r="DQ257" s="7"/>
      <c r="DR257" s="7"/>
      <c r="DS257" s="7"/>
      <c r="DT257" s="7"/>
      <c r="DU257" s="7"/>
      <c r="DV257" s="7"/>
      <c r="DW257" s="7"/>
      <c r="DX257" s="7"/>
      <c r="DY257" s="7"/>
      <c r="DZ257" s="7"/>
      <c r="EA257" s="7"/>
      <c r="EB257" s="7"/>
      <c r="EC257" s="7"/>
      <c r="ED257" s="7"/>
      <c r="EE257" s="7"/>
      <c r="EF257" s="7"/>
      <c r="EG257" s="7"/>
      <c r="EH257" s="7"/>
      <c r="EI257" s="7"/>
      <c r="EJ257" s="7"/>
      <c r="EK257" s="7"/>
      <c r="EL257" s="7"/>
      <c r="EM257" s="7"/>
      <c r="EN257" s="7"/>
      <c r="EO257" s="7"/>
      <c r="EP257" s="7"/>
      <c r="EQ257" s="7"/>
      <c r="ER257" s="7"/>
      <c r="ES257" s="7"/>
      <c r="ET257" s="7"/>
      <c r="EU257" s="7"/>
      <c r="EV257" s="7"/>
      <c r="EW257" s="7"/>
      <c r="EX257" s="7"/>
      <c r="EY257" s="7"/>
      <c r="EZ257" s="7"/>
      <c r="FA257" s="7"/>
      <c r="FB257" s="7"/>
      <c r="FC257" s="7"/>
      <c r="FD257" s="7"/>
      <c r="FE257" s="7"/>
      <c r="FF257" s="7"/>
      <c r="FG257" s="7"/>
      <c r="FH257" s="7"/>
      <c r="FI257" s="7"/>
      <c r="FJ257" s="7"/>
      <c r="FK257" s="7"/>
      <c r="FL257" s="7"/>
      <c r="FM257" s="7"/>
      <c r="FN257" s="7"/>
      <c r="FO257" s="7"/>
      <c r="FP257" s="7"/>
      <c r="FQ257" s="7"/>
      <c r="FR257" s="7"/>
      <c r="FS257" s="7"/>
      <c r="FT257" s="7"/>
      <c r="FU257" s="7"/>
      <c r="FV257" s="7"/>
      <c r="FW257" s="7"/>
      <c r="FX257" s="7"/>
      <c r="FY257" s="7"/>
      <c r="FZ257" s="7"/>
      <c r="GA257" s="7"/>
      <c r="GB257" s="7"/>
      <c r="GC257" s="7"/>
      <c r="GD257" s="7"/>
      <c r="GE257" s="7"/>
      <c r="GF257" s="7"/>
      <c r="GG257" s="7"/>
      <c r="GH257" s="7"/>
      <c r="GI257" s="7"/>
      <c r="GJ257" s="7"/>
      <c r="GK257" s="7"/>
    </row>
    <row r="258" spans="1:201" ht="15" customHeight="1" x14ac:dyDescent="0.2">
      <c r="A258" s="85">
        <v>44221</v>
      </c>
      <c r="B258" s="7">
        <v>0</v>
      </c>
      <c r="C258" s="7">
        <f t="shared" si="171"/>
        <v>0</v>
      </c>
      <c r="D258" s="7">
        <v>19</v>
      </c>
      <c r="E258" s="7">
        <f t="shared" si="175"/>
        <v>198</v>
      </c>
      <c r="F258" s="7">
        <v>1</v>
      </c>
      <c r="G258" s="7">
        <f t="shared" si="165"/>
        <v>148</v>
      </c>
      <c r="H258" s="7">
        <v>0</v>
      </c>
      <c r="I258" s="7">
        <f t="shared" si="170"/>
        <v>404</v>
      </c>
      <c r="J258" s="7">
        <v>1</v>
      </c>
      <c r="K258" s="7">
        <f t="shared" si="174"/>
        <v>36</v>
      </c>
      <c r="L258" s="7">
        <v>0</v>
      </c>
      <c r="M258" s="7">
        <f t="shared" si="153"/>
        <v>16</v>
      </c>
      <c r="N258" s="7">
        <v>0</v>
      </c>
      <c r="O258" s="7">
        <f t="shared" si="154"/>
        <v>216</v>
      </c>
      <c r="P258" s="7">
        <v>5</v>
      </c>
      <c r="Q258" s="7">
        <f t="shared" si="176"/>
        <v>150</v>
      </c>
      <c r="R258" s="7">
        <v>0</v>
      </c>
      <c r="S258" s="7">
        <f t="shared" si="177"/>
        <v>10</v>
      </c>
      <c r="T258" s="7">
        <v>0</v>
      </c>
      <c r="U258" s="7">
        <f t="shared" si="172"/>
        <v>0</v>
      </c>
      <c r="V258" s="7">
        <v>2</v>
      </c>
      <c r="W258" s="7">
        <f t="shared" si="167"/>
        <v>147</v>
      </c>
      <c r="X258" s="7">
        <v>1</v>
      </c>
      <c r="Y258" s="7">
        <f t="shared" si="156"/>
        <v>83</v>
      </c>
      <c r="Z258" s="7">
        <v>1</v>
      </c>
      <c r="AA258" s="7">
        <f t="shared" si="168"/>
        <v>82</v>
      </c>
      <c r="AB258" s="7">
        <v>0</v>
      </c>
      <c r="AC258" s="7">
        <f t="shared" si="178"/>
        <v>184</v>
      </c>
      <c r="AD258" s="7">
        <v>6</v>
      </c>
      <c r="AE258" s="7">
        <f t="shared" si="148"/>
        <v>458</v>
      </c>
      <c r="AF258" s="7">
        <v>3</v>
      </c>
      <c r="AG258" s="7">
        <f t="shared" si="169"/>
        <v>311</v>
      </c>
      <c r="AH258" s="7">
        <v>0</v>
      </c>
      <c r="AI258" s="84">
        <f t="shared" si="147"/>
        <v>8</v>
      </c>
      <c r="AJ258" s="101"/>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c r="BY258" s="7"/>
      <c r="BZ258" s="7"/>
      <c r="CA258" s="7"/>
      <c r="CB258" s="7"/>
      <c r="CC258" s="7"/>
      <c r="CD258" s="7"/>
      <c r="CE258" s="7"/>
      <c r="CF258" s="7"/>
      <c r="CG258" s="7"/>
      <c r="CH258" s="7"/>
      <c r="CI258" s="7"/>
      <c r="CJ258" s="7"/>
      <c r="CK258" s="7"/>
      <c r="CL258" s="7"/>
      <c r="CM258" s="7"/>
      <c r="CN258" s="7"/>
      <c r="CO258" s="7"/>
      <c r="CP258" s="7"/>
      <c r="CQ258" s="7"/>
      <c r="CR258" s="7"/>
      <c r="CS258" s="7"/>
      <c r="CT258" s="7"/>
      <c r="CU258" s="7"/>
      <c r="CV258" s="7"/>
      <c r="CW258" s="7"/>
      <c r="CX258" s="7"/>
      <c r="CY258" s="7"/>
      <c r="CZ258" s="7"/>
      <c r="DA258" s="7"/>
      <c r="DB258" s="7"/>
      <c r="DC258" s="7"/>
      <c r="DD258" s="7"/>
      <c r="DE258" s="7"/>
      <c r="DF258" s="7"/>
      <c r="DG258" s="7"/>
      <c r="DH258" s="7"/>
      <c r="DI258" s="7"/>
      <c r="DJ258" s="7"/>
      <c r="DK258" s="7"/>
      <c r="DL258" s="7"/>
      <c r="DM258" s="7"/>
      <c r="DN258" s="7"/>
      <c r="DO258" s="7"/>
      <c r="DP258" s="7"/>
      <c r="DQ258" s="7"/>
      <c r="DR258" s="7"/>
      <c r="DS258" s="7"/>
      <c r="DT258" s="7"/>
      <c r="DU258" s="7"/>
      <c r="DV258" s="7"/>
      <c r="DW258" s="7"/>
      <c r="DX258" s="7"/>
      <c r="DY258" s="7"/>
      <c r="DZ258" s="7"/>
      <c r="EA258" s="7"/>
      <c r="EB258" s="7"/>
      <c r="EC258" s="7"/>
      <c r="ED258" s="7"/>
      <c r="EE258" s="7"/>
      <c r="EF258" s="7"/>
      <c r="EG258" s="7"/>
      <c r="EH258" s="7"/>
      <c r="EI258" s="7"/>
      <c r="EJ258" s="7"/>
      <c r="EK258" s="7"/>
      <c r="EL258" s="7"/>
      <c r="EM258" s="7"/>
      <c r="EN258" s="7"/>
      <c r="EO258" s="7"/>
      <c r="EP258" s="7"/>
      <c r="EQ258" s="7"/>
      <c r="ER258" s="7"/>
      <c r="ES258" s="7"/>
      <c r="ET258" s="7"/>
      <c r="EU258" s="7"/>
      <c r="EV258" s="7"/>
      <c r="EW258" s="7"/>
      <c r="EX258" s="7"/>
      <c r="EY258" s="7"/>
      <c r="EZ258" s="7"/>
      <c r="FA258" s="7"/>
      <c r="FB258" s="7"/>
      <c r="FC258" s="7"/>
      <c r="FD258" s="7"/>
      <c r="FE258" s="7"/>
      <c r="FF258" s="7"/>
      <c r="FG258" s="7"/>
      <c r="FH258" s="7"/>
      <c r="FI258" s="7"/>
      <c r="FJ258" s="7"/>
      <c r="FK258" s="7"/>
      <c r="FL258" s="7"/>
      <c r="FM258" s="7"/>
      <c r="FN258" s="7"/>
      <c r="FO258" s="7"/>
      <c r="FP258" s="7"/>
      <c r="FQ258" s="7"/>
      <c r="FR258" s="7"/>
      <c r="FS258" s="7"/>
      <c r="FT258" s="7"/>
      <c r="FU258" s="7"/>
      <c r="FV258" s="7"/>
      <c r="FW258" s="7"/>
      <c r="FX258" s="7"/>
      <c r="FY258" s="7"/>
      <c r="FZ258" s="7"/>
      <c r="GA258" s="7"/>
      <c r="GB258" s="7"/>
      <c r="GC258" s="7"/>
      <c r="GD258" s="7"/>
      <c r="GE258" s="7"/>
      <c r="GF258" s="7"/>
      <c r="GG258" s="7"/>
      <c r="GH258" s="7"/>
      <c r="GI258" s="7"/>
      <c r="GJ258" s="7"/>
      <c r="GK258" s="7"/>
    </row>
    <row r="259" spans="1:201" ht="15" customHeight="1" x14ac:dyDescent="0.2">
      <c r="A259" s="85">
        <v>44222</v>
      </c>
      <c r="B259" s="7">
        <v>0</v>
      </c>
      <c r="C259" s="7">
        <f t="shared" si="171"/>
        <v>0</v>
      </c>
      <c r="D259" s="7">
        <v>3</v>
      </c>
      <c r="E259" s="7">
        <f t="shared" si="175"/>
        <v>201</v>
      </c>
      <c r="F259" s="7">
        <v>0</v>
      </c>
      <c r="G259" s="7">
        <f t="shared" si="165"/>
        <v>148</v>
      </c>
      <c r="H259" s="7">
        <v>0</v>
      </c>
      <c r="I259" s="7">
        <f t="shared" si="170"/>
        <v>404</v>
      </c>
      <c r="J259" s="7">
        <v>0</v>
      </c>
      <c r="K259" s="7">
        <f t="shared" si="174"/>
        <v>36</v>
      </c>
      <c r="L259" s="7">
        <v>0</v>
      </c>
      <c r="M259" s="7">
        <f t="shared" si="153"/>
        <v>16</v>
      </c>
      <c r="N259" s="7">
        <v>0</v>
      </c>
      <c r="O259" s="7">
        <f t="shared" si="154"/>
        <v>216</v>
      </c>
      <c r="P259" s="7">
        <v>0</v>
      </c>
      <c r="Q259" s="7">
        <f t="shared" si="176"/>
        <v>150</v>
      </c>
      <c r="R259" s="7">
        <v>0</v>
      </c>
      <c r="S259" s="7">
        <f t="shared" si="177"/>
        <v>10</v>
      </c>
      <c r="T259" s="7">
        <v>0</v>
      </c>
      <c r="U259" s="7">
        <f t="shared" si="172"/>
        <v>0</v>
      </c>
      <c r="V259" s="7">
        <v>2</v>
      </c>
      <c r="W259" s="7">
        <f t="shared" si="167"/>
        <v>149</v>
      </c>
      <c r="X259" s="7">
        <v>0</v>
      </c>
      <c r="Y259" s="7">
        <f t="shared" si="156"/>
        <v>83</v>
      </c>
      <c r="Z259" s="7">
        <v>0</v>
      </c>
      <c r="AA259" s="7">
        <f t="shared" si="168"/>
        <v>82</v>
      </c>
      <c r="AB259" s="7">
        <v>3</v>
      </c>
      <c r="AC259" s="7">
        <f t="shared" si="178"/>
        <v>187</v>
      </c>
      <c r="AD259" s="7">
        <v>1</v>
      </c>
      <c r="AE259" s="7">
        <f t="shared" si="148"/>
        <v>459</v>
      </c>
      <c r="AF259" s="7">
        <v>1</v>
      </c>
      <c r="AG259" s="7">
        <f t="shared" si="169"/>
        <v>312</v>
      </c>
      <c r="AH259" s="7">
        <v>0</v>
      </c>
      <c r="AI259" s="84">
        <f t="shared" si="147"/>
        <v>8</v>
      </c>
      <c r="AJ259" s="101"/>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c r="BY259" s="7"/>
      <c r="BZ259" s="7"/>
      <c r="CA259" s="7"/>
      <c r="CB259" s="7"/>
      <c r="CC259" s="7"/>
      <c r="CD259" s="7"/>
      <c r="CE259" s="7"/>
      <c r="CF259" s="7"/>
      <c r="CG259" s="7"/>
      <c r="CH259" s="7"/>
      <c r="CI259" s="7"/>
      <c r="CJ259" s="7"/>
      <c r="CK259" s="7"/>
      <c r="CL259" s="7"/>
      <c r="CM259" s="7"/>
      <c r="CN259" s="7"/>
      <c r="CO259" s="7"/>
      <c r="CP259" s="7"/>
      <c r="CQ259" s="7"/>
      <c r="CR259" s="7"/>
      <c r="CS259" s="7"/>
      <c r="CT259" s="7"/>
      <c r="CU259" s="7"/>
      <c r="CV259" s="7"/>
      <c r="CW259" s="7"/>
      <c r="CX259" s="7"/>
      <c r="CY259" s="7"/>
      <c r="CZ259" s="7"/>
      <c r="DA259" s="7"/>
      <c r="DB259" s="7"/>
      <c r="DC259" s="7"/>
      <c r="DD259" s="7"/>
      <c r="DE259" s="7"/>
      <c r="DF259" s="7"/>
      <c r="DG259" s="7"/>
      <c r="DH259" s="7"/>
      <c r="DI259" s="7"/>
      <c r="DJ259" s="7"/>
      <c r="DK259" s="7"/>
      <c r="DL259" s="7"/>
      <c r="DM259" s="7"/>
      <c r="DN259" s="7"/>
      <c r="DO259" s="7"/>
      <c r="DP259" s="7"/>
      <c r="DQ259" s="7"/>
      <c r="DR259" s="7"/>
      <c r="DS259" s="7"/>
      <c r="DT259" s="7"/>
      <c r="DU259" s="7"/>
      <c r="DV259" s="7"/>
      <c r="DW259" s="7"/>
      <c r="DX259" s="7"/>
      <c r="DY259" s="7"/>
      <c r="DZ259" s="7"/>
      <c r="EA259" s="7"/>
      <c r="EB259" s="7"/>
      <c r="EC259" s="7"/>
      <c r="ED259" s="7"/>
      <c r="EE259" s="7"/>
      <c r="EF259" s="7"/>
      <c r="EG259" s="7"/>
      <c r="EH259" s="7"/>
      <c r="EI259" s="7"/>
      <c r="EJ259" s="7"/>
      <c r="EK259" s="7"/>
      <c r="EL259" s="7"/>
      <c r="EM259" s="7"/>
      <c r="EN259" s="7"/>
      <c r="EO259" s="7"/>
      <c r="EP259" s="7"/>
      <c r="EQ259" s="7"/>
      <c r="ER259" s="7"/>
      <c r="ES259" s="7"/>
      <c r="ET259" s="7"/>
      <c r="EU259" s="7"/>
      <c r="EV259" s="7"/>
      <c r="EW259" s="7"/>
      <c r="EX259" s="7"/>
      <c r="EY259" s="7"/>
      <c r="EZ259" s="7"/>
      <c r="FA259" s="7"/>
      <c r="FB259" s="7"/>
      <c r="FC259" s="7"/>
      <c r="FD259" s="7"/>
      <c r="FE259" s="7"/>
      <c r="FF259" s="7"/>
      <c r="FG259" s="7"/>
      <c r="FH259" s="7"/>
      <c r="FI259" s="7"/>
      <c r="FJ259" s="7"/>
      <c r="FK259" s="7"/>
      <c r="FL259" s="7"/>
      <c r="FM259" s="7"/>
      <c r="FN259" s="7"/>
      <c r="FO259" s="7"/>
      <c r="FP259" s="7"/>
      <c r="FQ259" s="7"/>
      <c r="FR259" s="7"/>
      <c r="FS259" s="7"/>
      <c r="FT259" s="7"/>
      <c r="FU259" s="7"/>
      <c r="FV259" s="7"/>
      <c r="FW259" s="7"/>
      <c r="FX259" s="7"/>
      <c r="FY259" s="7"/>
      <c r="FZ259" s="7"/>
      <c r="GA259" s="7"/>
      <c r="GB259" s="7"/>
      <c r="GC259" s="7"/>
      <c r="GD259" s="7"/>
      <c r="GE259" s="7"/>
      <c r="GF259" s="7"/>
      <c r="GG259" s="7"/>
      <c r="GH259" s="7"/>
      <c r="GI259" s="7"/>
      <c r="GJ259" s="7"/>
      <c r="GK259" s="7"/>
    </row>
    <row r="260" spans="1:201" ht="15" customHeight="1" x14ac:dyDescent="0.2">
      <c r="A260" s="85">
        <v>44223</v>
      </c>
      <c r="B260" s="7">
        <v>0</v>
      </c>
      <c r="C260" s="7">
        <f t="shared" si="171"/>
        <v>0</v>
      </c>
      <c r="D260" s="7">
        <v>1</v>
      </c>
      <c r="E260" s="7">
        <f t="shared" si="175"/>
        <v>202</v>
      </c>
      <c r="F260" s="7">
        <v>0</v>
      </c>
      <c r="G260" s="7">
        <f t="shared" si="165"/>
        <v>148</v>
      </c>
      <c r="H260" s="7">
        <v>0</v>
      </c>
      <c r="I260" s="7">
        <f t="shared" si="170"/>
        <v>404</v>
      </c>
      <c r="J260" s="7">
        <v>0</v>
      </c>
      <c r="K260" s="7">
        <f t="shared" si="174"/>
        <v>36</v>
      </c>
      <c r="L260" s="7">
        <v>0</v>
      </c>
      <c r="M260" s="7">
        <f t="shared" si="153"/>
        <v>16</v>
      </c>
      <c r="N260" s="7">
        <v>0</v>
      </c>
      <c r="O260" s="7">
        <f t="shared" si="154"/>
        <v>216</v>
      </c>
      <c r="P260" s="7">
        <v>1</v>
      </c>
      <c r="Q260" s="7">
        <f t="shared" si="176"/>
        <v>151</v>
      </c>
      <c r="R260" s="7">
        <v>0</v>
      </c>
      <c r="S260" s="7">
        <f t="shared" si="177"/>
        <v>10</v>
      </c>
      <c r="T260" s="7">
        <v>0</v>
      </c>
      <c r="U260" s="7">
        <f t="shared" si="172"/>
        <v>0</v>
      </c>
      <c r="V260" s="7">
        <v>1</v>
      </c>
      <c r="W260" s="7">
        <f t="shared" si="167"/>
        <v>150</v>
      </c>
      <c r="X260" s="7">
        <v>0</v>
      </c>
      <c r="Y260" s="7">
        <f t="shared" si="156"/>
        <v>83</v>
      </c>
      <c r="Z260" s="7">
        <v>0</v>
      </c>
      <c r="AA260" s="7">
        <f t="shared" si="168"/>
        <v>82</v>
      </c>
      <c r="AB260" s="7">
        <v>0</v>
      </c>
      <c r="AC260" s="7">
        <f t="shared" si="178"/>
        <v>187</v>
      </c>
      <c r="AD260" s="7">
        <v>0</v>
      </c>
      <c r="AE260" s="7">
        <f t="shared" si="148"/>
        <v>459</v>
      </c>
      <c r="AF260" s="7">
        <v>0</v>
      </c>
      <c r="AG260" s="7">
        <f t="shared" si="169"/>
        <v>312</v>
      </c>
      <c r="AH260" s="7">
        <v>0</v>
      </c>
      <c r="AI260" s="84">
        <f t="shared" si="147"/>
        <v>8</v>
      </c>
      <c r="AJ260" s="101"/>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c r="DD260" s="7"/>
      <c r="DE260" s="7"/>
      <c r="DF260" s="7"/>
      <c r="DG260" s="7"/>
      <c r="DH260" s="7"/>
      <c r="DI260" s="7"/>
      <c r="DJ260" s="7"/>
      <c r="DK260" s="7"/>
      <c r="DL260" s="7"/>
      <c r="DM260" s="7"/>
      <c r="DN260" s="7"/>
      <c r="DO260" s="7"/>
      <c r="DP260" s="7"/>
      <c r="DQ260" s="7"/>
      <c r="DR260" s="7"/>
      <c r="DS260" s="7"/>
      <c r="DT260" s="7"/>
      <c r="DU260" s="7"/>
      <c r="DV260" s="7"/>
      <c r="DW260" s="7"/>
      <c r="DX260" s="7"/>
      <c r="DY260" s="7"/>
      <c r="DZ260" s="7"/>
      <c r="EA260" s="7"/>
      <c r="EB260" s="7"/>
      <c r="EC260" s="7"/>
      <c r="ED260" s="7"/>
      <c r="EE260" s="7"/>
      <c r="EF260" s="7"/>
      <c r="EG260" s="7"/>
      <c r="EH260" s="7"/>
      <c r="EI260" s="7"/>
      <c r="EJ260" s="7"/>
      <c r="EK260" s="7"/>
      <c r="EL260" s="7"/>
      <c r="EM260" s="7"/>
      <c r="EN260" s="7"/>
      <c r="EO260" s="7"/>
      <c r="EP260" s="7"/>
      <c r="EQ260" s="7"/>
      <c r="ER260" s="7"/>
      <c r="ES260" s="7"/>
      <c r="ET260" s="7"/>
      <c r="EU260" s="7"/>
      <c r="EV260" s="7"/>
      <c r="EW260" s="7"/>
      <c r="EX260" s="7"/>
      <c r="EY260" s="7"/>
      <c r="EZ260" s="7"/>
      <c r="FA260" s="7"/>
      <c r="FB260" s="7"/>
      <c r="FC260" s="7"/>
      <c r="FD260" s="7"/>
      <c r="FE260" s="7"/>
      <c r="FF260" s="7"/>
      <c r="FG260" s="7"/>
      <c r="FH260" s="7"/>
      <c r="FI260" s="7"/>
      <c r="FJ260" s="7"/>
      <c r="FK260" s="7"/>
      <c r="FL260" s="7"/>
      <c r="FM260" s="7"/>
      <c r="FN260" s="7"/>
      <c r="FO260" s="7"/>
      <c r="FP260" s="7"/>
      <c r="FQ260" s="7"/>
      <c r="FR260" s="7"/>
      <c r="FS260" s="7"/>
      <c r="FT260" s="7"/>
      <c r="FU260" s="7"/>
      <c r="FV260" s="7"/>
      <c r="FW260" s="7"/>
      <c r="FX260" s="7"/>
      <c r="FY260" s="7"/>
      <c r="FZ260" s="7"/>
      <c r="GA260" s="7"/>
      <c r="GB260" s="7"/>
      <c r="GC260" s="7"/>
      <c r="GD260" s="7"/>
      <c r="GE260" s="7"/>
      <c r="GF260" s="7"/>
      <c r="GG260" s="7"/>
      <c r="GH260" s="7"/>
      <c r="GI260" s="7"/>
      <c r="GJ260" s="7"/>
      <c r="GK260" s="7"/>
    </row>
    <row r="261" spans="1:201" ht="15" customHeight="1" x14ac:dyDescent="0.2">
      <c r="A261" s="85">
        <v>44224</v>
      </c>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84"/>
      <c r="AJ261" s="101"/>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c r="CE261" s="7"/>
      <c r="CF261" s="7"/>
      <c r="CG261" s="7"/>
      <c r="CH261" s="7"/>
      <c r="CI261" s="7"/>
      <c r="CJ261" s="7"/>
      <c r="CK261" s="7"/>
      <c r="CL261" s="7"/>
      <c r="CM261" s="7"/>
      <c r="CN261" s="7"/>
      <c r="CO261" s="7"/>
      <c r="CP261" s="7"/>
      <c r="CQ261" s="7"/>
      <c r="CR261" s="7"/>
      <c r="CS261" s="7"/>
      <c r="CT261" s="7"/>
      <c r="CU261" s="7"/>
      <c r="CV261" s="7"/>
      <c r="CW261" s="7"/>
      <c r="CX261" s="7"/>
      <c r="CY261" s="7"/>
      <c r="CZ261" s="7"/>
      <c r="DA261" s="7"/>
      <c r="DB261" s="7"/>
      <c r="DC261" s="7"/>
      <c r="DD261" s="7"/>
      <c r="DE261" s="7"/>
      <c r="DF261" s="7"/>
      <c r="DG261" s="7"/>
      <c r="DH261" s="7"/>
      <c r="DI261" s="7"/>
      <c r="DJ261" s="7"/>
      <c r="DK261" s="7"/>
      <c r="DL261" s="7"/>
      <c r="DM261" s="7"/>
      <c r="DN261" s="7"/>
      <c r="DO261" s="7"/>
      <c r="DP261" s="7"/>
      <c r="DQ261" s="7"/>
      <c r="DR261" s="7"/>
      <c r="DS261" s="7"/>
      <c r="DT261" s="7"/>
      <c r="DU261" s="7"/>
      <c r="DV261" s="7"/>
      <c r="DW261" s="7"/>
      <c r="DX261" s="7"/>
      <c r="DY261" s="7"/>
      <c r="DZ261" s="7"/>
      <c r="EA261" s="7"/>
      <c r="EB261" s="7"/>
      <c r="EC261" s="7"/>
      <c r="ED261" s="7"/>
      <c r="EE261" s="7"/>
      <c r="EF261" s="7"/>
      <c r="EG261" s="7"/>
      <c r="EH261" s="7"/>
      <c r="EI261" s="7"/>
      <c r="EJ261" s="7"/>
      <c r="EK261" s="7"/>
      <c r="EL261" s="7"/>
      <c r="EM261" s="7"/>
      <c r="EN261" s="7"/>
      <c r="EO261" s="7"/>
      <c r="EP261" s="7"/>
      <c r="EQ261" s="7"/>
      <c r="ER261" s="7"/>
      <c r="ES261" s="7"/>
      <c r="ET261" s="7"/>
      <c r="EU261" s="7"/>
      <c r="EV261" s="7"/>
      <c r="EW261" s="7"/>
      <c r="EX261" s="7"/>
      <c r="EY261" s="7"/>
      <c r="EZ261" s="7"/>
      <c r="FA261" s="7"/>
      <c r="FB261" s="7"/>
      <c r="FC261" s="7"/>
      <c r="FD261" s="7"/>
      <c r="FE261" s="7"/>
      <c r="FF261" s="7"/>
      <c r="FG261" s="7"/>
      <c r="FH261" s="7"/>
      <c r="FI261" s="7"/>
      <c r="FJ261" s="7"/>
      <c r="FK261" s="7"/>
      <c r="FL261" s="7"/>
      <c r="FM261" s="7"/>
      <c r="FN261" s="7"/>
      <c r="FO261" s="7"/>
      <c r="FP261" s="7"/>
      <c r="FQ261" s="7"/>
      <c r="FR261" s="7"/>
      <c r="FS261" s="7"/>
      <c r="FT261" s="7"/>
      <c r="FU261" s="7"/>
      <c r="FV261" s="7"/>
      <c r="FW261" s="7"/>
      <c r="FX261" s="7"/>
      <c r="FY261" s="7"/>
      <c r="FZ261" s="7"/>
      <c r="GA261" s="7"/>
      <c r="GB261" s="7"/>
      <c r="GC261" s="7"/>
      <c r="GD261" s="7"/>
      <c r="GE261" s="7"/>
      <c r="GF261" s="7"/>
      <c r="GG261" s="7"/>
      <c r="GH261" s="7"/>
      <c r="GI261" s="7"/>
      <c r="GJ261" s="7"/>
      <c r="GK261" s="7"/>
    </row>
    <row r="262" spans="1:201" ht="15" customHeight="1" x14ac:dyDescent="0.2">
      <c r="A262" s="85">
        <v>44225</v>
      </c>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84"/>
      <c r="AJ262" s="101"/>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row>
    <row r="263" spans="1:201" ht="15" customHeight="1" x14ac:dyDescent="0.2">
      <c r="A263" s="85">
        <v>44226</v>
      </c>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84"/>
      <c r="AJ263" s="101"/>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row>
    <row r="264" spans="1:201" ht="15" customHeight="1" x14ac:dyDescent="0.2">
      <c r="A264" s="85">
        <v>44227</v>
      </c>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84"/>
      <c r="AJ264" s="101"/>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c r="CE264" s="7"/>
      <c r="CF264" s="7"/>
      <c r="CG264" s="7"/>
      <c r="CH264" s="7"/>
      <c r="CI264" s="7"/>
      <c r="CJ264" s="7"/>
      <c r="CK264" s="7"/>
      <c r="CL264" s="7"/>
      <c r="CM264" s="7"/>
      <c r="CN264" s="7"/>
      <c r="CO264" s="7"/>
      <c r="CP264" s="7"/>
      <c r="CQ264" s="7"/>
      <c r="CR264" s="7"/>
      <c r="CS264" s="7"/>
      <c r="CT264" s="7"/>
      <c r="CU264" s="7"/>
      <c r="CV264" s="7"/>
      <c r="CW264" s="7"/>
      <c r="CX264" s="7"/>
      <c r="CY264" s="7"/>
      <c r="CZ264" s="7"/>
      <c r="DA264" s="7"/>
      <c r="DB264" s="7"/>
      <c r="DC264" s="7"/>
      <c r="DD264" s="7"/>
      <c r="DE264" s="7"/>
      <c r="DF264" s="7"/>
      <c r="DG264" s="7"/>
      <c r="DH264" s="7"/>
      <c r="DI264" s="7"/>
      <c r="DJ264" s="7"/>
      <c r="DK264" s="7"/>
      <c r="DL264" s="7"/>
      <c r="DM264" s="7"/>
      <c r="DN264" s="7"/>
      <c r="DO264" s="7"/>
      <c r="DP264" s="7"/>
      <c r="DQ264" s="7"/>
      <c r="DR264" s="7"/>
      <c r="DS264" s="7"/>
      <c r="DT264" s="7"/>
      <c r="DU264" s="7"/>
      <c r="DV264" s="7"/>
      <c r="DW264" s="7"/>
      <c r="DX264" s="7"/>
      <c r="DY264" s="7"/>
      <c r="DZ264" s="7"/>
      <c r="EA264" s="7"/>
      <c r="EB264" s="7"/>
      <c r="EC264" s="7"/>
      <c r="ED264" s="7"/>
      <c r="EE264" s="7"/>
      <c r="EF264" s="7"/>
      <c r="EG264" s="7"/>
      <c r="EH264" s="7"/>
      <c r="EI264" s="7"/>
      <c r="EJ264" s="7"/>
      <c r="EK264" s="7"/>
      <c r="EL264" s="7"/>
      <c r="EM264" s="7"/>
      <c r="EN264" s="7"/>
      <c r="EO264" s="7"/>
      <c r="EP264" s="7"/>
      <c r="EQ264" s="7"/>
      <c r="ER264" s="7"/>
      <c r="ES264" s="7"/>
      <c r="ET264" s="7"/>
      <c r="EU264" s="7"/>
      <c r="EV264" s="7"/>
      <c r="EW264" s="7"/>
      <c r="EX264" s="7"/>
      <c r="EY264" s="7"/>
      <c r="EZ264" s="7"/>
      <c r="FA264" s="7"/>
      <c r="FB264" s="7"/>
      <c r="FC264" s="7"/>
      <c r="FD264" s="7"/>
      <c r="FE264" s="7"/>
      <c r="FF264" s="7"/>
      <c r="FG264" s="7"/>
      <c r="FH264" s="7"/>
      <c r="FI264" s="7"/>
      <c r="FJ264" s="7"/>
      <c r="FK264" s="7"/>
      <c r="FL264" s="7"/>
      <c r="FM264" s="7"/>
      <c r="FN264" s="7"/>
      <c r="FO264" s="7"/>
      <c r="FP264" s="7"/>
      <c r="FQ264" s="7"/>
      <c r="FR264" s="7"/>
      <c r="FS264" s="7"/>
      <c r="FT264" s="7"/>
      <c r="FU264" s="7"/>
      <c r="FV264" s="7"/>
      <c r="FW264" s="7"/>
      <c r="FX264" s="7"/>
      <c r="FY264" s="7"/>
      <c r="FZ264" s="7"/>
      <c r="GA264" s="7"/>
      <c r="GB264" s="7"/>
      <c r="GC264" s="7"/>
      <c r="GD264" s="7"/>
      <c r="GE264" s="7"/>
      <c r="GF264" s="7"/>
      <c r="GG264" s="7"/>
      <c r="GH264" s="7"/>
      <c r="GI264" s="7"/>
      <c r="GJ264" s="7"/>
      <c r="GK264" s="7"/>
    </row>
    <row r="265" spans="1:201" ht="14.25" customHeight="1" x14ac:dyDescent="0.2">
      <c r="A265" s="85"/>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84"/>
      <c r="AJ265" s="101"/>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c r="CM265" s="7"/>
      <c r="CN265" s="7"/>
      <c r="CO265" s="7"/>
      <c r="CP265" s="7"/>
      <c r="CQ265" s="7"/>
      <c r="CR265" s="7"/>
      <c r="CS265" s="7"/>
      <c r="CT265" s="7"/>
      <c r="CU265" s="7"/>
      <c r="CV265" s="7"/>
      <c r="CW265" s="7"/>
      <c r="CX265" s="7"/>
      <c r="CY265" s="7"/>
      <c r="CZ265" s="7"/>
      <c r="DA265" s="7"/>
      <c r="DB265" s="7"/>
      <c r="DC265" s="7"/>
      <c r="DD265" s="7"/>
      <c r="DE265" s="7"/>
      <c r="DF265" s="7"/>
      <c r="DG265" s="7"/>
      <c r="DH265" s="7"/>
      <c r="DI265" s="7"/>
      <c r="DJ265" s="7"/>
      <c r="DK265" s="7"/>
      <c r="DL265" s="7"/>
      <c r="DM265" s="7"/>
      <c r="DN265" s="7"/>
      <c r="DO265" s="7"/>
      <c r="DP265" s="7"/>
      <c r="DQ265" s="7"/>
      <c r="DR265" s="7"/>
      <c r="DS265" s="7"/>
      <c r="DT265" s="7"/>
      <c r="DU265" s="7"/>
      <c r="DV265" s="7"/>
      <c r="DW265" s="7"/>
      <c r="DX265" s="7"/>
      <c r="DY265" s="7"/>
      <c r="DZ265" s="7"/>
      <c r="EA265" s="7"/>
      <c r="EB265" s="7"/>
      <c r="EC265" s="7"/>
      <c r="ED265" s="7"/>
      <c r="EE265" s="7"/>
      <c r="EF265" s="7"/>
      <c r="EG265" s="7"/>
      <c r="EH265" s="7"/>
      <c r="EI265" s="7"/>
      <c r="EJ265" s="7"/>
      <c r="EK265" s="7"/>
      <c r="EL265" s="7"/>
      <c r="EM265" s="7"/>
      <c r="EN265" s="7"/>
      <c r="EO265" s="7"/>
      <c r="EP265" s="7"/>
      <c r="EQ265" s="7"/>
      <c r="ER265" s="7"/>
      <c r="ES265" s="7"/>
      <c r="ET265" s="7"/>
      <c r="EU265" s="7"/>
      <c r="EV265" s="7"/>
      <c r="EW265" s="7"/>
      <c r="EX265" s="7"/>
      <c r="EY265" s="7"/>
      <c r="EZ265" s="7"/>
      <c r="FA265" s="7"/>
      <c r="FB265" s="7"/>
      <c r="FC265" s="7"/>
      <c r="FD265" s="7"/>
      <c r="FE265" s="7"/>
      <c r="FF265" s="7"/>
      <c r="FG265" s="7"/>
      <c r="FH265" s="7"/>
      <c r="FI265" s="7"/>
      <c r="FJ265" s="7"/>
      <c r="FK265" s="7"/>
      <c r="FL265" s="7"/>
      <c r="FM265" s="7"/>
      <c r="FN265" s="7"/>
      <c r="FO265" s="7"/>
      <c r="FP265" s="7"/>
      <c r="FQ265" s="7"/>
      <c r="FR265" s="7"/>
      <c r="FS265" s="7"/>
      <c r="FT265" s="7"/>
      <c r="FU265" s="7"/>
      <c r="FV265" s="7"/>
      <c r="FW265" s="7"/>
      <c r="FX265" s="7"/>
      <c r="FY265" s="7"/>
      <c r="FZ265" s="7"/>
      <c r="GA265" s="7"/>
      <c r="GB265" s="7"/>
      <c r="GC265" s="7"/>
      <c r="GD265" s="7"/>
      <c r="GE265" s="7"/>
      <c r="GF265" s="7"/>
      <c r="GG265" s="7"/>
      <c r="GH265" s="7"/>
      <c r="GI265" s="7"/>
      <c r="GJ265" s="7"/>
      <c r="GK265" s="7"/>
    </row>
    <row r="266" spans="1:201" s="88" customFormat="1" ht="15" thickBot="1" x14ac:dyDescent="0.25">
      <c r="A266" s="87" t="s">
        <v>87</v>
      </c>
      <c r="B266" s="275">
        <f>MAX(C3:C265)</f>
        <v>0</v>
      </c>
      <c r="C266" s="276"/>
      <c r="D266" s="275">
        <f>MAX(E3:E265)</f>
        <v>202</v>
      </c>
      <c r="E266" s="276"/>
      <c r="F266" s="275">
        <f>MAX(G3:G265)</f>
        <v>148</v>
      </c>
      <c r="G266" s="276"/>
      <c r="H266" s="275">
        <f>MAX(I3:I265)</f>
        <v>404</v>
      </c>
      <c r="I266" s="276"/>
      <c r="J266" s="275">
        <f>MAX(K3:K265)</f>
        <v>36</v>
      </c>
      <c r="K266" s="276"/>
      <c r="L266" s="275">
        <f>MAX(M3:M265)</f>
        <v>16</v>
      </c>
      <c r="M266" s="276"/>
      <c r="N266" s="275">
        <f>MAX(O3:O265)</f>
        <v>216</v>
      </c>
      <c r="O266" s="276"/>
      <c r="P266" s="275">
        <f>MAX(Q3:Q265)</f>
        <v>151</v>
      </c>
      <c r="Q266" s="276"/>
      <c r="R266" s="275">
        <f>MAX(S3:S265)</f>
        <v>10</v>
      </c>
      <c r="S266" s="276"/>
      <c r="T266" s="275">
        <f>MAX(U3:U265)</f>
        <v>0</v>
      </c>
      <c r="U266" s="276"/>
      <c r="V266" s="275">
        <f>MAX(W3:W265)</f>
        <v>150</v>
      </c>
      <c r="W266" s="276"/>
      <c r="X266" s="275">
        <f>MAX(Y3:Y265)</f>
        <v>83</v>
      </c>
      <c r="Y266" s="276"/>
      <c r="Z266" s="275">
        <f>MAX(AA3:AA265)</f>
        <v>82</v>
      </c>
      <c r="AA266" s="276"/>
      <c r="AB266" s="275">
        <f>MAX(AC3:AC265)</f>
        <v>187</v>
      </c>
      <c r="AC266" s="276"/>
      <c r="AD266" s="275">
        <f>MAX(AE3:AE265)</f>
        <v>459</v>
      </c>
      <c r="AE266" s="276"/>
      <c r="AF266" s="275">
        <f>MAX(AG3:AG265)</f>
        <v>312</v>
      </c>
      <c r="AG266" s="276"/>
      <c r="AH266" s="275">
        <f>MAX(AI3:AI265)</f>
        <v>8</v>
      </c>
      <c r="AI266" s="276"/>
      <c r="AJ266" s="275">
        <f>MAX(AK3:AK265)</f>
        <v>68</v>
      </c>
      <c r="AK266" s="276"/>
      <c r="AL266" s="275">
        <f>MAX(AM3:AM265)</f>
        <v>1</v>
      </c>
      <c r="AM266" s="276"/>
      <c r="AN266" s="275">
        <f>MAX(AO3:AO265)</f>
        <v>11</v>
      </c>
      <c r="AO266" s="276"/>
      <c r="AP266" s="275">
        <f>MAX(AQ3:AQ265)</f>
        <v>3</v>
      </c>
      <c r="AQ266" s="276"/>
      <c r="AR266" s="275">
        <f>MAX(AS3:AS265)</f>
        <v>4</v>
      </c>
      <c r="AS266" s="276"/>
      <c r="AT266" s="275">
        <f>MAX(AU3:AU265)</f>
        <v>4</v>
      </c>
      <c r="AU266" s="276"/>
      <c r="AV266" s="275">
        <f>MAX(AW3:AW265)</f>
        <v>3</v>
      </c>
      <c r="AW266" s="276"/>
      <c r="AX266" s="275">
        <f>MAX(AY3:AY265)</f>
        <v>3</v>
      </c>
      <c r="AY266" s="276"/>
      <c r="AZ266" s="275">
        <f>MAX(BA3:BA265)</f>
        <v>58</v>
      </c>
      <c r="BA266" s="276"/>
      <c r="BB266" s="275">
        <f>MAX(BC3:BC265)</f>
        <v>0</v>
      </c>
      <c r="BC266" s="276"/>
      <c r="BD266" s="275">
        <f>MAX(BE3:BE265)</f>
        <v>3</v>
      </c>
      <c r="BE266" s="276"/>
      <c r="BF266" s="275">
        <f>MAX(BG3:BG265)</f>
        <v>10</v>
      </c>
      <c r="BG266" s="276"/>
      <c r="BH266" s="275">
        <f>MAX(BI3:BI265)</f>
        <v>1689</v>
      </c>
      <c r="BI266" s="276"/>
      <c r="BJ266" s="275">
        <f>MAX(BK3:BK265)</f>
        <v>3</v>
      </c>
      <c r="BK266" s="276"/>
      <c r="BL266" s="275">
        <f>MAX(BM3:BM265)</f>
        <v>3</v>
      </c>
      <c r="BM266" s="276"/>
      <c r="BN266" s="275">
        <f>MAX(BO3:BO265)</f>
        <v>24</v>
      </c>
      <c r="BO266" s="276"/>
      <c r="BP266" s="275">
        <f>MAX(BQ3:BQ265)</f>
        <v>15</v>
      </c>
      <c r="BQ266" s="276"/>
      <c r="BR266" s="275">
        <f>MAX(BS3:BS265)</f>
        <v>37</v>
      </c>
      <c r="BS266" s="276"/>
      <c r="BT266" s="275">
        <f>MAX(BU3:BU265)</f>
        <v>72</v>
      </c>
      <c r="BU266" s="276"/>
      <c r="BV266" s="275">
        <f>MAX(BW3:BW265)</f>
        <v>11</v>
      </c>
      <c r="BW266" s="276"/>
      <c r="BX266" s="275">
        <f>MAX(BY3:BY265)</f>
        <v>1</v>
      </c>
      <c r="BY266" s="276"/>
      <c r="BZ266" s="275">
        <f>MAX(CA3:CA265)</f>
        <v>0</v>
      </c>
      <c r="CA266" s="276"/>
      <c r="CB266" s="275">
        <f>MAX(CC3:CC265)</f>
        <v>0</v>
      </c>
      <c r="CC266" s="276"/>
      <c r="CD266" s="275">
        <f>MAX(CE3:CE265)</f>
        <v>14</v>
      </c>
      <c r="CE266" s="276"/>
      <c r="CF266" s="275">
        <f>MAX(CG3:CG265)</f>
        <v>0</v>
      </c>
      <c r="CG266" s="276"/>
      <c r="CH266" s="275">
        <f>MAX(CI3:CI265)</f>
        <v>0</v>
      </c>
      <c r="CI266" s="276"/>
      <c r="CJ266" s="275">
        <f>MAX(CK3:CK265)</f>
        <v>1</v>
      </c>
      <c r="CK266" s="276"/>
      <c r="CL266" s="275">
        <f>MAX(CM3:CM265)</f>
        <v>0</v>
      </c>
      <c r="CM266" s="276"/>
      <c r="CN266" s="275">
        <f>MAX(CO3:CO265)</f>
        <v>2</v>
      </c>
      <c r="CO266" s="276"/>
      <c r="CP266" s="275">
        <f>MAX(CQ3:CQ265)</f>
        <v>18</v>
      </c>
      <c r="CQ266" s="276"/>
      <c r="CR266" s="275">
        <f>MAX(CS3:CS265)</f>
        <v>3</v>
      </c>
      <c r="CS266" s="276"/>
      <c r="CT266" s="275">
        <f>MAX(CU3:CU265)</f>
        <v>10</v>
      </c>
      <c r="CU266" s="276"/>
      <c r="CV266" s="275">
        <f>MAX(CW3:CW265)</f>
        <v>5</v>
      </c>
      <c r="CW266" s="276"/>
      <c r="CX266" s="275">
        <f>MAX(CY3:CY265)</f>
        <v>21</v>
      </c>
      <c r="CY266" s="276"/>
      <c r="CZ266" s="275">
        <f>MAX(DA3:DA265)</f>
        <v>271</v>
      </c>
      <c r="DA266" s="276"/>
      <c r="DB266" s="275">
        <f>MAX(DC3:DC265)</f>
        <v>0</v>
      </c>
      <c r="DC266" s="276"/>
      <c r="DD266" s="275">
        <f>MAX(DE3:DE265)</f>
        <v>0</v>
      </c>
      <c r="DE266" s="276"/>
      <c r="DF266" s="275">
        <f>MAX(DG3:DG265)</f>
        <v>12</v>
      </c>
      <c r="DG266" s="276"/>
      <c r="DH266" s="275">
        <f>MAX(DI3:DI265)</f>
        <v>1</v>
      </c>
      <c r="DI266" s="276"/>
      <c r="DJ266" s="275">
        <f>MAX(DK3:DK265)</f>
        <v>14</v>
      </c>
      <c r="DK266" s="276"/>
      <c r="DL266" s="275">
        <f>MAX(DM3:DM265)</f>
        <v>5</v>
      </c>
      <c r="DM266" s="276"/>
      <c r="DN266" s="275">
        <f>MAX(DO3:DO265)</f>
        <v>21</v>
      </c>
      <c r="DO266" s="276"/>
      <c r="DP266" s="275">
        <f>MAX(DQ3:DQ265)</f>
        <v>2556</v>
      </c>
      <c r="DQ266" s="276"/>
      <c r="DR266" s="275">
        <f>MAX(DS3:DS265)</f>
        <v>527</v>
      </c>
      <c r="DS266" s="276"/>
      <c r="DT266" s="275">
        <f>MAX(DU3:DU265)</f>
        <v>6</v>
      </c>
      <c r="DU266" s="276"/>
      <c r="DV266" s="275">
        <f>MAX(DW3:DW265)</f>
        <v>16</v>
      </c>
      <c r="DW266" s="276"/>
      <c r="DX266" s="275">
        <f>MAX(DY3:DY265)</f>
        <v>1</v>
      </c>
      <c r="DY266" s="276"/>
      <c r="DZ266" s="275">
        <f>MAX(EA3:EA265)</f>
        <v>30</v>
      </c>
      <c r="EA266" s="276"/>
      <c r="EB266" s="275">
        <f>MAX(EC3:EC265)</f>
        <v>31</v>
      </c>
      <c r="EC266" s="276"/>
      <c r="ED266" s="275">
        <f>MAX(EE3:EE265)</f>
        <v>45</v>
      </c>
      <c r="EE266" s="276"/>
      <c r="EF266" s="275">
        <f>MAX(EG3:EG265)</f>
        <v>10</v>
      </c>
      <c r="EG266" s="276"/>
      <c r="EH266" s="275">
        <f>MAX(EI3:EI265)</f>
        <v>50</v>
      </c>
      <c r="EI266" s="276"/>
      <c r="EJ266" s="275">
        <f>MAX(EK3:EK265)</f>
        <v>22</v>
      </c>
      <c r="EK266" s="276"/>
      <c r="EL266" s="275">
        <f>MAX(EM3:EM265)</f>
        <v>2</v>
      </c>
      <c r="EM266" s="276"/>
      <c r="EN266" s="275">
        <f>MAX(EO3:EO265)</f>
        <v>1</v>
      </c>
      <c r="EO266" s="276"/>
      <c r="EP266" s="275">
        <f>MAX(EQ3:EQ265)</f>
        <v>2</v>
      </c>
      <c r="EQ266" s="276"/>
      <c r="ER266" s="275">
        <f>MAX(ES3:ES265)</f>
        <v>1558</v>
      </c>
      <c r="ES266" s="276"/>
      <c r="ET266" s="275">
        <f>MAX(EU3:EU265)</f>
        <v>0</v>
      </c>
      <c r="EU266" s="276"/>
      <c r="EV266" s="275">
        <f>MAX(EW3:EW265)</f>
        <v>125</v>
      </c>
      <c r="EW266" s="276"/>
      <c r="EX266" s="275">
        <f>MAX(EY3:EY265)</f>
        <v>1</v>
      </c>
      <c r="EY266" s="276"/>
      <c r="EZ266" s="275">
        <f>MAX(FA3:FA265)</f>
        <v>8</v>
      </c>
      <c r="FA266" s="276"/>
      <c r="FB266" s="275">
        <f>MAX(FC3:FC265)</f>
        <v>2</v>
      </c>
      <c r="FC266" s="276"/>
      <c r="FD266" s="275">
        <f>MAX(FE3:FE265)</f>
        <v>585</v>
      </c>
      <c r="FE266" s="276"/>
      <c r="FF266" s="275">
        <f>MAX(FG3:FG265)</f>
        <v>337</v>
      </c>
      <c r="FG266" s="276"/>
      <c r="FH266" s="275">
        <f>MAX(FI3:FI265)</f>
        <v>40</v>
      </c>
      <c r="FI266" s="276"/>
      <c r="FJ266" s="275">
        <f>MAX(FK3:FK265)</f>
        <v>0</v>
      </c>
      <c r="FK266" s="276"/>
      <c r="FL266" s="275">
        <f>MAX(FM3:FM265)</f>
        <v>3</v>
      </c>
      <c r="FM266" s="276"/>
      <c r="FN266" s="275">
        <f>MAX(FO3:FO265)</f>
        <v>1283</v>
      </c>
      <c r="FO266" s="276"/>
      <c r="FP266" s="275">
        <f>MAX(FQ3:FQ265)</f>
        <v>1</v>
      </c>
      <c r="FQ266" s="276"/>
      <c r="FR266" s="275">
        <f>MAX(FS3:FS265)</f>
        <v>0</v>
      </c>
      <c r="FS266" s="276"/>
      <c r="FT266" s="275">
        <f>MAX(FU3:FU265)</f>
        <v>76</v>
      </c>
      <c r="FU266" s="276"/>
      <c r="FV266" s="275">
        <f>MAX(FW3:FW265)</f>
        <v>1468</v>
      </c>
      <c r="FW266" s="276"/>
      <c r="FX266" s="275">
        <f>MAX(FY3:FY265)</f>
        <v>0</v>
      </c>
      <c r="FY266" s="276"/>
      <c r="FZ266" s="275">
        <f>MAX(GA3:GA265)</f>
        <v>2</v>
      </c>
      <c r="GA266" s="276"/>
      <c r="GB266" s="275">
        <f>MAX(GC3:GC265)</f>
        <v>8</v>
      </c>
      <c r="GC266" s="276"/>
      <c r="GD266" s="275">
        <f>MAX(GE3:GE265)</f>
        <v>1</v>
      </c>
      <c r="GE266" s="276"/>
      <c r="GF266" s="275">
        <f>MAX(GG3:GG265)</f>
        <v>46</v>
      </c>
      <c r="GG266" s="276"/>
      <c r="GH266" s="275">
        <f>MAX(GI3:GI265)</f>
        <v>89</v>
      </c>
      <c r="GI266" s="276"/>
      <c r="GJ266" s="275">
        <f>MAX(GK3:GK265)</f>
        <v>46</v>
      </c>
      <c r="GK266" s="276"/>
      <c r="GL266" s="174"/>
      <c r="GM266" s="174"/>
      <c r="GN266" s="174"/>
      <c r="GO266" s="174"/>
      <c r="GP266" s="174"/>
      <c r="GQ266" s="174"/>
      <c r="GR266" s="174"/>
      <c r="GS266" s="174"/>
    </row>
    <row r="267" spans="1:201" s="32" customFormat="1" ht="12.75" thickTop="1" x14ac:dyDescent="0.2">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175"/>
      <c r="AJ267" s="175"/>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c r="BT267" s="39"/>
      <c r="BU267" s="39"/>
      <c r="BV267" s="39"/>
      <c r="BW267" s="39"/>
      <c r="BX267" s="39"/>
      <c r="BY267" s="39"/>
      <c r="BZ267" s="39"/>
      <c r="CA267" s="39"/>
      <c r="CB267" s="39"/>
      <c r="CC267" s="39"/>
      <c r="CD267" s="39"/>
      <c r="CE267" s="39"/>
      <c r="CF267" s="39"/>
      <c r="CG267" s="39"/>
      <c r="CH267" s="39"/>
      <c r="CI267" s="39"/>
      <c r="CJ267" s="39"/>
      <c r="CK267" s="39"/>
      <c r="CL267" s="39"/>
      <c r="CM267" s="39"/>
      <c r="CN267" s="39"/>
      <c r="CO267" s="39"/>
      <c r="CP267" s="39"/>
      <c r="CQ267" s="39"/>
      <c r="CR267" s="39"/>
      <c r="CS267" s="39"/>
      <c r="CT267" s="39"/>
      <c r="CU267" s="39"/>
      <c r="CV267" s="39"/>
      <c r="CW267" s="39"/>
      <c r="CX267" s="39"/>
      <c r="CY267" s="39"/>
      <c r="CZ267" s="39"/>
      <c r="DA267" s="39"/>
      <c r="DB267" s="39"/>
      <c r="DC267" s="39"/>
      <c r="DD267" s="39"/>
      <c r="DE267" s="39"/>
      <c r="DF267" s="39"/>
      <c r="DG267" s="39"/>
      <c r="DH267" s="39"/>
      <c r="DI267" s="39"/>
      <c r="DJ267" s="39"/>
      <c r="DK267" s="39"/>
      <c r="DL267" s="39"/>
      <c r="DM267" s="39"/>
      <c r="DN267" s="39"/>
      <c r="DO267" s="39"/>
      <c r="DP267" s="39"/>
      <c r="DQ267" s="39"/>
      <c r="DR267" s="39"/>
      <c r="DS267" s="39"/>
      <c r="DT267" s="39"/>
      <c r="DU267" s="39"/>
      <c r="DV267" s="39"/>
      <c r="DW267" s="39"/>
      <c r="DX267" s="39"/>
      <c r="DY267" s="39"/>
      <c r="DZ267" s="39"/>
      <c r="EA267" s="39"/>
      <c r="EB267" s="39"/>
      <c r="EC267" s="39"/>
      <c r="ED267" s="39"/>
      <c r="EE267" s="39"/>
      <c r="EF267" s="39"/>
      <c r="EG267" s="39"/>
      <c r="EH267" s="39"/>
      <c r="EI267" s="39"/>
      <c r="EJ267" s="39"/>
      <c r="EK267" s="39"/>
      <c r="EL267" s="39"/>
      <c r="EM267" s="39"/>
      <c r="EN267" s="39"/>
      <c r="EO267" s="39"/>
      <c r="EP267" s="39"/>
      <c r="EQ267" s="39"/>
      <c r="ER267" s="39"/>
      <c r="ES267" s="39"/>
      <c r="ET267" s="39"/>
      <c r="EU267" s="39"/>
      <c r="EV267" s="39"/>
      <c r="EW267" s="39"/>
      <c r="EX267" s="39"/>
      <c r="EY267" s="39"/>
      <c r="EZ267" s="39"/>
      <c r="FA267" s="39"/>
      <c r="FB267" s="39"/>
      <c r="FC267" s="39"/>
      <c r="FD267" s="39"/>
      <c r="FE267" s="39"/>
      <c r="FF267" s="39"/>
      <c r="FG267" s="39"/>
      <c r="FH267" s="39"/>
      <c r="FI267" s="39"/>
      <c r="FJ267" s="39"/>
      <c r="FK267" s="39"/>
      <c r="FL267" s="39"/>
      <c r="FM267" s="39"/>
      <c r="FN267" s="39"/>
      <c r="FO267" s="39"/>
      <c r="FP267" s="39"/>
      <c r="FQ267" s="39"/>
      <c r="FR267" s="39"/>
      <c r="FS267" s="39"/>
      <c r="FT267" s="39"/>
      <c r="FU267" s="39"/>
      <c r="FV267" s="39"/>
      <c r="FW267" s="39"/>
      <c r="FX267" s="39"/>
      <c r="FY267" s="39"/>
      <c r="FZ267" s="39"/>
      <c r="GA267" s="39"/>
      <c r="GB267" s="39"/>
      <c r="GC267" s="39"/>
      <c r="GD267" s="39"/>
      <c r="GE267" s="39"/>
      <c r="GF267" s="39"/>
      <c r="GG267" s="39"/>
      <c r="GH267" s="39"/>
      <c r="GI267" s="39"/>
      <c r="GJ267" s="39"/>
      <c r="GK267" s="39"/>
      <c r="GL267" s="39"/>
      <c r="GM267" s="39"/>
      <c r="GN267" s="39"/>
      <c r="GO267" s="39"/>
      <c r="GP267" s="39"/>
      <c r="GQ267" s="39"/>
      <c r="GR267" s="39"/>
      <c r="GS267" s="39"/>
    </row>
    <row r="268" spans="1:201" s="32" customFormat="1" ht="12" x14ac:dyDescent="0.2">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c r="BN268" s="39"/>
      <c r="BO268" s="39"/>
      <c r="BP268" s="39"/>
      <c r="BQ268" s="39"/>
      <c r="BR268" s="39"/>
      <c r="BS268" s="39"/>
      <c r="BT268" s="39"/>
      <c r="BU268" s="39"/>
      <c r="BV268" s="39"/>
      <c r="BW268" s="39"/>
      <c r="BX268" s="39"/>
      <c r="BY268" s="39"/>
      <c r="BZ268" s="39"/>
      <c r="CA268" s="39"/>
      <c r="CB268" s="39"/>
      <c r="CC268" s="39"/>
      <c r="CD268" s="39"/>
      <c r="CE268" s="39"/>
      <c r="CF268" s="39"/>
      <c r="CG268" s="39"/>
      <c r="CH268" s="39"/>
      <c r="CI268" s="39"/>
      <c r="CJ268" s="39"/>
      <c r="CK268" s="39"/>
      <c r="CL268" s="39"/>
      <c r="CM268" s="39"/>
      <c r="CN268" s="39"/>
      <c r="CO268" s="39"/>
      <c r="CP268" s="39"/>
      <c r="CQ268" s="39"/>
      <c r="CR268" s="39"/>
      <c r="CS268" s="39"/>
      <c r="CT268" s="39"/>
      <c r="CU268" s="39"/>
      <c r="CV268" s="39"/>
      <c r="CW268" s="39"/>
      <c r="CX268" s="39"/>
      <c r="CY268" s="39"/>
      <c r="CZ268" s="39"/>
      <c r="DA268" s="39"/>
      <c r="DB268" s="39"/>
      <c r="DC268" s="39"/>
      <c r="DD268" s="39"/>
      <c r="DE268" s="39"/>
      <c r="DF268" s="39"/>
      <c r="DG268" s="39"/>
      <c r="DH268" s="39"/>
      <c r="DI268" s="39"/>
      <c r="DJ268" s="39"/>
      <c r="DK268" s="39"/>
      <c r="DL268" s="39"/>
      <c r="DM268" s="39"/>
      <c r="DN268" s="39"/>
      <c r="DO268" s="39"/>
      <c r="DP268" s="39"/>
      <c r="DQ268" s="39"/>
      <c r="DR268" s="39"/>
      <c r="DS268" s="39"/>
      <c r="DT268" s="39"/>
      <c r="DU268" s="39"/>
      <c r="DV268" s="39"/>
      <c r="DW268" s="39"/>
      <c r="DX268" s="39"/>
      <c r="DY268" s="39"/>
      <c r="DZ268" s="39"/>
      <c r="EA268" s="39"/>
      <c r="EB268" s="39"/>
      <c r="EC268" s="39"/>
      <c r="ED268" s="39"/>
      <c r="EE268" s="39"/>
      <c r="EF268" s="39"/>
      <c r="EG268" s="39"/>
      <c r="EH268" s="39"/>
      <c r="EI268" s="39"/>
      <c r="EJ268" s="39"/>
      <c r="EK268" s="39"/>
      <c r="EL268" s="39"/>
      <c r="EM268" s="39"/>
      <c r="EN268" s="39"/>
      <c r="EO268" s="39"/>
      <c r="EP268" s="39"/>
      <c r="EQ268" s="39"/>
      <c r="ER268" s="39"/>
      <c r="ES268" s="39"/>
      <c r="ET268" s="39"/>
      <c r="EU268" s="39"/>
      <c r="EV268" s="39"/>
      <c r="EW268" s="39"/>
      <c r="EX268" s="39"/>
      <c r="EY268" s="39"/>
      <c r="EZ268" s="39"/>
      <c r="FA268" s="39"/>
      <c r="FB268" s="39"/>
      <c r="FC268" s="39"/>
      <c r="FD268" s="39"/>
      <c r="FE268" s="39"/>
      <c r="FF268" s="39"/>
      <c r="FG268" s="39"/>
      <c r="FH268" s="39"/>
      <c r="FI268" s="39"/>
      <c r="FJ268" s="39"/>
      <c r="FK268" s="39"/>
      <c r="FL268" s="39"/>
      <c r="FM268" s="39"/>
      <c r="FN268" s="39"/>
      <c r="FO268" s="39"/>
      <c r="FP268" s="39"/>
      <c r="FQ268" s="39"/>
      <c r="FR268" s="39"/>
      <c r="FS268" s="39"/>
      <c r="FT268" s="39"/>
      <c r="FU268" s="39"/>
      <c r="FV268" s="39"/>
      <c r="FW268" s="39"/>
      <c r="FX268" s="39"/>
      <c r="FY268" s="39"/>
      <c r="FZ268" s="39"/>
      <c r="GA268" s="39"/>
      <c r="GB268" s="39"/>
      <c r="GC268" s="39"/>
      <c r="GD268" s="39"/>
      <c r="GE268" s="39"/>
      <c r="GF268" s="39"/>
      <c r="GG268" s="39"/>
      <c r="GH268" s="39"/>
      <c r="GI268" s="39"/>
      <c r="GJ268" s="39" t="s">
        <v>155</v>
      </c>
      <c r="GK268" s="39">
        <f>SUM(B266:GK266)</f>
        <v>13863</v>
      </c>
      <c r="GL268" s="39"/>
      <c r="GM268" s="39"/>
      <c r="GN268" s="39"/>
      <c r="GO268" s="39"/>
      <c r="GP268" s="39"/>
      <c r="GQ268" s="39"/>
      <c r="GR268" s="39"/>
      <c r="GS268" s="39"/>
    </row>
  </sheetData>
  <mergeCells count="192">
    <mergeCell ref="B266:C266"/>
    <mergeCell ref="BB266:BC266"/>
    <mergeCell ref="F266:G266"/>
    <mergeCell ref="B1:C1"/>
    <mergeCell ref="CN266:CO266"/>
    <mergeCell ref="BV266:BW266"/>
    <mergeCell ref="CH266:CI266"/>
    <mergeCell ref="CT266:CU266"/>
    <mergeCell ref="AD266:AE266"/>
    <mergeCell ref="H1:I1"/>
    <mergeCell ref="J1:K1"/>
    <mergeCell ref="F1:G1"/>
    <mergeCell ref="L1:M1"/>
    <mergeCell ref="BH1:BI1"/>
    <mergeCell ref="D1:E1"/>
    <mergeCell ref="BJ1:BK1"/>
    <mergeCell ref="BL1:BM1"/>
    <mergeCell ref="BN1:BO1"/>
    <mergeCell ref="T1:U1"/>
    <mergeCell ref="R1:S1"/>
    <mergeCell ref="BB1:BC1"/>
    <mergeCell ref="AJ1:AK1"/>
    <mergeCell ref="N1:O1"/>
    <mergeCell ref="BV1:BW1"/>
    <mergeCell ref="P1:Q1"/>
    <mergeCell ref="FN1:FO1"/>
    <mergeCell ref="AX1:AY1"/>
    <mergeCell ref="DZ1:EA1"/>
    <mergeCell ref="CD1:CE1"/>
    <mergeCell ref="AN266:AO266"/>
    <mergeCell ref="AP266:AQ266"/>
    <mergeCell ref="AR266:AS266"/>
    <mergeCell ref="CN1:CO1"/>
    <mergeCell ref="AZ1:BA1"/>
    <mergeCell ref="AT266:AU266"/>
    <mergeCell ref="DP266:DQ266"/>
    <mergeCell ref="AV266:AW266"/>
    <mergeCell ref="AZ266:BA266"/>
    <mergeCell ref="CZ266:DA266"/>
    <mergeCell ref="DB266:DC266"/>
    <mergeCell ref="BX266:BY266"/>
    <mergeCell ref="CL266:CM266"/>
    <mergeCell ref="DR1:DS1"/>
    <mergeCell ref="CB1:CC1"/>
    <mergeCell ref="CJ1:CK1"/>
    <mergeCell ref="Z1:AA1"/>
    <mergeCell ref="AP1:AQ1"/>
    <mergeCell ref="AV1:AW1"/>
    <mergeCell ref="CX1:CY1"/>
    <mergeCell ref="ER1:ES1"/>
    <mergeCell ref="EN1:EO1"/>
    <mergeCell ref="CX266:CY266"/>
    <mergeCell ref="T266:U266"/>
    <mergeCell ref="AL266:AM266"/>
    <mergeCell ref="X266:Y266"/>
    <mergeCell ref="X1:Y1"/>
    <mergeCell ref="AF1:AG1"/>
    <mergeCell ref="AF266:AG266"/>
    <mergeCell ref="BD1:BE1"/>
    <mergeCell ref="V1:W1"/>
    <mergeCell ref="AD1:AE1"/>
    <mergeCell ref="AL1:AM1"/>
    <mergeCell ref="AH1:AI1"/>
    <mergeCell ref="AN1:AO1"/>
    <mergeCell ref="AR1:AS1"/>
    <mergeCell ref="AT1:AU1"/>
    <mergeCell ref="DB1:DC1"/>
    <mergeCell ref="DN1:DO1"/>
    <mergeCell ref="CP1:CQ1"/>
    <mergeCell ref="CH1:CI1"/>
    <mergeCell ref="CR1:CS1"/>
    <mergeCell ref="DX266:DY266"/>
    <mergeCell ref="FZ266:GA266"/>
    <mergeCell ref="FT266:FU266"/>
    <mergeCell ref="FV266:FW266"/>
    <mergeCell ref="EL266:EM266"/>
    <mergeCell ref="DZ266:EA266"/>
    <mergeCell ref="FF1:FG1"/>
    <mergeCell ref="EV1:EW1"/>
    <mergeCell ref="FL1:FM1"/>
    <mergeCell ref="ET266:EU266"/>
    <mergeCell ref="FL266:FM266"/>
    <mergeCell ref="EB1:EC1"/>
    <mergeCell ref="FR266:FS266"/>
    <mergeCell ref="ED266:EE266"/>
    <mergeCell ref="EF266:EG266"/>
    <mergeCell ref="FH266:FI266"/>
    <mergeCell ref="EZ266:FA266"/>
    <mergeCell ref="EP266:EQ266"/>
    <mergeCell ref="EJ266:EK266"/>
    <mergeCell ref="EJ1:EK1"/>
    <mergeCell ref="FD266:FE266"/>
    <mergeCell ref="EH266:EI266"/>
    <mergeCell ref="FB266:FC266"/>
    <mergeCell ref="FN266:FO266"/>
    <mergeCell ref="ED1:EE1"/>
    <mergeCell ref="L266:M266"/>
    <mergeCell ref="AX266:AY266"/>
    <mergeCell ref="N266:O266"/>
    <mergeCell ref="CR266:CS266"/>
    <mergeCell ref="CV266:CW266"/>
    <mergeCell ref="Z266:AA266"/>
    <mergeCell ref="EH1:EI1"/>
    <mergeCell ref="FP1:FQ1"/>
    <mergeCell ref="FP266:FQ266"/>
    <mergeCell ref="AH266:AI266"/>
    <mergeCell ref="BR266:BS266"/>
    <mergeCell ref="AB266:AC266"/>
    <mergeCell ref="DJ266:DK266"/>
    <mergeCell ref="DT266:DU266"/>
    <mergeCell ref="DV266:DW266"/>
    <mergeCell ref="BH266:BI266"/>
    <mergeCell ref="DR266:DS266"/>
    <mergeCell ref="DD1:DE1"/>
    <mergeCell ref="CF1:CG1"/>
    <mergeCell ref="BT1:BU1"/>
    <mergeCell ref="BZ1:CA1"/>
    <mergeCell ref="DV1:DW1"/>
    <mergeCell ref="DF1:DG1"/>
    <mergeCell ref="CL1:CM1"/>
    <mergeCell ref="CV1:CW1"/>
    <mergeCell ref="EF1:EG1"/>
    <mergeCell ref="EL1:EM1"/>
    <mergeCell ref="GB1:GC1"/>
    <mergeCell ref="EP1:EQ1"/>
    <mergeCell ref="D266:E266"/>
    <mergeCell ref="BJ266:BK266"/>
    <mergeCell ref="BL266:BM266"/>
    <mergeCell ref="BN266:BO266"/>
    <mergeCell ref="DN266:DO266"/>
    <mergeCell ref="H266:I266"/>
    <mergeCell ref="CD266:CE266"/>
    <mergeCell ref="AJ266:AK266"/>
    <mergeCell ref="J266:K266"/>
    <mergeCell ref="DL266:DM266"/>
    <mergeCell ref="R266:S266"/>
    <mergeCell ref="CB266:CC266"/>
    <mergeCell ref="CJ266:CK266"/>
    <mergeCell ref="CP266:CQ266"/>
    <mergeCell ref="BZ266:CA266"/>
    <mergeCell ref="BP266:BQ266"/>
    <mergeCell ref="BD266:BE266"/>
    <mergeCell ref="DD266:DE266"/>
    <mergeCell ref="DF266:DG266"/>
    <mergeCell ref="ET1:EU1"/>
    <mergeCell ref="FX266:FY266"/>
    <mergeCell ref="ER266:ES266"/>
    <mergeCell ref="FD1:FE1"/>
    <mergeCell ref="GH1:GI1"/>
    <mergeCell ref="P266:Q266"/>
    <mergeCell ref="EB266:EC266"/>
    <mergeCell ref="DH1:DI1"/>
    <mergeCell ref="DH266:DI266"/>
    <mergeCell ref="DL1:DM1"/>
    <mergeCell ref="FR1:FS1"/>
    <mergeCell ref="GD266:GE266"/>
    <mergeCell ref="GB266:GC266"/>
    <mergeCell ref="GF266:GG266"/>
    <mergeCell ref="V266:W266"/>
    <mergeCell ref="FJ266:FK266"/>
    <mergeCell ref="FV1:FW1"/>
    <mergeCell ref="GF1:GG1"/>
    <mergeCell ref="AB1:AC1"/>
    <mergeCell ref="GD1:GE1"/>
    <mergeCell ref="FT1:FU1"/>
    <mergeCell ref="FH1:FI1"/>
    <mergeCell ref="FJ1:FK1"/>
    <mergeCell ref="FB1:FC1"/>
    <mergeCell ref="BF266:BG266"/>
    <mergeCell ref="BT266:BU266"/>
    <mergeCell ref="EN266:EO266"/>
    <mergeCell ref="DP1:DQ1"/>
    <mergeCell ref="GH266:GI266"/>
    <mergeCell ref="BF1:BG1"/>
    <mergeCell ref="BX1:BY1"/>
    <mergeCell ref="GJ266:GK266"/>
    <mergeCell ref="BP1:BQ1"/>
    <mergeCell ref="EX266:EY266"/>
    <mergeCell ref="FF266:FG266"/>
    <mergeCell ref="EV266:EW266"/>
    <mergeCell ref="CZ1:DA1"/>
    <mergeCell ref="CT1:CU1"/>
    <mergeCell ref="DT1:DU1"/>
    <mergeCell ref="DX1:DY1"/>
    <mergeCell ref="EX1:EY1"/>
    <mergeCell ref="EZ1:FA1"/>
    <mergeCell ref="BR1:BS1"/>
    <mergeCell ref="DJ1:DK1"/>
    <mergeCell ref="CF266:CG266"/>
    <mergeCell ref="GJ1:GK1"/>
    <mergeCell ref="FX1:FY1"/>
    <mergeCell ref="FZ1:GA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269"/>
  <sheetViews>
    <sheetView zoomScaleNormal="100" workbookViewId="0">
      <pane xSplit="1" ySplit="2" topLeftCell="B233" activePane="bottomRight" state="frozen"/>
      <selection pane="topRight" activeCell="B1" sqref="B1"/>
      <selection pane="bottomLeft" activeCell="A3" sqref="A3"/>
      <selection pane="bottomRight" activeCell="M264" sqref="M264"/>
    </sheetView>
  </sheetViews>
  <sheetFormatPr baseColWidth="10" defaultColWidth="11" defaultRowHeight="14.25" x14ac:dyDescent="0.2"/>
  <cols>
    <col min="1" max="1" width="26" style="32" customWidth="1"/>
    <col min="2" max="11" width="11" style="39"/>
    <col min="12" max="14" width="11" style="129"/>
    <col min="15" max="16384" width="11" style="42"/>
  </cols>
  <sheetData>
    <row r="1" spans="1:11" ht="15" thickTop="1" x14ac:dyDescent="0.2">
      <c r="A1" s="90"/>
      <c r="B1" s="281" t="s">
        <v>90</v>
      </c>
      <c r="C1" s="281"/>
      <c r="D1" s="281"/>
      <c r="E1" s="281"/>
      <c r="F1" s="281"/>
      <c r="G1" s="281"/>
      <c r="H1" s="281"/>
      <c r="I1" s="281"/>
      <c r="J1" s="281"/>
      <c r="K1" s="282"/>
    </row>
    <row r="2" spans="1:11" x14ac:dyDescent="0.2">
      <c r="A2" s="91"/>
      <c r="B2" s="283" t="s">
        <v>22</v>
      </c>
      <c r="C2" s="283"/>
      <c r="D2" s="283" t="s">
        <v>23</v>
      </c>
      <c r="E2" s="283"/>
      <c r="F2" s="283" t="s">
        <v>24</v>
      </c>
      <c r="G2" s="283"/>
      <c r="H2" s="283" t="s">
        <v>25</v>
      </c>
      <c r="I2" s="283"/>
      <c r="J2" s="283" t="s">
        <v>26</v>
      </c>
      <c r="K2" s="284"/>
    </row>
    <row r="3" spans="1:11" x14ac:dyDescent="0.2">
      <c r="A3" s="91"/>
      <c r="B3" s="94" t="s">
        <v>3</v>
      </c>
      <c r="C3" s="94" t="s">
        <v>2</v>
      </c>
      <c r="D3" s="94" t="s">
        <v>3</v>
      </c>
      <c r="E3" s="94" t="s">
        <v>2</v>
      </c>
      <c r="F3" s="94" t="s">
        <v>3</v>
      </c>
      <c r="G3" s="94" t="s">
        <v>2</v>
      </c>
      <c r="H3" s="94" t="s">
        <v>3</v>
      </c>
      <c r="I3" s="94" t="s">
        <v>2</v>
      </c>
      <c r="J3" s="94" t="s">
        <v>3</v>
      </c>
      <c r="K3" s="176" t="s">
        <v>2</v>
      </c>
    </row>
    <row r="4" spans="1:11" x14ac:dyDescent="0.2">
      <c r="A4" s="92">
        <v>43952.333333333336</v>
      </c>
      <c r="B4" s="94"/>
      <c r="C4" s="94"/>
      <c r="D4" s="94"/>
      <c r="E4" s="94"/>
      <c r="F4" s="94"/>
      <c r="G4" s="94"/>
      <c r="H4" s="94"/>
      <c r="I4" s="94"/>
      <c r="J4" s="94"/>
      <c r="K4" s="176"/>
    </row>
    <row r="5" spans="1:11" x14ac:dyDescent="0.2">
      <c r="A5" s="92">
        <v>43953.333333333336</v>
      </c>
      <c r="B5" s="94"/>
      <c r="C5" s="94"/>
      <c r="D5" s="94"/>
      <c r="E5" s="94"/>
      <c r="F5" s="94"/>
      <c r="G5" s="94"/>
      <c r="H5" s="94"/>
      <c r="I5" s="94"/>
      <c r="J5" s="94"/>
      <c r="K5" s="176"/>
    </row>
    <row r="6" spans="1:11" x14ac:dyDescent="0.2">
      <c r="A6" s="92">
        <v>43954.333333333336</v>
      </c>
      <c r="B6" s="94"/>
      <c r="C6" s="94"/>
      <c r="D6" s="94"/>
      <c r="E6" s="94"/>
      <c r="F6" s="94"/>
      <c r="G6" s="94"/>
      <c r="H6" s="94"/>
      <c r="I6" s="94"/>
      <c r="J6" s="94"/>
      <c r="K6" s="176"/>
    </row>
    <row r="7" spans="1:11" x14ac:dyDescent="0.2">
      <c r="A7" s="92">
        <v>43955.333333333336</v>
      </c>
      <c r="B7" s="94"/>
      <c r="C7" s="94"/>
      <c r="D7" s="94"/>
      <c r="E7" s="94"/>
      <c r="F7" s="94"/>
      <c r="G7" s="94"/>
      <c r="H7" s="94"/>
      <c r="I7" s="94"/>
      <c r="J7" s="94"/>
      <c r="K7" s="176"/>
    </row>
    <row r="8" spans="1:11" x14ac:dyDescent="0.2">
      <c r="A8" s="92">
        <v>43956.333333333336</v>
      </c>
      <c r="B8" s="94"/>
      <c r="C8" s="94"/>
      <c r="D8" s="94"/>
      <c r="E8" s="94"/>
      <c r="F8" s="94"/>
      <c r="G8" s="94"/>
      <c r="H8" s="94"/>
      <c r="I8" s="94"/>
      <c r="J8" s="94"/>
      <c r="K8" s="176"/>
    </row>
    <row r="9" spans="1:11" x14ac:dyDescent="0.2">
      <c r="A9" s="92">
        <v>43957.333333333336</v>
      </c>
      <c r="B9" s="94"/>
      <c r="C9" s="94"/>
      <c r="D9" s="94"/>
      <c r="E9" s="94"/>
      <c r="F9" s="94"/>
      <c r="G9" s="94"/>
      <c r="H9" s="94"/>
      <c r="I9" s="94"/>
      <c r="J9" s="94"/>
      <c r="K9" s="176"/>
    </row>
    <row r="10" spans="1:11" x14ac:dyDescent="0.2">
      <c r="A10" s="92">
        <v>43958.333333333336</v>
      </c>
      <c r="B10" s="94"/>
      <c r="C10" s="94"/>
      <c r="D10" s="94"/>
      <c r="E10" s="94"/>
      <c r="F10" s="94"/>
      <c r="G10" s="94"/>
      <c r="H10" s="94"/>
      <c r="I10" s="94"/>
      <c r="J10" s="94"/>
      <c r="K10" s="176"/>
    </row>
    <row r="11" spans="1:11" x14ac:dyDescent="0.2">
      <c r="A11" s="92">
        <v>43959.333333333336</v>
      </c>
      <c r="B11" s="94"/>
      <c r="C11" s="94"/>
      <c r="D11" s="94"/>
      <c r="E11" s="94"/>
      <c r="F11" s="94"/>
      <c r="G11" s="94"/>
      <c r="H11" s="94"/>
      <c r="I11" s="94"/>
      <c r="J11" s="94"/>
      <c r="K11" s="176"/>
    </row>
    <row r="12" spans="1:11" x14ac:dyDescent="0.2">
      <c r="A12" s="92">
        <v>43960.333333333336</v>
      </c>
      <c r="B12" s="94"/>
      <c r="C12" s="94"/>
      <c r="D12" s="94"/>
      <c r="E12" s="94"/>
      <c r="F12" s="94"/>
      <c r="G12" s="94"/>
      <c r="H12" s="94"/>
      <c r="I12" s="94"/>
      <c r="J12" s="94"/>
      <c r="K12" s="176"/>
    </row>
    <row r="13" spans="1:11" x14ac:dyDescent="0.2">
      <c r="A13" s="92">
        <v>43961.333333333336</v>
      </c>
      <c r="B13" s="94"/>
      <c r="C13" s="94"/>
      <c r="D13" s="94"/>
      <c r="E13" s="94"/>
      <c r="F13" s="94"/>
      <c r="G13" s="94"/>
      <c r="H13" s="94"/>
      <c r="I13" s="94"/>
      <c r="J13" s="94"/>
      <c r="K13" s="176"/>
    </row>
    <row r="14" spans="1:11" x14ac:dyDescent="0.2">
      <c r="A14" s="92">
        <v>43962.333333333336</v>
      </c>
      <c r="B14" s="94"/>
      <c r="C14" s="94"/>
      <c r="D14" s="94"/>
      <c r="E14" s="94"/>
      <c r="F14" s="94"/>
      <c r="G14" s="94"/>
      <c r="H14" s="94"/>
      <c r="I14" s="94"/>
      <c r="J14" s="94"/>
      <c r="K14" s="176"/>
    </row>
    <row r="15" spans="1:11" x14ac:dyDescent="0.2">
      <c r="A15" s="92">
        <v>43963.333333333336</v>
      </c>
      <c r="B15" s="94"/>
      <c r="C15" s="94"/>
      <c r="D15" s="94"/>
      <c r="E15" s="94"/>
      <c r="F15" s="94"/>
      <c r="G15" s="94"/>
      <c r="H15" s="94"/>
      <c r="I15" s="94"/>
      <c r="J15" s="94"/>
      <c r="K15" s="176"/>
    </row>
    <row r="16" spans="1:11" x14ac:dyDescent="0.2">
      <c r="A16" s="92">
        <v>43964.333333333336</v>
      </c>
      <c r="B16" s="94"/>
      <c r="C16" s="94"/>
      <c r="D16" s="94"/>
      <c r="E16" s="94"/>
      <c r="F16" s="94"/>
      <c r="G16" s="94"/>
      <c r="H16" s="94"/>
      <c r="I16" s="94"/>
      <c r="J16" s="94"/>
      <c r="K16" s="176"/>
    </row>
    <row r="17" spans="1:11" x14ac:dyDescent="0.2">
      <c r="A17" s="92">
        <v>43965.333333333336</v>
      </c>
      <c r="B17" s="94"/>
      <c r="C17" s="94"/>
      <c r="D17" s="94"/>
      <c r="E17" s="94"/>
      <c r="F17" s="94"/>
      <c r="G17" s="94"/>
      <c r="H17" s="94"/>
      <c r="I17" s="94"/>
      <c r="J17" s="94"/>
      <c r="K17" s="176"/>
    </row>
    <row r="18" spans="1:11" x14ac:dyDescent="0.2">
      <c r="A18" s="92">
        <v>43966.333333333336</v>
      </c>
      <c r="B18" s="94"/>
      <c r="C18" s="94"/>
      <c r="D18" s="94"/>
      <c r="E18" s="94"/>
      <c r="F18" s="94"/>
      <c r="G18" s="94"/>
      <c r="H18" s="94"/>
      <c r="I18" s="94"/>
      <c r="J18" s="94"/>
      <c r="K18" s="176"/>
    </row>
    <row r="19" spans="1:11" x14ac:dyDescent="0.2">
      <c r="A19" s="92">
        <v>43967.333333333336</v>
      </c>
      <c r="B19" s="94"/>
      <c r="C19" s="94"/>
      <c r="D19" s="94"/>
      <c r="E19" s="94"/>
      <c r="F19" s="94"/>
      <c r="G19" s="94"/>
      <c r="H19" s="94"/>
      <c r="I19" s="94"/>
      <c r="J19" s="94"/>
      <c r="K19" s="176"/>
    </row>
    <row r="20" spans="1:11" x14ac:dyDescent="0.2">
      <c r="A20" s="92">
        <v>43968.333333333336</v>
      </c>
      <c r="B20" s="94"/>
      <c r="C20" s="94"/>
      <c r="D20" s="94"/>
      <c r="E20" s="94"/>
      <c r="F20" s="94"/>
      <c r="G20" s="94"/>
      <c r="H20" s="94"/>
      <c r="I20" s="94"/>
      <c r="J20" s="94"/>
      <c r="K20" s="176"/>
    </row>
    <row r="21" spans="1:11" x14ac:dyDescent="0.2">
      <c r="A21" s="92">
        <v>43969.333333333336</v>
      </c>
      <c r="B21" s="94"/>
      <c r="C21" s="94"/>
      <c r="D21" s="94"/>
      <c r="E21" s="94"/>
      <c r="F21" s="94"/>
      <c r="G21" s="94"/>
      <c r="H21" s="94"/>
      <c r="I21" s="94"/>
      <c r="J21" s="94"/>
      <c r="K21" s="176"/>
    </row>
    <row r="22" spans="1:11" x14ac:dyDescent="0.2">
      <c r="A22" s="92">
        <v>43970.333333333336</v>
      </c>
      <c r="B22" s="94"/>
      <c r="C22" s="94"/>
      <c r="D22" s="94"/>
      <c r="E22" s="94"/>
      <c r="F22" s="94"/>
      <c r="G22" s="94"/>
      <c r="H22" s="94"/>
      <c r="I22" s="94"/>
      <c r="J22" s="94"/>
      <c r="K22" s="176"/>
    </row>
    <row r="23" spans="1:11" x14ac:dyDescent="0.2">
      <c r="A23" s="92">
        <v>43971.333333333336</v>
      </c>
      <c r="B23" s="94"/>
      <c r="C23" s="94"/>
      <c r="D23" s="94"/>
      <c r="E23" s="94"/>
      <c r="F23" s="94"/>
      <c r="G23" s="94"/>
      <c r="H23" s="94"/>
      <c r="I23" s="94"/>
      <c r="J23" s="94"/>
      <c r="K23" s="176"/>
    </row>
    <row r="24" spans="1:11" x14ac:dyDescent="0.2">
      <c r="A24" s="92">
        <v>43972.333333333336</v>
      </c>
      <c r="B24" s="94"/>
      <c r="C24" s="94"/>
      <c r="D24" s="94"/>
      <c r="E24" s="94"/>
      <c r="F24" s="94"/>
      <c r="G24" s="94"/>
      <c r="H24" s="94"/>
      <c r="I24" s="94"/>
      <c r="J24" s="94"/>
      <c r="K24" s="176"/>
    </row>
    <row r="25" spans="1:11" x14ac:dyDescent="0.2">
      <c r="A25" s="92">
        <v>43973.333333333336</v>
      </c>
      <c r="B25" s="94"/>
      <c r="C25" s="94"/>
      <c r="D25" s="94"/>
      <c r="E25" s="94"/>
      <c r="F25" s="94"/>
      <c r="G25" s="94"/>
      <c r="H25" s="94"/>
      <c r="I25" s="94"/>
      <c r="J25" s="94"/>
      <c r="K25" s="176"/>
    </row>
    <row r="26" spans="1:11" x14ac:dyDescent="0.2">
      <c r="A26" s="92">
        <v>43974.333333333336</v>
      </c>
      <c r="B26" s="94"/>
      <c r="C26" s="94"/>
      <c r="D26" s="94"/>
      <c r="E26" s="94"/>
      <c r="F26" s="94"/>
      <c r="G26" s="94"/>
      <c r="H26" s="94"/>
      <c r="I26" s="94"/>
      <c r="J26" s="94"/>
      <c r="K26" s="176"/>
    </row>
    <row r="27" spans="1:11" x14ac:dyDescent="0.2">
      <c r="A27" s="92">
        <v>43975.333333333336</v>
      </c>
      <c r="B27" s="94"/>
      <c r="C27" s="94"/>
      <c r="D27" s="94"/>
      <c r="E27" s="94"/>
      <c r="F27" s="94"/>
      <c r="G27" s="94"/>
      <c r="H27" s="94"/>
      <c r="I27" s="94"/>
      <c r="J27" s="94"/>
      <c r="K27" s="176"/>
    </row>
    <row r="28" spans="1:11" x14ac:dyDescent="0.2">
      <c r="A28" s="92">
        <v>43976.333333333336</v>
      </c>
      <c r="B28" s="94"/>
      <c r="C28" s="94"/>
      <c r="D28" s="94"/>
      <c r="E28" s="94"/>
      <c r="F28" s="94"/>
      <c r="G28" s="94"/>
      <c r="H28" s="94"/>
      <c r="I28" s="94"/>
      <c r="J28" s="94"/>
      <c r="K28" s="176"/>
    </row>
    <row r="29" spans="1:11" x14ac:dyDescent="0.2">
      <c r="A29" s="92">
        <v>43977.333333333336</v>
      </c>
      <c r="B29" s="94"/>
      <c r="C29" s="94"/>
      <c r="D29" s="94"/>
      <c r="E29" s="94"/>
      <c r="F29" s="94"/>
      <c r="G29" s="94"/>
      <c r="H29" s="94"/>
      <c r="I29" s="94"/>
      <c r="J29" s="94"/>
      <c r="K29" s="176"/>
    </row>
    <row r="30" spans="1:11" x14ac:dyDescent="0.2">
      <c r="A30" s="92">
        <v>43978.333333333336</v>
      </c>
      <c r="B30" s="94"/>
      <c r="C30" s="94"/>
      <c r="D30" s="94"/>
      <c r="E30" s="94"/>
      <c r="F30" s="94"/>
      <c r="G30" s="94"/>
      <c r="H30" s="94"/>
      <c r="I30" s="94"/>
      <c r="J30" s="94"/>
      <c r="K30" s="176"/>
    </row>
    <row r="31" spans="1:11" x14ac:dyDescent="0.2">
      <c r="A31" s="92">
        <v>43979.333333333336</v>
      </c>
      <c r="B31" s="94"/>
      <c r="C31" s="94"/>
      <c r="D31" s="94"/>
      <c r="E31" s="94"/>
      <c r="F31" s="94"/>
      <c r="G31" s="94"/>
      <c r="H31" s="94"/>
      <c r="I31" s="94"/>
      <c r="J31" s="94"/>
      <c r="K31" s="176"/>
    </row>
    <row r="32" spans="1:11" x14ac:dyDescent="0.2">
      <c r="A32" s="92">
        <v>43980.333333333336</v>
      </c>
      <c r="B32" s="94"/>
      <c r="C32" s="94"/>
      <c r="D32" s="94"/>
      <c r="E32" s="94"/>
      <c r="F32" s="94"/>
      <c r="G32" s="94"/>
      <c r="H32" s="94"/>
      <c r="I32" s="94"/>
      <c r="J32" s="94"/>
      <c r="K32" s="176"/>
    </row>
    <row r="33" spans="1:11" x14ac:dyDescent="0.2">
      <c r="A33" s="92">
        <v>43981.333333333336</v>
      </c>
      <c r="B33" s="94"/>
      <c r="C33" s="94"/>
      <c r="D33" s="94"/>
      <c r="E33" s="94"/>
      <c r="F33" s="94"/>
      <c r="G33" s="94"/>
      <c r="H33" s="94"/>
      <c r="I33" s="94"/>
      <c r="J33" s="94"/>
      <c r="K33" s="176"/>
    </row>
    <row r="34" spans="1:11" x14ac:dyDescent="0.2">
      <c r="A34" s="92">
        <v>43982.333333333336</v>
      </c>
      <c r="B34" s="94"/>
      <c r="C34" s="94"/>
      <c r="D34" s="94"/>
      <c r="E34" s="94"/>
      <c r="F34" s="94"/>
      <c r="G34" s="94"/>
      <c r="H34" s="94"/>
      <c r="I34" s="94"/>
      <c r="J34" s="94"/>
      <c r="K34" s="176"/>
    </row>
    <row r="35" spans="1:11" x14ac:dyDescent="0.2">
      <c r="A35" s="92">
        <v>43983.333333333336</v>
      </c>
      <c r="B35" s="94"/>
      <c r="C35" s="94"/>
      <c r="D35" s="94"/>
      <c r="E35" s="94"/>
      <c r="F35" s="94"/>
      <c r="G35" s="94"/>
      <c r="H35" s="94"/>
      <c r="I35" s="94"/>
      <c r="J35" s="94"/>
      <c r="K35" s="176"/>
    </row>
    <row r="36" spans="1:11" x14ac:dyDescent="0.2">
      <c r="A36" s="92">
        <v>43984.333333333336</v>
      </c>
      <c r="B36" s="94"/>
      <c r="C36" s="94"/>
      <c r="D36" s="94"/>
      <c r="E36" s="94"/>
      <c r="F36" s="94"/>
      <c r="G36" s="94"/>
      <c r="H36" s="94"/>
      <c r="I36" s="94"/>
      <c r="J36" s="94"/>
      <c r="K36" s="176"/>
    </row>
    <row r="37" spans="1:11" x14ac:dyDescent="0.2">
      <c r="A37" s="92">
        <v>43985.333333333336</v>
      </c>
      <c r="B37" s="94"/>
      <c r="C37" s="94"/>
      <c r="D37" s="94"/>
      <c r="E37" s="94"/>
      <c r="F37" s="94"/>
      <c r="G37" s="94"/>
      <c r="H37" s="94"/>
      <c r="I37" s="94"/>
      <c r="J37" s="94"/>
      <c r="K37" s="176"/>
    </row>
    <row r="38" spans="1:11" x14ac:dyDescent="0.2">
      <c r="A38" s="92">
        <v>43986.333333333336</v>
      </c>
      <c r="B38" s="94"/>
      <c r="C38" s="94"/>
      <c r="D38" s="94"/>
      <c r="E38" s="94"/>
      <c r="F38" s="94"/>
      <c r="G38" s="94"/>
      <c r="H38" s="94"/>
      <c r="I38" s="94"/>
      <c r="J38" s="94"/>
      <c r="K38" s="176"/>
    </row>
    <row r="39" spans="1:11" x14ac:dyDescent="0.2">
      <c r="A39" s="92">
        <v>43987.333333333336</v>
      </c>
      <c r="B39" s="94"/>
      <c r="C39" s="94"/>
      <c r="D39" s="94"/>
      <c r="E39" s="94"/>
      <c r="F39" s="94"/>
      <c r="G39" s="94"/>
      <c r="H39" s="94"/>
      <c r="I39" s="94"/>
      <c r="J39" s="94"/>
      <c r="K39" s="176"/>
    </row>
    <row r="40" spans="1:11" x14ac:dyDescent="0.2">
      <c r="A40" s="92">
        <v>43988.333333333336</v>
      </c>
      <c r="B40" s="94"/>
      <c r="C40" s="94"/>
      <c r="D40" s="94"/>
      <c r="E40" s="94"/>
      <c r="F40" s="94"/>
      <c r="G40" s="94"/>
      <c r="H40" s="94"/>
      <c r="I40" s="94"/>
      <c r="J40" s="94"/>
      <c r="K40" s="176"/>
    </row>
    <row r="41" spans="1:11" x14ac:dyDescent="0.2">
      <c r="A41" s="92">
        <v>43989.333333333336</v>
      </c>
      <c r="B41" s="94"/>
      <c r="C41" s="94"/>
      <c r="D41" s="94"/>
      <c r="E41" s="94"/>
      <c r="F41" s="94"/>
      <c r="G41" s="94"/>
      <c r="H41" s="94"/>
      <c r="I41" s="94"/>
      <c r="J41" s="94"/>
      <c r="K41" s="176"/>
    </row>
    <row r="42" spans="1:11" x14ac:dyDescent="0.2">
      <c r="A42" s="92">
        <v>43990.333333333336</v>
      </c>
      <c r="B42" s="94"/>
      <c r="C42" s="94"/>
      <c r="D42" s="94"/>
      <c r="E42" s="94"/>
      <c r="F42" s="94"/>
      <c r="G42" s="94"/>
      <c r="H42" s="94"/>
      <c r="I42" s="94"/>
      <c r="J42" s="94"/>
      <c r="K42" s="176"/>
    </row>
    <row r="43" spans="1:11" x14ac:dyDescent="0.2">
      <c r="A43" s="92">
        <v>43991.333333333336</v>
      </c>
      <c r="B43" s="94"/>
      <c r="C43" s="94"/>
      <c r="D43" s="94"/>
      <c r="E43" s="94"/>
      <c r="F43" s="94"/>
      <c r="G43" s="94"/>
      <c r="H43" s="94"/>
      <c r="I43" s="94"/>
      <c r="J43" s="94"/>
      <c r="K43" s="176"/>
    </row>
    <row r="44" spans="1:11" x14ac:dyDescent="0.2">
      <c r="A44" s="92">
        <v>43992.333333333336</v>
      </c>
      <c r="B44" s="94"/>
      <c r="C44" s="94"/>
      <c r="D44" s="94"/>
      <c r="E44" s="94"/>
      <c r="F44" s="94"/>
      <c r="G44" s="94"/>
      <c r="H44" s="94"/>
      <c r="I44" s="94"/>
      <c r="J44" s="94"/>
      <c r="K44" s="176"/>
    </row>
    <row r="45" spans="1:11" x14ac:dyDescent="0.2">
      <c r="A45" s="92">
        <v>43993.333333333336</v>
      </c>
      <c r="B45" s="94"/>
      <c r="C45" s="94"/>
      <c r="D45" s="94"/>
      <c r="E45" s="94"/>
      <c r="F45" s="94"/>
      <c r="G45" s="94"/>
      <c r="H45" s="94"/>
      <c r="I45" s="94"/>
      <c r="J45" s="94"/>
      <c r="K45" s="176"/>
    </row>
    <row r="46" spans="1:11" x14ac:dyDescent="0.2">
      <c r="A46" s="92">
        <v>43994.333333333336</v>
      </c>
      <c r="B46" s="94"/>
      <c r="C46" s="94"/>
      <c r="D46" s="94"/>
      <c r="E46" s="94"/>
      <c r="F46" s="94"/>
      <c r="G46" s="94"/>
      <c r="H46" s="94"/>
      <c r="I46" s="94"/>
      <c r="J46" s="94"/>
      <c r="K46" s="176"/>
    </row>
    <row r="47" spans="1:11" x14ac:dyDescent="0.2">
      <c r="A47" s="93">
        <v>43997.333333333336</v>
      </c>
      <c r="B47" s="94"/>
      <c r="C47" s="94"/>
      <c r="D47" s="94"/>
      <c r="E47" s="94"/>
      <c r="F47" s="94"/>
      <c r="G47" s="94"/>
      <c r="H47" s="94"/>
      <c r="I47" s="94"/>
      <c r="J47" s="94"/>
      <c r="K47" s="176"/>
    </row>
    <row r="48" spans="1:11" x14ac:dyDescent="0.2">
      <c r="A48" s="93">
        <v>43998.333333333336</v>
      </c>
      <c r="B48" s="94"/>
      <c r="C48" s="94"/>
      <c r="D48" s="94"/>
      <c r="E48" s="94"/>
      <c r="F48" s="94"/>
      <c r="G48" s="94"/>
      <c r="H48" s="94"/>
      <c r="I48" s="94"/>
      <c r="J48" s="94"/>
      <c r="K48" s="176"/>
    </row>
    <row r="49" spans="1:11" x14ac:dyDescent="0.2">
      <c r="A49" s="93">
        <v>43999.333333333336</v>
      </c>
      <c r="B49" s="94"/>
      <c r="C49" s="94"/>
      <c r="D49" s="94"/>
      <c r="E49" s="94"/>
      <c r="F49" s="94"/>
      <c r="G49" s="94"/>
      <c r="H49" s="94"/>
      <c r="I49" s="94"/>
      <c r="J49" s="94"/>
      <c r="K49" s="176"/>
    </row>
    <row r="50" spans="1:11" x14ac:dyDescent="0.2">
      <c r="A50" s="93">
        <v>44000</v>
      </c>
      <c r="B50" s="94"/>
      <c r="C50" s="94"/>
      <c r="D50" s="94"/>
      <c r="E50" s="94"/>
      <c r="F50" s="94"/>
      <c r="G50" s="94"/>
      <c r="H50" s="94"/>
      <c r="I50" s="94"/>
      <c r="J50" s="94"/>
      <c r="K50" s="176"/>
    </row>
    <row r="51" spans="1:11" x14ac:dyDescent="0.2">
      <c r="A51" s="93">
        <v>44001</v>
      </c>
      <c r="B51" s="94"/>
      <c r="C51" s="94"/>
      <c r="D51" s="94"/>
      <c r="E51" s="94"/>
      <c r="F51" s="94"/>
      <c r="G51" s="94"/>
      <c r="H51" s="94"/>
      <c r="I51" s="94"/>
      <c r="J51" s="94"/>
      <c r="K51" s="176"/>
    </row>
    <row r="52" spans="1:11" x14ac:dyDescent="0.2">
      <c r="A52" s="93">
        <v>44004</v>
      </c>
      <c r="B52" s="94"/>
      <c r="C52" s="94"/>
      <c r="D52" s="94"/>
      <c r="E52" s="94"/>
      <c r="F52" s="94"/>
      <c r="G52" s="94"/>
      <c r="H52" s="94"/>
      <c r="I52" s="94"/>
      <c r="J52" s="94"/>
      <c r="K52" s="176"/>
    </row>
    <row r="53" spans="1:11" x14ac:dyDescent="0.2">
      <c r="A53" s="93">
        <v>44005</v>
      </c>
      <c r="B53" s="94"/>
      <c r="C53" s="94"/>
      <c r="D53" s="94"/>
      <c r="E53" s="94"/>
      <c r="F53" s="94"/>
      <c r="G53" s="94"/>
      <c r="H53" s="94"/>
      <c r="I53" s="94"/>
      <c r="J53" s="94"/>
      <c r="K53" s="176"/>
    </row>
    <row r="54" spans="1:11" x14ac:dyDescent="0.2">
      <c r="A54" s="93">
        <v>44006</v>
      </c>
      <c r="B54" s="94"/>
      <c r="C54" s="94"/>
      <c r="D54" s="94"/>
      <c r="E54" s="94"/>
      <c r="F54" s="94"/>
      <c r="G54" s="94"/>
      <c r="H54" s="94"/>
      <c r="I54" s="94"/>
      <c r="J54" s="94"/>
      <c r="K54" s="176"/>
    </row>
    <row r="55" spans="1:11" x14ac:dyDescent="0.2">
      <c r="A55" s="93">
        <v>44007</v>
      </c>
      <c r="B55" s="94"/>
      <c r="C55" s="94"/>
      <c r="D55" s="94"/>
      <c r="E55" s="94"/>
      <c r="F55" s="94"/>
      <c r="G55" s="94"/>
      <c r="H55" s="94"/>
      <c r="I55" s="94"/>
      <c r="J55" s="94"/>
      <c r="K55" s="176"/>
    </row>
    <row r="56" spans="1:11" x14ac:dyDescent="0.2">
      <c r="A56" s="93">
        <v>44008</v>
      </c>
      <c r="B56" s="94"/>
      <c r="C56" s="94"/>
      <c r="D56" s="94"/>
      <c r="E56" s="94"/>
      <c r="F56" s="94"/>
      <c r="G56" s="94"/>
      <c r="H56" s="94"/>
      <c r="I56" s="94"/>
      <c r="J56" s="94"/>
      <c r="K56" s="176"/>
    </row>
    <row r="57" spans="1:11" x14ac:dyDescent="0.2">
      <c r="A57" s="93">
        <v>44011</v>
      </c>
      <c r="B57" s="94"/>
      <c r="C57" s="94"/>
      <c r="D57" s="94"/>
      <c r="E57" s="94"/>
      <c r="F57" s="94"/>
      <c r="G57" s="94"/>
      <c r="H57" s="94"/>
      <c r="I57" s="94"/>
      <c r="J57" s="94"/>
      <c r="K57" s="176"/>
    </row>
    <row r="58" spans="1:11" x14ac:dyDescent="0.2">
      <c r="A58" s="93">
        <v>44012</v>
      </c>
      <c r="B58" s="94"/>
      <c r="C58" s="94"/>
      <c r="D58" s="94"/>
      <c r="E58" s="94"/>
      <c r="F58" s="94"/>
      <c r="G58" s="94"/>
      <c r="H58" s="94"/>
      <c r="I58" s="94"/>
      <c r="J58" s="94"/>
      <c r="K58" s="176"/>
    </row>
    <row r="59" spans="1:11" x14ac:dyDescent="0.2">
      <c r="A59" s="93">
        <v>44013</v>
      </c>
      <c r="B59" s="94"/>
      <c r="C59" s="94"/>
      <c r="D59" s="94"/>
      <c r="E59" s="94"/>
      <c r="F59" s="94"/>
      <c r="G59" s="94"/>
      <c r="H59" s="94"/>
      <c r="I59" s="94"/>
      <c r="J59" s="94"/>
      <c r="K59" s="176"/>
    </row>
    <row r="60" spans="1:11" x14ac:dyDescent="0.2">
      <c r="A60" s="93">
        <v>44014</v>
      </c>
      <c r="B60" s="94"/>
      <c r="C60" s="94"/>
      <c r="D60" s="94"/>
      <c r="E60" s="94"/>
      <c r="F60" s="94"/>
      <c r="G60" s="94"/>
      <c r="H60" s="94"/>
      <c r="I60" s="94"/>
      <c r="J60" s="94"/>
      <c r="K60" s="176"/>
    </row>
    <row r="61" spans="1:11" x14ac:dyDescent="0.2">
      <c r="A61" s="93">
        <v>44015</v>
      </c>
      <c r="B61" s="94"/>
      <c r="C61" s="94"/>
      <c r="D61" s="94"/>
      <c r="E61" s="94"/>
      <c r="F61" s="94"/>
      <c r="G61" s="94"/>
      <c r="H61" s="94"/>
      <c r="I61" s="94"/>
      <c r="J61" s="94"/>
      <c r="K61" s="176"/>
    </row>
    <row r="62" spans="1:11" x14ac:dyDescent="0.2">
      <c r="A62" s="93">
        <v>44018</v>
      </c>
      <c r="B62" s="94"/>
      <c r="C62" s="94"/>
      <c r="D62" s="94"/>
      <c r="E62" s="94"/>
      <c r="F62" s="94"/>
      <c r="G62" s="94"/>
      <c r="H62" s="94"/>
      <c r="I62" s="94"/>
      <c r="J62" s="94"/>
      <c r="K62" s="176"/>
    </row>
    <row r="63" spans="1:11" x14ac:dyDescent="0.2">
      <c r="A63" s="93">
        <v>44019</v>
      </c>
      <c r="B63" s="94"/>
      <c r="C63" s="94"/>
      <c r="D63" s="94"/>
      <c r="E63" s="94"/>
      <c r="F63" s="94"/>
      <c r="G63" s="94"/>
      <c r="H63" s="94"/>
      <c r="I63" s="94"/>
      <c r="J63" s="94"/>
      <c r="K63" s="176"/>
    </row>
    <row r="64" spans="1:11" x14ac:dyDescent="0.2">
      <c r="A64" s="93">
        <v>44020</v>
      </c>
      <c r="B64" s="94"/>
      <c r="C64" s="94"/>
      <c r="D64" s="94"/>
      <c r="E64" s="94"/>
      <c r="F64" s="94"/>
      <c r="G64" s="94"/>
      <c r="H64" s="94"/>
      <c r="I64" s="94"/>
      <c r="J64" s="94"/>
      <c r="K64" s="176"/>
    </row>
    <row r="65" spans="1:11" x14ac:dyDescent="0.2">
      <c r="A65" s="93">
        <v>44021</v>
      </c>
      <c r="B65" s="94"/>
      <c r="C65" s="94"/>
      <c r="D65" s="94"/>
      <c r="E65" s="94"/>
      <c r="F65" s="94"/>
      <c r="G65" s="94"/>
      <c r="H65" s="94"/>
      <c r="I65" s="94"/>
      <c r="J65" s="94"/>
      <c r="K65" s="176"/>
    </row>
    <row r="66" spans="1:11" x14ac:dyDescent="0.2">
      <c r="A66" s="93">
        <v>44022</v>
      </c>
      <c r="B66" s="94"/>
      <c r="C66" s="94"/>
      <c r="D66" s="94"/>
      <c r="E66" s="94"/>
      <c r="F66" s="94"/>
      <c r="G66" s="94"/>
      <c r="H66" s="94"/>
      <c r="I66" s="94"/>
      <c r="J66" s="94"/>
      <c r="K66" s="176"/>
    </row>
    <row r="67" spans="1:11" x14ac:dyDescent="0.2">
      <c r="A67" s="93">
        <v>44025</v>
      </c>
      <c r="B67" s="94">
        <v>170</v>
      </c>
      <c r="C67" s="94">
        <v>170</v>
      </c>
      <c r="D67" s="94">
        <v>48</v>
      </c>
      <c r="E67" s="94">
        <v>48</v>
      </c>
      <c r="F67" s="94">
        <v>5</v>
      </c>
      <c r="G67" s="94">
        <v>5</v>
      </c>
      <c r="H67" s="94">
        <v>0</v>
      </c>
      <c r="I67" s="94">
        <v>0</v>
      </c>
      <c r="J67" s="94">
        <v>0</v>
      </c>
      <c r="K67" s="176">
        <v>0</v>
      </c>
    </row>
    <row r="68" spans="1:11" x14ac:dyDescent="0.2">
      <c r="A68" s="93">
        <v>44026</v>
      </c>
      <c r="B68" s="94">
        <v>74</v>
      </c>
      <c r="C68" s="94">
        <f>SUM(C67,B68)</f>
        <v>244</v>
      </c>
      <c r="D68" s="94">
        <v>14</v>
      </c>
      <c r="E68" s="94">
        <f>SUM(E67,D68)</f>
        <v>62</v>
      </c>
      <c r="F68" s="94">
        <v>3</v>
      </c>
      <c r="G68" s="94">
        <f>SUM(G67,F68)</f>
        <v>8</v>
      </c>
      <c r="H68" s="94">
        <v>0</v>
      </c>
      <c r="I68" s="94">
        <f>SUM(I67,H68)</f>
        <v>0</v>
      </c>
      <c r="J68" s="94">
        <v>0</v>
      </c>
      <c r="K68" s="176">
        <f>SUM(K67,J68)</f>
        <v>0</v>
      </c>
    </row>
    <row r="69" spans="1:11" x14ac:dyDescent="0.2">
      <c r="A69" s="93">
        <v>44027</v>
      </c>
      <c r="B69" s="94">
        <v>17</v>
      </c>
      <c r="C69" s="94">
        <f t="shared" ref="C69:C132" si="0">SUM(C68,B69)</f>
        <v>261</v>
      </c>
      <c r="D69" s="94">
        <v>24</v>
      </c>
      <c r="E69" s="94">
        <f t="shared" ref="E69:E132" si="1">SUM(E68,D69)</f>
        <v>86</v>
      </c>
      <c r="F69" s="94">
        <v>2</v>
      </c>
      <c r="G69" s="94">
        <f t="shared" ref="G69:G132" si="2">SUM(G68,F69)</f>
        <v>10</v>
      </c>
      <c r="H69" s="94">
        <v>0</v>
      </c>
      <c r="I69" s="94">
        <f t="shared" ref="I69:I97" si="3">SUM(I68,H69)</f>
        <v>0</v>
      </c>
      <c r="J69" s="94">
        <v>0</v>
      </c>
      <c r="K69" s="176">
        <f t="shared" ref="K69:K132" si="4">SUM(K68,J69)</f>
        <v>0</v>
      </c>
    </row>
    <row r="70" spans="1:11" x14ac:dyDescent="0.2">
      <c r="A70" s="93">
        <v>44028</v>
      </c>
      <c r="B70" s="94">
        <v>61</v>
      </c>
      <c r="C70" s="94">
        <f t="shared" si="0"/>
        <v>322</v>
      </c>
      <c r="D70" s="94">
        <v>38</v>
      </c>
      <c r="E70" s="94">
        <f t="shared" si="1"/>
        <v>124</v>
      </c>
      <c r="F70" s="94">
        <v>5</v>
      </c>
      <c r="G70" s="94">
        <f t="shared" si="2"/>
        <v>15</v>
      </c>
      <c r="H70" s="94">
        <v>0</v>
      </c>
      <c r="I70" s="94">
        <f t="shared" si="3"/>
        <v>0</v>
      </c>
      <c r="J70" s="94">
        <v>0</v>
      </c>
      <c r="K70" s="176">
        <f t="shared" si="4"/>
        <v>0</v>
      </c>
    </row>
    <row r="71" spans="1:11" x14ac:dyDescent="0.2">
      <c r="A71" s="93">
        <v>44029</v>
      </c>
      <c r="B71" s="94">
        <v>52</v>
      </c>
      <c r="C71" s="94">
        <f t="shared" si="0"/>
        <v>374</v>
      </c>
      <c r="D71" s="94">
        <v>24</v>
      </c>
      <c r="E71" s="94">
        <f t="shared" si="1"/>
        <v>148</v>
      </c>
      <c r="F71" s="94">
        <v>4</v>
      </c>
      <c r="G71" s="94">
        <f t="shared" si="2"/>
        <v>19</v>
      </c>
      <c r="H71" s="94">
        <v>0</v>
      </c>
      <c r="I71" s="94">
        <f t="shared" si="3"/>
        <v>0</v>
      </c>
      <c r="J71" s="94">
        <v>2</v>
      </c>
      <c r="K71" s="176">
        <f t="shared" si="4"/>
        <v>2</v>
      </c>
    </row>
    <row r="72" spans="1:11" x14ac:dyDescent="0.2">
      <c r="A72" s="93">
        <v>44032</v>
      </c>
      <c r="B72" s="94">
        <v>306</v>
      </c>
      <c r="C72" s="94">
        <f t="shared" si="0"/>
        <v>680</v>
      </c>
      <c r="D72" s="94">
        <v>101</v>
      </c>
      <c r="E72" s="94">
        <f t="shared" si="1"/>
        <v>249</v>
      </c>
      <c r="F72" s="94">
        <v>25</v>
      </c>
      <c r="G72" s="94">
        <f t="shared" si="2"/>
        <v>44</v>
      </c>
      <c r="H72" s="94">
        <v>0</v>
      </c>
      <c r="I72" s="94">
        <f t="shared" si="3"/>
        <v>0</v>
      </c>
      <c r="J72" s="94">
        <v>2</v>
      </c>
      <c r="K72" s="176">
        <f t="shared" si="4"/>
        <v>4</v>
      </c>
    </row>
    <row r="73" spans="1:11" x14ac:dyDescent="0.2">
      <c r="A73" s="93">
        <v>44033</v>
      </c>
      <c r="B73" s="94">
        <v>75</v>
      </c>
      <c r="C73" s="94">
        <f t="shared" si="0"/>
        <v>755</v>
      </c>
      <c r="D73" s="94">
        <v>15</v>
      </c>
      <c r="E73" s="94">
        <f t="shared" si="1"/>
        <v>264</v>
      </c>
      <c r="F73" s="94">
        <v>5</v>
      </c>
      <c r="G73" s="94">
        <f t="shared" si="2"/>
        <v>49</v>
      </c>
      <c r="H73" s="94">
        <v>0</v>
      </c>
      <c r="I73" s="94">
        <f t="shared" si="3"/>
        <v>0</v>
      </c>
      <c r="J73" s="94">
        <v>1</v>
      </c>
      <c r="K73" s="176">
        <f t="shared" si="4"/>
        <v>5</v>
      </c>
    </row>
    <row r="74" spans="1:11" x14ac:dyDescent="0.2">
      <c r="A74" s="93">
        <v>44034</v>
      </c>
      <c r="B74" s="94">
        <v>49</v>
      </c>
      <c r="C74" s="94">
        <f t="shared" si="0"/>
        <v>804</v>
      </c>
      <c r="D74" s="94">
        <v>20</v>
      </c>
      <c r="E74" s="94">
        <f t="shared" si="1"/>
        <v>284</v>
      </c>
      <c r="F74" s="94">
        <v>7</v>
      </c>
      <c r="G74" s="94">
        <f t="shared" si="2"/>
        <v>56</v>
      </c>
      <c r="H74" s="94">
        <v>0</v>
      </c>
      <c r="I74" s="94">
        <f t="shared" si="3"/>
        <v>0</v>
      </c>
      <c r="J74" s="94">
        <v>0</v>
      </c>
      <c r="K74" s="176">
        <f t="shared" si="4"/>
        <v>5</v>
      </c>
    </row>
    <row r="75" spans="1:11" x14ac:dyDescent="0.2">
      <c r="A75" s="93">
        <v>44035</v>
      </c>
      <c r="B75" s="94">
        <v>82</v>
      </c>
      <c r="C75" s="94">
        <f t="shared" si="0"/>
        <v>886</v>
      </c>
      <c r="D75" s="94">
        <v>84</v>
      </c>
      <c r="E75" s="94">
        <f t="shared" si="1"/>
        <v>368</v>
      </c>
      <c r="F75" s="94">
        <v>16</v>
      </c>
      <c r="G75" s="94">
        <f t="shared" si="2"/>
        <v>72</v>
      </c>
      <c r="H75" s="94">
        <v>1</v>
      </c>
      <c r="I75" s="94">
        <f t="shared" si="3"/>
        <v>1</v>
      </c>
      <c r="J75" s="94">
        <v>1</v>
      </c>
      <c r="K75" s="176">
        <f t="shared" si="4"/>
        <v>6</v>
      </c>
    </row>
    <row r="76" spans="1:11" x14ac:dyDescent="0.2">
      <c r="A76" s="93">
        <v>44036</v>
      </c>
      <c r="B76" s="94">
        <v>123</v>
      </c>
      <c r="C76" s="94">
        <f t="shared" si="0"/>
        <v>1009</v>
      </c>
      <c r="D76" s="94">
        <v>164</v>
      </c>
      <c r="E76" s="94">
        <f t="shared" si="1"/>
        <v>532</v>
      </c>
      <c r="F76" s="94">
        <v>27</v>
      </c>
      <c r="G76" s="94">
        <f t="shared" si="2"/>
        <v>99</v>
      </c>
      <c r="H76" s="94">
        <v>0</v>
      </c>
      <c r="I76" s="94">
        <f t="shared" si="3"/>
        <v>1</v>
      </c>
      <c r="J76" s="94">
        <v>2</v>
      </c>
      <c r="K76" s="176">
        <f t="shared" si="4"/>
        <v>8</v>
      </c>
    </row>
    <row r="77" spans="1:11" x14ac:dyDescent="0.2">
      <c r="A77" s="93">
        <v>44039</v>
      </c>
      <c r="B77" s="94">
        <v>397</v>
      </c>
      <c r="C77" s="94">
        <f t="shared" si="0"/>
        <v>1406</v>
      </c>
      <c r="D77" s="94">
        <v>277</v>
      </c>
      <c r="E77" s="94">
        <f t="shared" si="1"/>
        <v>809</v>
      </c>
      <c r="F77" s="94">
        <v>42</v>
      </c>
      <c r="G77" s="94">
        <f t="shared" si="2"/>
        <v>141</v>
      </c>
      <c r="H77" s="94">
        <v>0</v>
      </c>
      <c r="I77" s="94">
        <f t="shared" si="3"/>
        <v>1</v>
      </c>
      <c r="J77" s="94">
        <v>5</v>
      </c>
      <c r="K77" s="176">
        <f t="shared" si="4"/>
        <v>13</v>
      </c>
    </row>
    <row r="78" spans="1:11" x14ac:dyDescent="0.2">
      <c r="A78" s="93">
        <v>44040</v>
      </c>
      <c r="B78" s="94">
        <v>114</v>
      </c>
      <c r="C78" s="94">
        <f t="shared" si="0"/>
        <v>1520</v>
      </c>
      <c r="D78" s="94">
        <v>110</v>
      </c>
      <c r="E78" s="94">
        <f t="shared" si="1"/>
        <v>919</v>
      </c>
      <c r="F78" s="94">
        <v>34</v>
      </c>
      <c r="G78" s="94">
        <f t="shared" si="2"/>
        <v>175</v>
      </c>
      <c r="H78" s="94">
        <v>0</v>
      </c>
      <c r="I78" s="94">
        <f t="shared" si="3"/>
        <v>1</v>
      </c>
      <c r="J78" s="94">
        <v>0</v>
      </c>
      <c r="K78" s="176">
        <f t="shared" si="4"/>
        <v>13</v>
      </c>
    </row>
    <row r="79" spans="1:11" x14ac:dyDescent="0.2">
      <c r="A79" s="93">
        <v>44041</v>
      </c>
      <c r="B79" s="94">
        <v>96</v>
      </c>
      <c r="C79" s="94">
        <f t="shared" si="0"/>
        <v>1616</v>
      </c>
      <c r="D79" s="94">
        <v>106</v>
      </c>
      <c r="E79" s="94">
        <f t="shared" si="1"/>
        <v>1025</v>
      </c>
      <c r="F79" s="94">
        <v>9</v>
      </c>
      <c r="G79" s="94">
        <f t="shared" si="2"/>
        <v>184</v>
      </c>
      <c r="H79" s="94">
        <v>0</v>
      </c>
      <c r="I79" s="94">
        <f t="shared" si="3"/>
        <v>1</v>
      </c>
      <c r="J79" s="94">
        <v>1</v>
      </c>
      <c r="K79" s="176">
        <f t="shared" si="4"/>
        <v>14</v>
      </c>
    </row>
    <row r="80" spans="1:11" x14ac:dyDescent="0.2">
      <c r="A80" s="93">
        <v>44042</v>
      </c>
      <c r="B80" s="94">
        <v>130</v>
      </c>
      <c r="C80" s="94">
        <f t="shared" si="0"/>
        <v>1746</v>
      </c>
      <c r="D80" s="94">
        <v>141</v>
      </c>
      <c r="E80" s="94">
        <f t="shared" si="1"/>
        <v>1166</v>
      </c>
      <c r="F80" s="94">
        <v>13</v>
      </c>
      <c r="G80" s="94">
        <f t="shared" si="2"/>
        <v>197</v>
      </c>
      <c r="H80" s="94">
        <v>0</v>
      </c>
      <c r="I80" s="94">
        <f t="shared" si="3"/>
        <v>1</v>
      </c>
      <c r="J80" s="94">
        <v>3</v>
      </c>
      <c r="K80" s="176">
        <f t="shared" si="4"/>
        <v>17</v>
      </c>
    </row>
    <row r="81" spans="1:11" x14ac:dyDescent="0.2">
      <c r="A81" s="93">
        <v>44043</v>
      </c>
      <c r="B81" s="94">
        <v>139</v>
      </c>
      <c r="C81" s="94">
        <f t="shared" si="0"/>
        <v>1885</v>
      </c>
      <c r="D81" s="94">
        <v>120</v>
      </c>
      <c r="E81" s="94">
        <f t="shared" si="1"/>
        <v>1286</v>
      </c>
      <c r="F81" s="94">
        <v>2</v>
      </c>
      <c r="G81" s="94">
        <f t="shared" si="2"/>
        <v>199</v>
      </c>
      <c r="H81" s="94">
        <v>2</v>
      </c>
      <c r="I81" s="94">
        <f t="shared" si="3"/>
        <v>3</v>
      </c>
      <c r="J81" s="94">
        <v>0</v>
      </c>
      <c r="K81" s="176">
        <f t="shared" si="4"/>
        <v>17</v>
      </c>
    </row>
    <row r="82" spans="1:11" x14ac:dyDescent="0.2">
      <c r="A82" s="93">
        <v>44044</v>
      </c>
      <c r="B82" s="94"/>
      <c r="C82" s="94">
        <f t="shared" si="0"/>
        <v>1885</v>
      </c>
      <c r="D82" s="94"/>
      <c r="E82" s="94">
        <f t="shared" si="1"/>
        <v>1286</v>
      </c>
      <c r="F82" s="94"/>
      <c r="G82" s="94">
        <f t="shared" si="2"/>
        <v>199</v>
      </c>
      <c r="H82" s="94"/>
      <c r="I82" s="94">
        <f t="shared" si="3"/>
        <v>3</v>
      </c>
      <c r="J82" s="94"/>
      <c r="K82" s="176">
        <f t="shared" si="4"/>
        <v>17</v>
      </c>
    </row>
    <row r="83" spans="1:11" x14ac:dyDescent="0.2">
      <c r="A83" s="93">
        <v>44045</v>
      </c>
      <c r="B83" s="94"/>
      <c r="C83" s="94">
        <f t="shared" si="0"/>
        <v>1885</v>
      </c>
      <c r="D83" s="94"/>
      <c r="E83" s="94">
        <f t="shared" si="1"/>
        <v>1286</v>
      </c>
      <c r="F83" s="94"/>
      <c r="G83" s="94">
        <f t="shared" si="2"/>
        <v>199</v>
      </c>
      <c r="H83" s="94"/>
      <c r="I83" s="94">
        <f t="shared" si="3"/>
        <v>3</v>
      </c>
      <c r="J83" s="94"/>
      <c r="K83" s="176">
        <f t="shared" si="4"/>
        <v>17</v>
      </c>
    </row>
    <row r="84" spans="1:11" x14ac:dyDescent="0.2">
      <c r="A84" s="93">
        <v>44046</v>
      </c>
      <c r="B84" s="94">
        <v>355</v>
      </c>
      <c r="C84" s="94">
        <f t="shared" si="0"/>
        <v>2240</v>
      </c>
      <c r="D84" s="94">
        <v>219</v>
      </c>
      <c r="E84" s="94">
        <f t="shared" si="1"/>
        <v>1505</v>
      </c>
      <c r="F84" s="94">
        <v>18</v>
      </c>
      <c r="G84" s="94">
        <f t="shared" si="2"/>
        <v>217</v>
      </c>
      <c r="H84" s="94">
        <v>0</v>
      </c>
      <c r="I84" s="94">
        <f t="shared" si="3"/>
        <v>3</v>
      </c>
      <c r="J84" s="94">
        <v>0</v>
      </c>
      <c r="K84" s="176">
        <f t="shared" si="4"/>
        <v>17</v>
      </c>
    </row>
    <row r="85" spans="1:11" x14ac:dyDescent="0.2">
      <c r="A85" s="93">
        <v>44047</v>
      </c>
      <c r="B85" s="94">
        <v>113</v>
      </c>
      <c r="C85" s="94">
        <f t="shared" si="0"/>
        <v>2353</v>
      </c>
      <c r="D85" s="94">
        <v>31</v>
      </c>
      <c r="E85" s="94">
        <f t="shared" si="1"/>
        <v>1536</v>
      </c>
      <c r="F85" s="94">
        <v>17</v>
      </c>
      <c r="G85" s="94">
        <f t="shared" si="2"/>
        <v>234</v>
      </c>
      <c r="H85" s="94">
        <v>1</v>
      </c>
      <c r="I85" s="94">
        <f t="shared" si="3"/>
        <v>4</v>
      </c>
      <c r="J85" s="94">
        <v>5</v>
      </c>
      <c r="K85" s="176">
        <f t="shared" si="4"/>
        <v>22</v>
      </c>
    </row>
    <row r="86" spans="1:11" x14ac:dyDescent="0.2">
      <c r="A86" s="93">
        <v>44048</v>
      </c>
      <c r="B86" s="94">
        <v>40</v>
      </c>
      <c r="C86" s="94">
        <f t="shared" si="0"/>
        <v>2393</v>
      </c>
      <c r="D86" s="94">
        <v>46</v>
      </c>
      <c r="E86" s="94">
        <f t="shared" si="1"/>
        <v>1582</v>
      </c>
      <c r="F86" s="94">
        <v>1</v>
      </c>
      <c r="G86" s="94">
        <f t="shared" si="2"/>
        <v>235</v>
      </c>
      <c r="H86" s="94">
        <v>2</v>
      </c>
      <c r="I86" s="94">
        <f t="shared" si="3"/>
        <v>6</v>
      </c>
      <c r="J86" s="94">
        <v>0</v>
      </c>
      <c r="K86" s="176">
        <f t="shared" si="4"/>
        <v>22</v>
      </c>
    </row>
    <row r="87" spans="1:11" x14ac:dyDescent="0.2">
      <c r="A87" s="93">
        <v>44049</v>
      </c>
      <c r="B87" s="94">
        <v>61</v>
      </c>
      <c r="C87" s="94">
        <f t="shared" si="0"/>
        <v>2454</v>
      </c>
      <c r="D87" s="94">
        <v>41</v>
      </c>
      <c r="E87" s="94">
        <f t="shared" si="1"/>
        <v>1623</v>
      </c>
      <c r="F87" s="94">
        <v>3</v>
      </c>
      <c r="G87" s="94">
        <f t="shared" si="2"/>
        <v>238</v>
      </c>
      <c r="H87" s="94">
        <v>0</v>
      </c>
      <c r="I87" s="94">
        <f t="shared" si="3"/>
        <v>6</v>
      </c>
      <c r="J87" s="94">
        <v>0</v>
      </c>
      <c r="K87" s="176">
        <f t="shared" si="4"/>
        <v>22</v>
      </c>
    </row>
    <row r="88" spans="1:11" x14ac:dyDescent="0.2">
      <c r="A88" s="93">
        <v>44050</v>
      </c>
      <c r="B88" s="94">
        <v>82</v>
      </c>
      <c r="C88" s="94">
        <f t="shared" si="0"/>
        <v>2536</v>
      </c>
      <c r="D88" s="94">
        <v>19</v>
      </c>
      <c r="E88" s="94">
        <f t="shared" si="1"/>
        <v>1642</v>
      </c>
      <c r="F88" s="94">
        <v>5</v>
      </c>
      <c r="G88" s="94">
        <f t="shared" si="2"/>
        <v>243</v>
      </c>
      <c r="H88" s="94">
        <v>0</v>
      </c>
      <c r="I88" s="94">
        <f t="shared" si="3"/>
        <v>6</v>
      </c>
      <c r="J88" s="94">
        <v>0</v>
      </c>
      <c r="K88" s="176">
        <f t="shared" si="4"/>
        <v>22</v>
      </c>
    </row>
    <row r="89" spans="1:11" x14ac:dyDescent="0.2">
      <c r="A89" s="93">
        <v>44051</v>
      </c>
      <c r="B89" s="94"/>
      <c r="C89" s="94">
        <f t="shared" si="0"/>
        <v>2536</v>
      </c>
      <c r="D89" s="94"/>
      <c r="E89" s="94">
        <f t="shared" si="1"/>
        <v>1642</v>
      </c>
      <c r="F89" s="94"/>
      <c r="G89" s="94">
        <f t="shared" si="2"/>
        <v>243</v>
      </c>
      <c r="H89" s="94"/>
      <c r="I89" s="94">
        <f t="shared" si="3"/>
        <v>6</v>
      </c>
      <c r="J89" s="94"/>
      <c r="K89" s="176">
        <f t="shared" si="4"/>
        <v>22</v>
      </c>
    </row>
    <row r="90" spans="1:11" x14ac:dyDescent="0.2">
      <c r="A90" s="93">
        <v>44052</v>
      </c>
      <c r="B90" s="94"/>
      <c r="C90" s="94">
        <f t="shared" si="0"/>
        <v>2536</v>
      </c>
      <c r="D90" s="94"/>
      <c r="E90" s="94">
        <f t="shared" si="1"/>
        <v>1642</v>
      </c>
      <c r="F90" s="94"/>
      <c r="G90" s="94">
        <f t="shared" si="2"/>
        <v>243</v>
      </c>
      <c r="H90" s="94"/>
      <c r="I90" s="94">
        <f t="shared" si="3"/>
        <v>6</v>
      </c>
      <c r="J90" s="94"/>
      <c r="K90" s="176">
        <f t="shared" si="4"/>
        <v>22</v>
      </c>
    </row>
    <row r="91" spans="1:11" x14ac:dyDescent="0.2">
      <c r="A91" s="93">
        <v>44053</v>
      </c>
      <c r="B91" s="94">
        <v>320</v>
      </c>
      <c r="C91" s="94">
        <f t="shared" si="0"/>
        <v>2856</v>
      </c>
      <c r="D91" s="94">
        <v>85</v>
      </c>
      <c r="E91" s="94">
        <f t="shared" si="1"/>
        <v>1727</v>
      </c>
      <c r="F91" s="94">
        <v>40</v>
      </c>
      <c r="G91" s="94">
        <f t="shared" si="2"/>
        <v>283</v>
      </c>
      <c r="H91" s="94">
        <v>0</v>
      </c>
      <c r="I91" s="94">
        <f t="shared" si="3"/>
        <v>6</v>
      </c>
      <c r="J91" s="94">
        <v>0</v>
      </c>
      <c r="K91" s="176">
        <f t="shared" si="4"/>
        <v>22</v>
      </c>
    </row>
    <row r="92" spans="1:11" x14ac:dyDescent="0.2">
      <c r="A92" s="93">
        <v>44054</v>
      </c>
      <c r="B92" s="94">
        <v>88</v>
      </c>
      <c r="C92" s="94">
        <f t="shared" si="0"/>
        <v>2944</v>
      </c>
      <c r="D92" s="94">
        <v>17</v>
      </c>
      <c r="E92" s="94">
        <f t="shared" si="1"/>
        <v>1744</v>
      </c>
      <c r="F92" s="94">
        <v>12</v>
      </c>
      <c r="G92" s="94">
        <f t="shared" si="2"/>
        <v>295</v>
      </c>
      <c r="H92" s="94">
        <v>0</v>
      </c>
      <c r="I92" s="94">
        <f t="shared" si="3"/>
        <v>6</v>
      </c>
      <c r="J92" s="94">
        <v>1</v>
      </c>
      <c r="K92" s="176">
        <f t="shared" si="4"/>
        <v>23</v>
      </c>
    </row>
    <row r="93" spans="1:11" x14ac:dyDescent="0.2">
      <c r="A93" s="93">
        <v>44055</v>
      </c>
      <c r="B93" s="94">
        <v>16</v>
      </c>
      <c r="C93" s="94">
        <f t="shared" si="0"/>
        <v>2960</v>
      </c>
      <c r="D93" s="94">
        <v>11</v>
      </c>
      <c r="E93" s="94">
        <f t="shared" si="1"/>
        <v>1755</v>
      </c>
      <c r="F93" s="94">
        <v>2</v>
      </c>
      <c r="G93" s="94">
        <f t="shared" si="2"/>
        <v>297</v>
      </c>
      <c r="H93" s="94">
        <v>0</v>
      </c>
      <c r="I93" s="94">
        <f t="shared" si="3"/>
        <v>6</v>
      </c>
      <c r="J93" s="94">
        <v>2</v>
      </c>
      <c r="K93" s="176">
        <f t="shared" si="4"/>
        <v>25</v>
      </c>
    </row>
    <row r="94" spans="1:11" x14ac:dyDescent="0.2">
      <c r="A94" s="93">
        <v>44056</v>
      </c>
      <c r="B94" s="94">
        <v>77</v>
      </c>
      <c r="C94" s="94">
        <f t="shared" si="0"/>
        <v>3037</v>
      </c>
      <c r="D94" s="94">
        <v>9</v>
      </c>
      <c r="E94" s="94">
        <f t="shared" si="1"/>
        <v>1764</v>
      </c>
      <c r="F94" s="94">
        <v>4</v>
      </c>
      <c r="G94" s="94">
        <f t="shared" si="2"/>
        <v>301</v>
      </c>
      <c r="H94" s="94">
        <v>0</v>
      </c>
      <c r="I94" s="94">
        <f t="shared" si="3"/>
        <v>6</v>
      </c>
      <c r="J94" s="94">
        <v>0</v>
      </c>
      <c r="K94" s="176">
        <f t="shared" si="4"/>
        <v>25</v>
      </c>
    </row>
    <row r="95" spans="1:11" x14ac:dyDescent="0.2">
      <c r="A95" s="93">
        <v>44057</v>
      </c>
      <c r="B95" s="94">
        <v>69</v>
      </c>
      <c r="C95" s="94">
        <f t="shared" si="0"/>
        <v>3106</v>
      </c>
      <c r="D95" s="94">
        <v>32</v>
      </c>
      <c r="E95" s="94">
        <f t="shared" si="1"/>
        <v>1796</v>
      </c>
      <c r="F95" s="94">
        <v>2</v>
      </c>
      <c r="G95" s="94">
        <f t="shared" si="2"/>
        <v>303</v>
      </c>
      <c r="H95" s="94">
        <v>0</v>
      </c>
      <c r="I95" s="94">
        <f t="shared" si="3"/>
        <v>6</v>
      </c>
      <c r="J95" s="94">
        <v>2</v>
      </c>
      <c r="K95" s="176">
        <f t="shared" si="4"/>
        <v>27</v>
      </c>
    </row>
    <row r="96" spans="1:11" x14ac:dyDescent="0.2">
      <c r="A96" s="93">
        <v>44058</v>
      </c>
      <c r="B96" s="94"/>
      <c r="C96" s="94">
        <f t="shared" si="0"/>
        <v>3106</v>
      </c>
      <c r="D96" s="94"/>
      <c r="E96" s="94">
        <f t="shared" si="1"/>
        <v>1796</v>
      </c>
      <c r="F96" s="94"/>
      <c r="G96" s="94">
        <f t="shared" si="2"/>
        <v>303</v>
      </c>
      <c r="H96" s="94"/>
      <c r="I96" s="94">
        <f t="shared" si="3"/>
        <v>6</v>
      </c>
      <c r="J96" s="94"/>
      <c r="K96" s="176">
        <f t="shared" si="4"/>
        <v>27</v>
      </c>
    </row>
    <row r="97" spans="1:11" x14ac:dyDescent="0.2">
      <c r="A97" s="93">
        <v>44059</v>
      </c>
      <c r="B97" s="94"/>
      <c r="C97" s="94">
        <f t="shared" si="0"/>
        <v>3106</v>
      </c>
      <c r="D97" s="94"/>
      <c r="E97" s="94">
        <f t="shared" si="1"/>
        <v>1796</v>
      </c>
      <c r="F97" s="94"/>
      <c r="G97" s="94">
        <f t="shared" si="2"/>
        <v>303</v>
      </c>
      <c r="H97" s="94"/>
      <c r="I97" s="94">
        <f t="shared" si="3"/>
        <v>6</v>
      </c>
      <c r="J97" s="94"/>
      <c r="K97" s="176">
        <f t="shared" si="4"/>
        <v>27</v>
      </c>
    </row>
    <row r="98" spans="1:11" x14ac:dyDescent="0.2">
      <c r="A98" s="93">
        <v>44060</v>
      </c>
      <c r="B98" s="94">
        <v>252</v>
      </c>
      <c r="C98" s="94">
        <f t="shared" si="0"/>
        <v>3358</v>
      </c>
      <c r="D98" s="94">
        <v>84</v>
      </c>
      <c r="E98" s="94">
        <f t="shared" si="1"/>
        <v>1880</v>
      </c>
      <c r="F98" s="94">
        <v>31</v>
      </c>
      <c r="G98" s="94">
        <f t="shared" si="2"/>
        <v>334</v>
      </c>
      <c r="H98" s="94">
        <v>1</v>
      </c>
      <c r="I98" s="94">
        <f>I97+H98</f>
        <v>7</v>
      </c>
      <c r="J98" s="94">
        <v>0</v>
      </c>
      <c r="K98" s="176">
        <f t="shared" si="4"/>
        <v>27</v>
      </c>
    </row>
    <row r="99" spans="1:11" x14ac:dyDescent="0.2">
      <c r="A99" s="93">
        <v>44061</v>
      </c>
      <c r="B99" s="94">
        <v>89</v>
      </c>
      <c r="C99" s="94">
        <f t="shared" si="0"/>
        <v>3447</v>
      </c>
      <c r="D99" s="94">
        <v>22</v>
      </c>
      <c r="E99" s="94">
        <f t="shared" si="1"/>
        <v>1902</v>
      </c>
      <c r="F99" s="94">
        <v>7</v>
      </c>
      <c r="G99" s="94">
        <f t="shared" si="2"/>
        <v>341</v>
      </c>
      <c r="H99" s="94">
        <v>0</v>
      </c>
      <c r="I99" s="94">
        <f>I98+H99</f>
        <v>7</v>
      </c>
      <c r="J99" s="94">
        <v>0</v>
      </c>
      <c r="K99" s="176">
        <f t="shared" si="4"/>
        <v>27</v>
      </c>
    </row>
    <row r="100" spans="1:11" x14ac:dyDescent="0.2">
      <c r="A100" s="93">
        <v>44062</v>
      </c>
      <c r="B100" s="94">
        <v>50</v>
      </c>
      <c r="C100" s="94">
        <f t="shared" si="0"/>
        <v>3497</v>
      </c>
      <c r="D100" s="94">
        <v>25</v>
      </c>
      <c r="E100" s="94">
        <f t="shared" si="1"/>
        <v>1927</v>
      </c>
      <c r="F100" s="94">
        <v>2</v>
      </c>
      <c r="G100" s="94">
        <f t="shared" si="2"/>
        <v>343</v>
      </c>
      <c r="H100" s="94">
        <v>0</v>
      </c>
      <c r="I100" s="94">
        <f>I99+H100</f>
        <v>7</v>
      </c>
      <c r="J100" s="94">
        <v>0</v>
      </c>
      <c r="K100" s="176">
        <f t="shared" si="4"/>
        <v>27</v>
      </c>
    </row>
    <row r="101" spans="1:11" x14ac:dyDescent="0.2">
      <c r="A101" s="93">
        <v>44063</v>
      </c>
      <c r="B101" s="94">
        <v>29</v>
      </c>
      <c r="C101" s="94">
        <f t="shared" si="0"/>
        <v>3526</v>
      </c>
      <c r="D101" s="94">
        <v>16</v>
      </c>
      <c r="E101" s="94">
        <f t="shared" si="1"/>
        <v>1943</v>
      </c>
      <c r="F101" s="94">
        <v>5</v>
      </c>
      <c r="G101" s="94">
        <f t="shared" si="2"/>
        <v>348</v>
      </c>
      <c r="H101" s="94">
        <v>0</v>
      </c>
      <c r="I101" s="94">
        <f>I100+H101</f>
        <v>7</v>
      </c>
      <c r="J101" s="94">
        <v>0</v>
      </c>
      <c r="K101" s="176">
        <f t="shared" si="4"/>
        <v>27</v>
      </c>
    </row>
    <row r="102" spans="1:11" x14ac:dyDescent="0.2">
      <c r="A102" s="93">
        <v>44064</v>
      </c>
      <c r="B102" s="94">
        <v>72</v>
      </c>
      <c r="C102" s="94">
        <f t="shared" si="0"/>
        <v>3598</v>
      </c>
      <c r="D102" s="94">
        <v>15</v>
      </c>
      <c r="E102" s="94">
        <f t="shared" si="1"/>
        <v>1958</v>
      </c>
      <c r="F102" s="94">
        <v>4</v>
      </c>
      <c r="G102" s="94">
        <f t="shared" si="2"/>
        <v>352</v>
      </c>
      <c r="H102" s="94">
        <v>0</v>
      </c>
      <c r="I102" s="94">
        <f>I101+H102</f>
        <v>7</v>
      </c>
      <c r="J102" s="94">
        <v>0</v>
      </c>
      <c r="K102" s="176">
        <f t="shared" si="4"/>
        <v>27</v>
      </c>
    </row>
    <row r="103" spans="1:11" x14ac:dyDescent="0.2">
      <c r="A103" s="93">
        <v>44065</v>
      </c>
      <c r="B103" s="94"/>
      <c r="C103" s="94">
        <f t="shared" si="0"/>
        <v>3598</v>
      </c>
      <c r="D103" s="94"/>
      <c r="E103" s="94">
        <f t="shared" si="1"/>
        <v>1958</v>
      </c>
      <c r="F103" s="94"/>
      <c r="G103" s="94">
        <f t="shared" si="2"/>
        <v>352</v>
      </c>
      <c r="H103" s="94"/>
      <c r="I103" s="94">
        <f t="shared" ref="I103:I158" si="5">I102+H103</f>
        <v>7</v>
      </c>
      <c r="J103" s="94"/>
      <c r="K103" s="176">
        <f t="shared" si="4"/>
        <v>27</v>
      </c>
    </row>
    <row r="104" spans="1:11" x14ac:dyDescent="0.2">
      <c r="A104" s="93">
        <v>44066</v>
      </c>
      <c r="B104" s="94"/>
      <c r="C104" s="94">
        <f t="shared" si="0"/>
        <v>3598</v>
      </c>
      <c r="D104" s="94"/>
      <c r="E104" s="94">
        <f t="shared" si="1"/>
        <v>1958</v>
      </c>
      <c r="F104" s="94"/>
      <c r="G104" s="94">
        <f t="shared" si="2"/>
        <v>352</v>
      </c>
      <c r="H104" s="94"/>
      <c r="I104" s="94">
        <f t="shared" si="5"/>
        <v>7</v>
      </c>
      <c r="J104" s="94"/>
      <c r="K104" s="176">
        <f t="shared" si="4"/>
        <v>27</v>
      </c>
    </row>
    <row r="105" spans="1:11" x14ac:dyDescent="0.2">
      <c r="A105" s="93">
        <v>44067</v>
      </c>
      <c r="B105" s="94">
        <v>216</v>
      </c>
      <c r="C105" s="94">
        <f t="shared" si="0"/>
        <v>3814</v>
      </c>
      <c r="D105" s="94">
        <v>78</v>
      </c>
      <c r="E105" s="94">
        <f t="shared" si="1"/>
        <v>2036</v>
      </c>
      <c r="F105" s="94">
        <v>14</v>
      </c>
      <c r="G105" s="94">
        <f t="shared" si="2"/>
        <v>366</v>
      </c>
      <c r="H105" s="94">
        <v>0</v>
      </c>
      <c r="I105" s="94">
        <f t="shared" si="5"/>
        <v>7</v>
      </c>
      <c r="J105" s="94">
        <v>1</v>
      </c>
      <c r="K105" s="176">
        <f t="shared" si="4"/>
        <v>28</v>
      </c>
    </row>
    <row r="106" spans="1:11" x14ac:dyDescent="0.2">
      <c r="A106" s="93">
        <v>44068</v>
      </c>
      <c r="B106" s="94">
        <v>54</v>
      </c>
      <c r="C106" s="94">
        <f t="shared" si="0"/>
        <v>3868</v>
      </c>
      <c r="D106" s="94">
        <v>16</v>
      </c>
      <c r="E106" s="94">
        <f t="shared" si="1"/>
        <v>2052</v>
      </c>
      <c r="F106" s="94">
        <v>0</v>
      </c>
      <c r="G106" s="94">
        <f t="shared" si="2"/>
        <v>366</v>
      </c>
      <c r="H106" s="94">
        <v>0</v>
      </c>
      <c r="I106" s="94">
        <f t="shared" si="5"/>
        <v>7</v>
      </c>
      <c r="J106" s="94">
        <v>0</v>
      </c>
      <c r="K106" s="176">
        <f t="shared" si="4"/>
        <v>28</v>
      </c>
    </row>
    <row r="107" spans="1:11" x14ac:dyDescent="0.2">
      <c r="A107" s="93">
        <v>44069</v>
      </c>
      <c r="B107" s="94">
        <v>38</v>
      </c>
      <c r="C107" s="94">
        <f t="shared" si="0"/>
        <v>3906</v>
      </c>
      <c r="D107" s="94">
        <v>14</v>
      </c>
      <c r="E107" s="94">
        <f t="shared" si="1"/>
        <v>2066</v>
      </c>
      <c r="F107" s="94">
        <v>0</v>
      </c>
      <c r="G107" s="94">
        <f t="shared" si="2"/>
        <v>366</v>
      </c>
      <c r="H107" s="94">
        <v>0</v>
      </c>
      <c r="I107" s="94">
        <f t="shared" si="5"/>
        <v>7</v>
      </c>
      <c r="J107" s="94">
        <v>0</v>
      </c>
      <c r="K107" s="176">
        <f t="shared" si="4"/>
        <v>28</v>
      </c>
    </row>
    <row r="108" spans="1:11" x14ac:dyDescent="0.2">
      <c r="A108" s="93">
        <v>44070</v>
      </c>
      <c r="B108" s="94">
        <v>37</v>
      </c>
      <c r="C108" s="94">
        <f t="shared" si="0"/>
        <v>3943</v>
      </c>
      <c r="D108" s="94">
        <v>11</v>
      </c>
      <c r="E108" s="94">
        <f t="shared" si="1"/>
        <v>2077</v>
      </c>
      <c r="F108" s="94">
        <v>1</v>
      </c>
      <c r="G108" s="94">
        <f t="shared" si="2"/>
        <v>367</v>
      </c>
      <c r="H108" s="94">
        <v>1</v>
      </c>
      <c r="I108" s="94">
        <f t="shared" si="5"/>
        <v>8</v>
      </c>
      <c r="J108" s="94">
        <v>0</v>
      </c>
      <c r="K108" s="176">
        <f t="shared" si="4"/>
        <v>28</v>
      </c>
    </row>
    <row r="109" spans="1:11" x14ac:dyDescent="0.2">
      <c r="A109" s="93">
        <v>44071</v>
      </c>
      <c r="B109" s="94">
        <v>60</v>
      </c>
      <c r="C109" s="94">
        <f t="shared" si="0"/>
        <v>4003</v>
      </c>
      <c r="D109" s="94">
        <v>15</v>
      </c>
      <c r="E109" s="94">
        <f t="shared" si="1"/>
        <v>2092</v>
      </c>
      <c r="F109" s="94">
        <v>3</v>
      </c>
      <c r="G109" s="94">
        <f t="shared" si="2"/>
        <v>370</v>
      </c>
      <c r="H109" s="94">
        <v>0</v>
      </c>
      <c r="I109" s="94">
        <f t="shared" si="5"/>
        <v>8</v>
      </c>
      <c r="J109" s="94">
        <v>0</v>
      </c>
      <c r="K109" s="176">
        <f t="shared" si="4"/>
        <v>28</v>
      </c>
    </row>
    <row r="110" spans="1:11" x14ac:dyDescent="0.2">
      <c r="A110" s="93">
        <v>44072</v>
      </c>
      <c r="B110" s="94"/>
      <c r="C110" s="94">
        <f t="shared" si="0"/>
        <v>4003</v>
      </c>
      <c r="D110" s="94"/>
      <c r="E110" s="94">
        <f t="shared" si="1"/>
        <v>2092</v>
      </c>
      <c r="F110" s="94"/>
      <c r="G110" s="94">
        <f t="shared" si="2"/>
        <v>370</v>
      </c>
      <c r="H110" s="94"/>
      <c r="I110" s="94">
        <f t="shared" si="5"/>
        <v>8</v>
      </c>
      <c r="J110" s="94"/>
      <c r="K110" s="176">
        <f t="shared" si="4"/>
        <v>28</v>
      </c>
    </row>
    <row r="111" spans="1:11" x14ac:dyDescent="0.2">
      <c r="A111" s="93">
        <v>44073</v>
      </c>
      <c r="B111" s="94"/>
      <c r="C111" s="94">
        <f t="shared" si="0"/>
        <v>4003</v>
      </c>
      <c r="D111" s="94"/>
      <c r="E111" s="94">
        <f t="shared" si="1"/>
        <v>2092</v>
      </c>
      <c r="F111" s="94"/>
      <c r="G111" s="94">
        <f t="shared" si="2"/>
        <v>370</v>
      </c>
      <c r="H111" s="94"/>
      <c r="I111" s="94">
        <f t="shared" si="5"/>
        <v>8</v>
      </c>
      <c r="J111" s="94"/>
      <c r="K111" s="176">
        <f t="shared" si="4"/>
        <v>28</v>
      </c>
    </row>
    <row r="112" spans="1:11" x14ac:dyDescent="0.2">
      <c r="A112" s="93">
        <v>44074</v>
      </c>
      <c r="B112" s="94">
        <v>169</v>
      </c>
      <c r="C112" s="94">
        <f t="shared" si="0"/>
        <v>4172</v>
      </c>
      <c r="D112" s="94">
        <v>44</v>
      </c>
      <c r="E112" s="94">
        <f t="shared" si="1"/>
        <v>2136</v>
      </c>
      <c r="F112" s="94">
        <v>12</v>
      </c>
      <c r="G112" s="94">
        <f t="shared" si="2"/>
        <v>382</v>
      </c>
      <c r="H112" s="94">
        <v>2</v>
      </c>
      <c r="I112" s="94">
        <f t="shared" si="5"/>
        <v>10</v>
      </c>
      <c r="J112" s="94">
        <v>1</v>
      </c>
      <c r="K112" s="176">
        <f t="shared" si="4"/>
        <v>29</v>
      </c>
    </row>
    <row r="113" spans="1:11" x14ac:dyDescent="0.2">
      <c r="A113" s="93">
        <v>44075</v>
      </c>
      <c r="B113" s="94">
        <v>37</v>
      </c>
      <c r="C113" s="94">
        <f t="shared" si="0"/>
        <v>4209</v>
      </c>
      <c r="D113" s="94">
        <v>13</v>
      </c>
      <c r="E113" s="94">
        <f t="shared" si="1"/>
        <v>2149</v>
      </c>
      <c r="F113" s="94">
        <v>4</v>
      </c>
      <c r="G113" s="94">
        <f t="shared" si="2"/>
        <v>386</v>
      </c>
      <c r="H113" s="94">
        <v>0</v>
      </c>
      <c r="I113" s="94">
        <f t="shared" si="5"/>
        <v>10</v>
      </c>
      <c r="J113" s="94">
        <v>0</v>
      </c>
      <c r="K113" s="176">
        <f t="shared" si="4"/>
        <v>29</v>
      </c>
    </row>
    <row r="114" spans="1:11" x14ac:dyDescent="0.2">
      <c r="A114" s="93">
        <v>44076</v>
      </c>
      <c r="B114" s="94">
        <v>36</v>
      </c>
      <c r="C114" s="94">
        <f t="shared" si="0"/>
        <v>4245</v>
      </c>
      <c r="D114" s="94">
        <v>10</v>
      </c>
      <c r="E114" s="94">
        <f t="shared" si="1"/>
        <v>2159</v>
      </c>
      <c r="F114" s="94">
        <v>3</v>
      </c>
      <c r="G114" s="94">
        <f t="shared" si="2"/>
        <v>389</v>
      </c>
      <c r="H114" s="94">
        <v>1</v>
      </c>
      <c r="I114" s="94">
        <f t="shared" si="5"/>
        <v>11</v>
      </c>
      <c r="J114" s="94">
        <v>0</v>
      </c>
      <c r="K114" s="176">
        <f t="shared" si="4"/>
        <v>29</v>
      </c>
    </row>
    <row r="115" spans="1:11" x14ac:dyDescent="0.2">
      <c r="A115" s="93">
        <v>44077</v>
      </c>
      <c r="B115" s="94">
        <v>41</v>
      </c>
      <c r="C115" s="94">
        <f t="shared" si="0"/>
        <v>4286</v>
      </c>
      <c r="D115" s="94">
        <v>11</v>
      </c>
      <c r="E115" s="94">
        <f t="shared" si="1"/>
        <v>2170</v>
      </c>
      <c r="F115" s="94">
        <v>0</v>
      </c>
      <c r="G115" s="94">
        <f t="shared" si="2"/>
        <v>389</v>
      </c>
      <c r="H115" s="94">
        <v>0</v>
      </c>
      <c r="I115" s="94">
        <f t="shared" si="5"/>
        <v>11</v>
      </c>
      <c r="J115" s="94">
        <v>0</v>
      </c>
      <c r="K115" s="176">
        <f t="shared" si="4"/>
        <v>29</v>
      </c>
    </row>
    <row r="116" spans="1:11" x14ac:dyDescent="0.2">
      <c r="A116" s="93">
        <v>44078</v>
      </c>
      <c r="B116" s="94">
        <v>43</v>
      </c>
      <c r="C116" s="94">
        <f t="shared" si="0"/>
        <v>4329</v>
      </c>
      <c r="D116" s="94">
        <v>4</v>
      </c>
      <c r="E116" s="94">
        <f t="shared" si="1"/>
        <v>2174</v>
      </c>
      <c r="F116" s="94">
        <v>1</v>
      </c>
      <c r="G116" s="94">
        <f t="shared" si="2"/>
        <v>390</v>
      </c>
      <c r="H116" s="94">
        <v>0</v>
      </c>
      <c r="I116" s="94">
        <f t="shared" si="5"/>
        <v>11</v>
      </c>
      <c r="J116" s="94">
        <v>0</v>
      </c>
      <c r="K116" s="176">
        <f t="shared" si="4"/>
        <v>29</v>
      </c>
    </row>
    <row r="117" spans="1:11" x14ac:dyDescent="0.2">
      <c r="A117" s="93">
        <v>44079</v>
      </c>
      <c r="B117" s="94"/>
      <c r="C117" s="94">
        <f t="shared" si="0"/>
        <v>4329</v>
      </c>
      <c r="D117" s="94"/>
      <c r="E117" s="94">
        <f t="shared" si="1"/>
        <v>2174</v>
      </c>
      <c r="F117" s="94"/>
      <c r="G117" s="94">
        <f t="shared" si="2"/>
        <v>390</v>
      </c>
      <c r="H117" s="94"/>
      <c r="I117" s="94">
        <f t="shared" si="5"/>
        <v>11</v>
      </c>
      <c r="J117" s="94"/>
      <c r="K117" s="176">
        <f t="shared" si="4"/>
        <v>29</v>
      </c>
    </row>
    <row r="118" spans="1:11" x14ac:dyDescent="0.2">
      <c r="A118" s="93">
        <v>44080</v>
      </c>
      <c r="B118" s="94"/>
      <c r="C118" s="94">
        <f t="shared" si="0"/>
        <v>4329</v>
      </c>
      <c r="D118" s="94"/>
      <c r="E118" s="94">
        <f t="shared" si="1"/>
        <v>2174</v>
      </c>
      <c r="F118" s="94"/>
      <c r="G118" s="94">
        <f t="shared" si="2"/>
        <v>390</v>
      </c>
      <c r="H118" s="94"/>
      <c r="I118" s="94">
        <f t="shared" si="5"/>
        <v>11</v>
      </c>
      <c r="J118" s="94"/>
      <c r="K118" s="176">
        <f t="shared" si="4"/>
        <v>29</v>
      </c>
    </row>
    <row r="119" spans="1:11" x14ac:dyDescent="0.2">
      <c r="A119" s="93">
        <v>44081</v>
      </c>
      <c r="B119" s="94">
        <v>132</v>
      </c>
      <c r="C119" s="94">
        <f t="shared" si="0"/>
        <v>4461</v>
      </c>
      <c r="D119" s="94">
        <v>33</v>
      </c>
      <c r="E119" s="94">
        <f t="shared" si="1"/>
        <v>2207</v>
      </c>
      <c r="F119" s="94">
        <v>4</v>
      </c>
      <c r="G119" s="94">
        <f t="shared" si="2"/>
        <v>394</v>
      </c>
      <c r="H119" s="94">
        <v>0</v>
      </c>
      <c r="I119" s="94">
        <f t="shared" si="5"/>
        <v>11</v>
      </c>
      <c r="J119" s="94">
        <v>0</v>
      </c>
      <c r="K119" s="176">
        <f t="shared" si="4"/>
        <v>29</v>
      </c>
    </row>
    <row r="120" spans="1:11" x14ac:dyDescent="0.2">
      <c r="A120" s="93">
        <v>44082</v>
      </c>
      <c r="B120" s="94">
        <v>41</v>
      </c>
      <c r="C120" s="94">
        <f t="shared" si="0"/>
        <v>4502</v>
      </c>
      <c r="D120" s="94">
        <v>7</v>
      </c>
      <c r="E120" s="94">
        <f t="shared" si="1"/>
        <v>2214</v>
      </c>
      <c r="F120" s="94">
        <v>7</v>
      </c>
      <c r="G120" s="94">
        <f t="shared" si="2"/>
        <v>401</v>
      </c>
      <c r="H120" s="94">
        <v>0</v>
      </c>
      <c r="I120" s="94">
        <f t="shared" si="5"/>
        <v>11</v>
      </c>
      <c r="J120" s="94">
        <v>0</v>
      </c>
      <c r="K120" s="176">
        <f t="shared" si="4"/>
        <v>29</v>
      </c>
    </row>
    <row r="121" spans="1:11" x14ac:dyDescent="0.2">
      <c r="A121" s="93">
        <v>44083</v>
      </c>
      <c r="B121" s="94">
        <v>44</v>
      </c>
      <c r="C121" s="94">
        <f t="shared" si="0"/>
        <v>4546</v>
      </c>
      <c r="D121" s="94">
        <v>6</v>
      </c>
      <c r="E121" s="94">
        <f t="shared" si="1"/>
        <v>2220</v>
      </c>
      <c r="F121" s="94">
        <v>3</v>
      </c>
      <c r="G121" s="94">
        <f t="shared" si="2"/>
        <v>404</v>
      </c>
      <c r="H121" s="94">
        <v>0</v>
      </c>
      <c r="I121" s="94">
        <f t="shared" si="5"/>
        <v>11</v>
      </c>
      <c r="J121" s="94">
        <v>0</v>
      </c>
      <c r="K121" s="176">
        <f t="shared" si="4"/>
        <v>29</v>
      </c>
    </row>
    <row r="122" spans="1:11" x14ac:dyDescent="0.2">
      <c r="A122" s="93">
        <v>44084</v>
      </c>
      <c r="B122" s="94">
        <v>24</v>
      </c>
      <c r="C122" s="94">
        <f t="shared" si="0"/>
        <v>4570</v>
      </c>
      <c r="D122" s="94">
        <v>12</v>
      </c>
      <c r="E122" s="94">
        <f t="shared" si="1"/>
        <v>2232</v>
      </c>
      <c r="F122" s="94">
        <v>0</v>
      </c>
      <c r="G122" s="94">
        <f t="shared" si="2"/>
        <v>404</v>
      </c>
      <c r="H122" s="94">
        <v>0</v>
      </c>
      <c r="I122" s="94">
        <f t="shared" si="5"/>
        <v>11</v>
      </c>
      <c r="J122" s="94">
        <v>0</v>
      </c>
      <c r="K122" s="176">
        <f t="shared" si="4"/>
        <v>29</v>
      </c>
    </row>
    <row r="123" spans="1:11" x14ac:dyDescent="0.2">
      <c r="A123" s="93">
        <v>44085</v>
      </c>
      <c r="B123" s="94">
        <v>41</v>
      </c>
      <c r="C123" s="94">
        <f t="shared" si="0"/>
        <v>4611</v>
      </c>
      <c r="D123" s="94">
        <v>9</v>
      </c>
      <c r="E123" s="94">
        <f t="shared" si="1"/>
        <v>2241</v>
      </c>
      <c r="F123" s="94">
        <v>1</v>
      </c>
      <c r="G123" s="94">
        <f t="shared" si="2"/>
        <v>405</v>
      </c>
      <c r="H123" s="94">
        <v>2</v>
      </c>
      <c r="I123" s="94">
        <f t="shared" si="5"/>
        <v>13</v>
      </c>
      <c r="J123" s="94">
        <v>0</v>
      </c>
      <c r="K123" s="176">
        <f t="shared" si="4"/>
        <v>29</v>
      </c>
    </row>
    <row r="124" spans="1:11" x14ac:dyDescent="0.2">
      <c r="A124" s="93">
        <v>44086</v>
      </c>
      <c r="B124" s="94"/>
      <c r="C124" s="94">
        <f t="shared" si="0"/>
        <v>4611</v>
      </c>
      <c r="D124" s="94"/>
      <c r="E124" s="94">
        <f t="shared" si="1"/>
        <v>2241</v>
      </c>
      <c r="F124" s="94"/>
      <c r="G124" s="94">
        <f t="shared" si="2"/>
        <v>405</v>
      </c>
      <c r="H124" s="94"/>
      <c r="I124" s="94">
        <f t="shared" si="5"/>
        <v>13</v>
      </c>
      <c r="J124" s="94"/>
      <c r="K124" s="176">
        <f t="shared" si="4"/>
        <v>29</v>
      </c>
    </row>
    <row r="125" spans="1:11" x14ac:dyDescent="0.2">
      <c r="A125" s="93">
        <v>44087</v>
      </c>
      <c r="B125" s="94"/>
      <c r="C125" s="94">
        <f t="shared" si="0"/>
        <v>4611</v>
      </c>
      <c r="D125" s="94"/>
      <c r="E125" s="94">
        <f t="shared" si="1"/>
        <v>2241</v>
      </c>
      <c r="F125" s="94"/>
      <c r="G125" s="94">
        <f t="shared" si="2"/>
        <v>405</v>
      </c>
      <c r="H125" s="94"/>
      <c r="I125" s="94">
        <f t="shared" si="5"/>
        <v>13</v>
      </c>
      <c r="J125" s="94"/>
      <c r="K125" s="176">
        <f t="shared" si="4"/>
        <v>29</v>
      </c>
    </row>
    <row r="126" spans="1:11" x14ac:dyDescent="0.2">
      <c r="A126" s="93">
        <v>44088</v>
      </c>
      <c r="B126" s="94">
        <v>187</v>
      </c>
      <c r="C126" s="94">
        <f t="shared" si="0"/>
        <v>4798</v>
      </c>
      <c r="D126" s="94">
        <v>51</v>
      </c>
      <c r="E126" s="94">
        <f t="shared" si="1"/>
        <v>2292</v>
      </c>
      <c r="F126" s="94">
        <v>10</v>
      </c>
      <c r="G126" s="94">
        <f t="shared" si="2"/>
        <v>415</v>
      </c>
      <c r="H126" s="94">
        <v>3</v>
      </c>
      <c r="I126" s="94">
        <f t="shared" si="5"/>
        <v>16</v>
      </c>
      <c r="J126" s="94">
        <v>0</v>
      </c>
      <c r="K126" s="176">
        <f t="shared" si="4"/>
        <v>29</v>
      </c>
    </row>
    <row r="127" spans="1:11" x14ac:dyDescent="0.2">
      <c r="A127" s="93">
        <v>44089</v>
      </c>
      <c r="B127" s="94">
        <v>40</v>
      </c>
      <c r="C127" s="94">
        <f t="shared" si="0"/>
        <v>4838</v>
      </c>
      <c r="D127" s="94">
        <v>20</v>
      </c>
      <c r="E127" s="94">
        <f t="shared" si="1"/>
        <v>2312</v>
      </c>
      <c r="F127" s="94">
        <v>6</v>
      </c>
      <c r="G127" s="94">
        <f t="shared" si="2"/>
        <v>421</v>
      </c>
      <c r="H127" s="94">
        <v>0</v>
      </c>
      <c r="I127" s="94">
        <f t="shared" si="5"/>
        <v>16</v>
      </c>
      <c r="J127" s="94">
        <v>0</v>
      </c>
      <c r="K127" s="176">
        <f t="shared" si="4"/>
        <v>29</v>
      </c>
    </row>
    <row r="128" spans="1:11" x14ac:dyDescent="0.2">
      <c r="A128" s="93">
        <v>44090</v>
      </c>
      <c r="B128" s="94">
        <v>50</v>
      </c>
      <c r="C128" s="94">
        <f t="shared" si="0"/>
        <v>4888</v>
      </c>
      <c r="D128" s="94">
        <v>9</v>
      </c>
      <c r="E128" s="94">
        <f t="shared" si="1"/>
        <v>2321</v>
      </c>
      <c r="F128" s="94">
        <v>4</v>
      </c>
      <c r="G128" s="94">
        <f t="shared" si="2"/>
        <v>425</v>
      </c>
      <c r="H128" s="94">
        <v>0</v>
      </c>
      <c r="I128" s="94">
        <f t="shared" si="5"/>
        <v>16</v>
      </c>
      <c r="J128" s="94">
        <v>0</v>
      </c>
      <c r="K128" s="176">
        <f t="shared" si="4"/>
        <v>29</v>
      </c>
    </row>
    <row r="129" spans="1:11" x14ac:dyDescent="0.2">
      <c r="A129" s="93">
        <v>44091</v>
      </c>
      <c r="B129" s="94">
        <v>33</v>
      </c>
      <c r="C129" s="94">
        <f t="shared" si="0"/>
        <v>4921</v>
      </c>
      <c r="D129" s="94">
        <v>22</v>
      </c>
      <c r="E129" s="94">
        <f t="shared" si="1"/>
        <v>2343</v>
      </c>
      <c r="F129" s="94">
        <v>2</v>
      </c>
      <c r="G129" s="94">
        <f t="shared" si="2"/>
        <v>427</v>
      </c>
      <c r="H129" s="94">
        <v>5</v>
      </c>
      <c r="I129" s="94">
        <f t="shared" si="5"/>
        <v>21</v>
      </c>
      <c r="J129" s="94">
        <v>0</v>
      </c>
      <c r="K129" s="176">
        <f t="shared" si="4"/>
        <v>29</v>
      </c>
    </row>
    <row r="130" spans="1:11" x14ac:dyDescent="0.2">
      <c r="A130" s="93">
        <v>44092</v>
      </c>
      <c r="B130" s="94">
        <v>57</v>
      </c>
      <c r="C130" s="94">
        <f t="shared" si="0"/>
        <v>4978</v>
      </c>
      <c r="D130" s="94">
        <v>22</v>
      </c>
      <c r="E130" s="94">
        <f t="shared" si="1"/>
        <v>2365</v>
      </c>
      <c r="F130" s="94">
        <v>4</v>
      </c>
      <c r="G130" s="94">
        <f t="shared" si="2"/>
        <v>431</v>
      </c>
      <c r="H130" s="94">
        <v>0</v>
      </c>
      <c r="I130" s="94">
        <f t="shared" si="5"/>
        <v>21</v>
      </c>
      <c r="J130" s="94">
        <v>0</v>
      </c>
      <c r="K130" s="176">
        <f t="shared" si="4"/>
        <v>29</v>
      </c>
    </row>
    <row r="131" spans="1:11" x14ac:dyDescent="0.2">
      <c r="A131" s="93">
        <v>44093</v>
      </c>
      <c r="B131" s="94"/>
      <c r="C131" s="94">
        <f t="shared" si="0"/>
        <v>4978</v>
      </c>
      <c r="D131" s="94"/>
      <c r="E131" s="94">
        <f t="shared" si="1"/>
        <v>2365</v>
      </c>
      <c r="F131" s="94"/>
      <c r="G131" s="94">
        <f t="shared" si="2"/>
        <v>431</v>
      </c>
      <c r="H131" s="94"/>
      <c r="I131" s="94">
        <f t="shared" si="5"/>
        <v>21</v>
      </c>
      <c r="J131" s="94"/>
      <c r="K131" s="176">
        <f t="shared" si="4"/>
        <v>29</v>
      </c>
    </row>
    <row r="132" spans="1:11" x14ac:dyDescent="0.2">
      <c r="A132" s="93">
        <v>44094</v>
      </c>
      <c r="B132" s="94"/>
      <c r="C132" s="94">
        <f t="shared" si="0"/>
        <v>4978</v>
      </c>
      <c r="D132" s="94"/>
      <c r="E132" s="94">
        <f t="shared" si="1"/>
        <v>2365</v>
      </c>
      <c r="F132" s="94"/>
      <c r="G132" s="94">
        <f t="shared" si="2"/>
        <v>431</v>
      </c>
      <c r="H132" s="94"/>
      <c r="I132" s="94">
        <f t="shared" si="5"/>
        <v>21</v>
      </c>
      <c r="J132" s="94"/>
      <c r="K132" s="176">
        <f t="shared" si="4"/>
        <v>29</v>
      </c>
    </row>
    <row r="133" spans="1:11" x14ac:dyDescent="0.2">
      <c r="A133" s="93">
        <v>44095</v>
      </c>
      <c r="B133" s="94">
        <v>219</v>
      </c>
      <c r="C133" s="94">
        <f>SUM(C132,B133)</f>
        <v>5197</v>
      </c>
      <c r="D133" s="94">
        <v>148</v>
      </c>
      <c r="E133" s="94">
        <f t="shared" ref="E133:E158" si="6">SUM(E132,D133)</f>
        <v>2513</v>
      </c>
      <c r="F133" s="94">
        <v>28</v>
      </c>
      <c r="G133" s="94">
        <f t="shared" ref="G133:G158" si="7">SUM(G132,F133)</f>
        <v>459</v>
      </c>
      <c r="H133" s="94">
        <v>3</v>
      </c>
      <c r="I133" s="94">
        <f t="shared" si="5"/>
        <v>24</v>
      </c>
      <c r="J133" s="94">
        <v>0</v>
      </c>
      <c r="K133" s="176">
        <f t="shared" ref="K133:K158" si="8">SUM(K132,J133)</f>
        <v>29</v>
      </c>
    </row>
    <row r="134" spans="1:11" x14ac:dyDescent="0.2">
      <c r="A134" s="93">
        <v>44096</v>
      </c>
      <c r="B134" s="94">
        <v>43</v>
      </c>
      <c r="C134" s="94">
        <f>SUM(C133,B134)</f>
        <v>5240</v>
      </c>
      <c r="D134" s="94">
        <v>9</v>
      </c>
      <c r="E134" s="94">
        <f t="shared" si="6"/>
        <v>2522</v>
      </c>
      <c r="F134" s="94">
        <v>4</v>
      </c>
      <c r="G134" s="94">
        <f t="shared" si="7"/>
        <v>463</v>
      </c>
      <c r="H134" s="94">
        <v>2</v>
      </c>
      <c r="I134" s="94">
        <f t="shared" si="5"/>
        <v>26</v>
      </c>
      <c r="J134" s="94">
        <v>0</v>
      </c>
      <c r="K134" s="176">
        <f t="shared" si="8"/>
        <v>29</v>
      </c>
    </row>
    <row r="135" spans="1:11" x14ac:dyDescent="0.2">
      <c r="A135" s="93">
        <v>44097</v>
      </c>
      <c r="B135" s="94">
        <v>23</v>
      </c>
      <c r="C135" s="94">
        <f>SUM(C134,B135)</f>
        <v>5263</v>
      </c>
      <c r="D135" s="94">
        <v>25</v>
      </c>
      <c r="E135" s="94">
        <f t="shared" si="6"/>
        <v>2547</v>
      </c>
      <c r="F135" s="94">
        <v>1</v>
      </c>
      <c r="G135" s="94">
        <f t="shared" si="7"/>
        <v>464</v>
      </c>
      <c r="H135" s="94">
        <v>4</v>
      </c>
      <c r="I135" s="94">
        <f t="shared" si="5"/>
        <v>30</v>
      </c>
      <c r="J135" s="94">
        <v>0</v>
      </c>
      <c r="K135" s="176">
        <f t="shared" si="8"/>
        <v>29</v>
      </c>
    </row>
    <row r="136" spans="1:11" x14ac:dyDescent="0.2">
      <c r="A136" s="93">
        <v>44098</v>
      </c>
      <c r="B136" s="94">
        <v>36</v>
      </c>
      <c r="C136" s="94">
        <f>SUM(C135,B136)</f>
        <v>5299</v>
      </c>
      <c r="D136" s="94">
        <v>24</v>
      </c>
      <c r="E136" s="94">
        <f t="shared" si="6"/>
        <v>2571</v>
      </c>
      <c r="F136" s="94">
        <v>0</v>
      </c>
      <c r="G136" s="94">
        <f t="shared" si="7"/>
        <v>464</v>
      </c>
      <c r="H136" s="94">
        <v>2</v>
      </c>
      <c r="I136" s="94">
        <f t="shared" si="5"/>
        <v>32</v>
      </c>
      <c r="J136" s="94">
        <v>0</v>
      </c>
      <c r="K136" s="176">
        <f t="shared" si="8"/>
        <v>29</v>
      </c>
    </row>
    <row r="137" spans="1:11" x14ac:dyDescent="0.2">
      <c r="A137" s="93">
        <v>44099</v>
      </c>
      <c r="B137" s="94">
        <v>44</v>
      </c>
      <c r="C137" s="94">
        <f>SUM(C136,B137)</f>
        <v>5343</v>
      </c>
      <c r="D137" s="94">
        <v>22</v>
      </c>
      <c r="E137" s="94">
        <f t="shared" si="6"/>
        <v>2593</v>
      </c>
      <c r="F137" s="94">
        <v>10</v>
      </c>
      <c r="G137" s="94">
        <f t="shared" si="7"/>
        <v>474</v>
      </c>
      <c r="H137" s="94">
        <v>2</v>
      </c>
      <c r="I137" s="94">
        <f t="shared" si="5"/>
        <v>34</v>
      </c>
      <c r="J137" s="94">
        <v>0</v>
      </c>
      <c r="K137" s="176">
        <f t="shared" si="8"/>
        <v>29</v>
      </c>
    </row>
    <row r="138" spans="1:11" x14ac:dyDescent="0.2">
      <c r="A138" s="93">
        <v>44100</v>
      </c>
      <c r="B138" s="94"/>
      <c r="C138" s="94">
        <f t="shared" ref="C138:C158" si="9">SUM(C137,B138)</f>
        <v>5343</v>
      </c>
      <c r="D138" s="94"/>
      <c r="E138" s="94">
        <f t="shared" si="6"/>
        <v>2593</v>
      </c>
      <c r="F138" s="94"/>
      <c r="G138" s="94">
        <f t="shared" si="7"/>
        <v>474</v>
      </c>
      <c r="H138" s="94"/>
      <c r="I138" s="94">
        <f t="shared" si="5"/>
        <v>34</v>
      </c>
      <c r="J138" s="94"/>
      <c r="K138" s="176">
        <f t="shared" si="8"/>
        <v>29</v>
      </c>
    </row>
    <row r="139" spans="1:11" x14ac:dyDescent="0.2">
      <c r="A139" s="93">
        <v>44101</v>
      </c>
      <c r="B139" s="94"/>
      <c r="C139" s="94">
        <f t="shared" si="9"/>
        <v>5343</v>
      </c>
      <c r="D139" s="94"/>
      <c r="E139" s="94">
        <f t="shared" si="6"/>
        <v>2593</v>
      </c>
      <c r="F139" s="94"/>
      <c r="G139" s="94">
        <f t="shared" si="7"/>
        <v>474</v>
      </c>
      <c r="H139" s="94"/>
      <c r="I139" s="94">
        <f t="shared" si="5"/>
        <v>34</v>
      </c>
      <c r="J139" s="94"/>
      <c r="K139" s="176">
        <f t="shared" si="8"/>
        <v>29</v>
      </c>
    </row>
    <row r="140" spans="1:11" x14ac:dyDescent="0.2">
      <c r="A140" s="93">
        <v>44102</v>
      </c>
      <c r="B140" s="94">
        <v>184</v>
      </c>
      <c r="C140" s="94">
        <f t="shared" si="9"/>
        <v>5527</v>
      </c>
      <c r="D140" s="94">
        <v>106</v>
      </c>
      <c r="E140" s="94">
        <f t="shared" si="6"/>
        <v>2699</v>
      </c>
      <c r="F140" s="94">
        <v>26</v>
      </c>
      <c r="G140" s="94">
        <f t="shared" si="7"/>
        <v>500</v>
      </c>
      <c r="H140" s="94">
        <v>5</v>
      </c>
      <c r="I140" s="94">
        <f t="shared" si="5"/>
        <v>39</v>
      </c>
      <c r="J140" s="94">
        <v>1</v>
      </c>
      <c r="K140" s="176">
        <f t="shared" si="8"/>
        <v>30</v>
      </c>
    </row>
    <row r="141" spans="1:11" x14ac:dyDescent="0.2">
      <c r="A141" s="93">
        <v>44103</v>
      </c>
      <c r="B141" s="94">
        <v>67</v>
      </c>
      <c r="C141" s="94">
        <f t="shared" si="9"/>
        <v>5594</v>
      </c>
      <c r="D141" s="94">
        <v>43</v>
      </c>
      <c r="E141" s="94">
        <f t="shared" si="6"/>
        <v>2742</v>
      </c>
      <c r="F141" s="94">
        <v>11</v>
      </c>
      <c r="G141" s="94">
        <f t="shared" si="7"/>
        <v>511</v>
      </c>
      <c r="H141" s="94">
        <v>6</v>
      </c>
      <c r="I141" s="94">
        <f t="shared" si="5"/>
        <v>45</v>
      </c>
      <c r="J141" s="94">
        <v>0</v>
      </c>
      <c r="K141" s="176">
        <f t="shared" si="8"/>
        <v>30</v>
      </c>
    </row>
    <row r="142" spans="1:11" x14ac:dyDescent="0.2">
      <c r="A142" s="93">
        <v>44104</v>
      </c>
      <c r="B142" s="94">
        <v>52</v>
      </c>
      <c r="C142" s="94">
        <f t="shared" si="9"/>
        <v>5646</v>
      </c>
      <c r="D142" s="94">
        <v>18</v>
      </c>
      <c r="E142" s="94">
        <f t="shared" si="6"/>
        <v>2760</v>
      </c>
      <c r="F142" s="94">
        <v>4</v>
      </c>
      <c r="G142" s="94">
        <f t="shared" si="7"/>
        <v>515</v>
      </c>
      <c r="H142" s="94">
        <v>5</v>
      </c>
      <c r="I142" s="94">
        <f t="shared" si="5"/>
        <v>50</v>
      </c>
      <c r="J142" s="94">
        <v>0</v>
      </c>
      <c r="K142" s="176">
        <f t="shared" si="8"/>
        <v>30</v>
      </c>
    </row>
    <row r="143" spans="1:11" x14ac:dyDescent="0.2">
      <c r="A143" s="93">
        <v>44105</v>
      </c>
      <c r="B143" s="94">
        <v>76</v>
      </c>
      <c r="C143" s="94">
        <f t="shared" si="9"/>
        <v>5722</v>
      </c>
      <c r="D143" s="94">
        <v>40</v>
      </c>
      <c r="E143" s="94">
        <f t="shared" si="6"/>
        <v>2800</v>
      </c>
      <c r="F143" s="94">
        <v>2</v>
      </c>
      <c r="G143" s="94">
        <f t="shared" si="7"/>
        <v>517</v>
      </c>
      <c r="H143" s="94">
        <v>6</v>
      </c>
      <c r="I143" s="94">
        <f t="shared" si="5"/>
        <v>56</v>
      </c>
      <c r="J143" s="94">
        <v>0</v>
      </c>
      <c r="K143" s="176">
        <f t="shared" si="8"/>
        <v>30</v>
      </c>
    </row>
    <row r="144" spans="1:11" x14ac:dyDescent="0.2">
      <c r="A144" s="93">
        <v>44106</v>
      </c>
      <c r="B144" s="94">
        <v>73</v>
      </c>
      <c r="C144" s="94">
        <f t="shared" si="9"/>
        <v>5795</v>
      </c>
      <c r="D144" s="94">
        <v>52</v>
      </c>
      <c r="E144" s="94">
        <f t="shared" si="6"/>
        <v>2852</v>
      </c>
      <c r="F144" s="94">
        <v>5</v>
      </c>
      <c r="G144" s="94">
        <f t="shared" si="7"/>
        <v>522</v>
      </c>
      <c r="H144" s="94">
        <v>5</v>
      </c>
      <c r="I144" s="94">
        <f t="shared" si="5"/>
        <v>61</v>
      </c>
      <c r="J144" s="94">
        <v>1</v>
      </c>
      <c r="K144" s="176">
        <f t="shared" si="8"/>
        <v>31</v>
      </c>
    </row>
    <row r="145" spans="1:11" x14ac:dyDescent="0.2">
      <c r="A145" s="93">
        <v>44107</v>
      </c>
      <c r="B145" s="94"/>
      <c r="C145" s="94">
        <f t="shared" si="9"/>
        <v>5795</v>
      </c>
      <c r="D145" s="94"/>
      <c r="E145" s="94">
        <f t="shared" si="6"/>
        <v>2852</v>
      </c>
      <c r="F145" s="94"/>
      <c r="G145" s="94">
        <f t="shared" si="7"/>
        <v>522</v>
      </c>
      <c r="H145" s="94"/>
      <c r="I145" s="94">
        <f t="shared" si="5"/>
        <v>61</v>
      </c>
      <c r="J145" s="94"/>
      <c r="K145" s="176">
        <f t="shared" si="8"/>
        <v>31</v>
      </c>
    </row>
    <row r="146" spans="1:11" x14ac:dyDescent="0.2">
      <c r="A146" s="93">
        <v>44108</v>
      </c>
      <c r="B146" s="94"/>
      <c r="C146" s="94">
        <f t="shared" si="9"/>
        <v>5795</v>
      </c>
      <c r="D146" s="94"/>
      <c r="E146" s="94">
        <f t="shared" si="6"/>
        <v>2852</v>
      </c>
      <c r="F146" s="94"/>
      <c r="G146" s="94">
        <f t="shared" si="7"/>
        <v>522</v>
      </c>
      <c r="H146" s="94"/>
      <c r="I146" s="94">
        <f t="shared" si="5"/>
        <v>61</v>
      </c>
      <c r="J146" s="94"/>
      <c r="K146" s="176">
        <f t="shared" si="8"/>
        <v>31</v>
      </c>
    </row>
    <row r="147" spans="1:11" x14ac:dyDescent="0.2">
      <c r="A147" s="93">
        <v>44109</v>
      </c>
      <c r="B147" s="94">
        <v>362</v>
      </c>
      <c r="C147" s="94">
        <f t="shared" si="9"/>
        <v>6157</v>
      </c>
      <c r="D147" s="94">
        <v>186</v>
      </c>
      <c r="E147" s="94">
        <f t="shared" si="6"/>
        <v>3038</v>
      </c>
      <c r="F147" s="94">
        <v>40</v>
      </c>
      <c r="G147" s="94">
        <f t="shared" si="7"/>
        <v>562</v>
      </c>
      <c r="H147" s="94">
        <v>11</v>
      </c>
      <c r="I147" s="94">
        <f t="shared" si="5"/>
        <v>72</v>
      </c>
      <c r="J147" s="94">
        <v>2</v>
      </c>
      <c r="K147" s="176">
        <f t="shared" si="8"/>
        <v>33</v>
      </c>
    </row>
    <row r="148" spans="1:11" x14ac:dyDescent="0.2">
      <c r="A148" s="93">
        <v>44110</v>
      </c>
      <c r="B148" s="94">
        <v>58</v>
      </c>
      <c r="C148" s="94">
        <f t="shared" si="9"/>
        <v>6215</v>
      </c>
      <c r="D148" s="94">
        <v>45</v>
      </c>
      <c r="E148" s="94">
        <f t="shared" si="6"/>
        <v>3083</v>
      </c>
      <c r="F148" s="94">
        <v>7</v>
      </c>
      <c r="G148" s="94">
        <f t="shared" si="7"/>
        <v>569</v>
      </c>
      <c r="H148" s="94">
        <v>2</v>
      </c>
      <c r="I148" s="94">
        <f t="shared" si="5"/>
        <v>74</v>
      </c>
      <c r="J148" s="94">
        <v>0</v>
      </c>
      <c r="K148" s="176">
        <f t="shared" si="8"/>
        <v>33</v>
      </c>
    </row>
    <row r="149" spans="1:11" x14ac:dyDescent="0.2">
      <c r="A149" s="93">
        <v>44111</v>
      </c>
      <c r="B149" s="94">
        <v>33</v>
      </c>
      <c r="C149" s="94">
        <f t="shared" si="9"/>
        <v>6248</v>
      </c>
      <c r="D149" s="94">
        <v>56</v>
      </c>
      <c r="E149" s="94">
        <f t="shared" si="6"/>
        <v>3139</v>
      </c>
      <c r="F149" s="94">
        <v>0</v>
      </c>
      <c r="G149" s="94">
        <f t="shared" si="7"/>
        <v>569</v>
      </c>
      <c r="H149" s="94">
        <v>2</v>
      </c>
      <c r="I149" s="94">
        <f t="shared" si="5"/>
        <v>76</v>
      </c>
      <c r="J149" s="94">
        <v>0</v>
      </c>
      <c r="K149" s="176">
        <f t="shared" si="8"/>
        <v>33</v>
      </c>
    </row>
    <row r="150" spans="1:11" x14ac:dyDescent="0.2">
      <c r="A150" s="93">
        <v>44112</v>
      </c>
      <c r="B150" s="94">
        <v>83</v>
      </c>
      <c r="C150" s="94">
        <f t="shared" si="9"/>
        <v>6331</v>
      </c>
      <c r="D150" s="94">
        <v>33</v>
      </c>
      <c r="E150" s="94">
        <f t="shared" si="6"/>
        <v>3172</v>
      </c>
      <c r="F150" s="94">
        <v>5</v>
      </c>
      <c r="G150" s="94">
        <f t="shared" si="7"/>
        <v>574</v>
      </c>
      <c r="H150" s="94">
        <v>2</v>
      </c>
      <c r="I150" s="94">
        <f t="shared" si="5"/>
        <v>78</v>
      </c>
      <c r="J150" s="94">
        <v>0</v>
      </c>
      <c r="K150" s="176">
        <f t="shared" si="8"/>
        <v>33</v>
      </c>
    </row>
    <row r="151" spans="1:11" x14ac:dyDescent="0.2">
      <c r="A151" s="93">
        <v>44113</v>
      </c>
      <c r="B151" s="94">
        <v>20</v>
      </c>
      <c r="C151" s="94">
        <f t="shared" si="9"/>
        <v>6351</v>
      </c>
      <c r="D151" s="94">
        <v>18</v>
      </c>
      <c r="E151" s="94">
        <f t="shared" si="6"/>
        <v>3190</v>
      </c>
      <c r="F151" s="94">
        <v>13</v>
      </c>
      <c r="G151" s="94">
        <f t="shared" si="7"/>
        <v>587</v>
      </c>
      <c r="H151" s="94">
        <v>4</v>
      </c>
      <c r="I151" s="94">
        <f t="shared" si="5"/>
        <v>82</v>
      </c>
      <c r="J151" s="94">
        <v>0</v>
      </c>
      <c r="K151" s="176">
        <f t="shared" si="8"/>
        <v>33</v>
      </c>
    </row>
    <row r="152" spans="1:11" x14ac:dyDescent="0.2">
      <c r="A152" s="93">
        <v>44114</v>
      </c>
      <c r="B152" s="94"/>
      <c r="C152" s="94">
        <f t="shared" si="9"/>
        <v>6351</v>
      </c>
      <c r="D152" s="94"/>
      <c r="E152" s="94">
        <f t="shared" si="6"/>
        <v>3190</v>
      </c>
      <c r="F152" s="94"/>
      <c r="G152" s="94">
        <f t="shared" si="7"/>
        <v>587</v>
      </c>
      <c r="H152" s="94"/>
      <c r="I152" s="94">
        <f t="shared" si="5"/>
        <v>82</v>
      </c>
      <c r="J152" s="94"/>
      <c r="K152" s="176">
        <f t="shared" si="8"/>
        <v>33</v>
      </c>
    </row>
    <row r="153" spans="1:11" x14ac:dyDescent="0.2">
      <c r="A153" s="93">
        <v>44115</v>
      </c>
      <c r="B153" s="94"/>
      <c r="C153" s="94">
        <f t="shared" si="9"/>
        <v>6351</v>
      </c>
      <c r="D153" s="94"/>
      <c r="E153" s="94">
        <f t="shared" si="6"/>
        <v>3190</v>
      </c>
      <c r="F153" s="94"/>
      <c r="G153" s="94">
        <f t="shared" si="7"/>
        <v>587</v>
      </c>
      <c r="H153" s="94"/>
      <c r="I153" s="94">
        <f t="shared" si="5"/>
        <v>82</v>
      </c>
      <c r="J153" s="94"/>
      <c r="K153" s="176">
        <f t="shared" si="8"/>
        <v>33</v>
      </c>
    </row>
    <row r="154" spans="1:11" x14ac:dyDescent="0.2">
      <c r="A154" s="93">
        <v>44116</v>
      </c>
      <c r="B154" s="94">
        <v>351</v>
      </c>
      <c r="C154" s="94">
        <f t="shared" si="9"/>
        <v>6702</v>
      </c>
      <c r="D154" s="94">
        <v>179</v>
      </c>
      <c r="E154" s="94">
        <f t="shared" si="6"/>
        <v>3369</v>
      </c>
      <c r="F154" s="94">
        <v>37</v>
      </c>
      <c r="G154" s="94">
        <f t="shared" si="7"/>
        <v>624</v>
      </c>
      <c r="H154" s="94">
        <v>15</v>
      </c>
      <c r="I154" s="94">
        <f t="shared" si="5"/>
        <v>97</v>
      </c>
      <c r="J154" s="94">
        <v>9</v>
      </c>
      <c r="K154" s="176">
        <f t="shared" si="8"/>
        <v>42</v>
      </c>
    </row>
    <row r="155" spans="1:11" x14ac:dyDescent="0.2">
      <c r="A155" s="93">
        <v>44117</v>
      </c>
      <c r="B155" s="94">
        <v>94</v>
      </c>
      <c r="C155" s="94">
        <f t="shared" si="9"/>
        <v>6796</v>
      </c>
      <c r="D155" s="94">
        <v>50</v>
      </c>
      <c r="E155" s="94">
        <f t="shared" si="6"/>
        <v>3419</v>
      </c>
      <c r="F155" s="94">
        <v>17</v>
      </c>
      <c r="G155" s="94">
        <f t="shared" si="7"/>
        <v>641</v>
      </c>
      <c r="H155" s="94">
        <v>8</v>
      </c>
      <c r="I155" s="94">
        <f t="shared" si="5"/>
        <v>105</v>
      </c>
      <c r="J155" s="94">
        <v>0</v>
      </c>
      <c r="K155" s="176">
        <f t="shared" si="8"/>
        <v>42</v>
      </c>
    </row>
    <row r="156" spans="1:11" x14ac:dyDescent="0.2">
      <c r="A156" s="93">
        <v>44118</v>
      </c>
      <c r="B156" s="94">
        <v>109</v>
      </c>
      <c r="C156" s="94">
        <f t="shared" si="9"/>
        <v>6905</v>
      </c>
      <c r="D156" s="94">
        <v>30</v>
      </c>
      <c r="E156" s="94">
        <f t="shared" si="6"/>
        <v>3449</v>
      </c>
      <c r="F156" s="94">
        <v>1</v>
      </c>
      <c r="G156" s="94">
        <f t="shared" si="7"/>
        <v>642</v>
      </c>
      <c r="H156" s="94">
        <v>4</v>
      </c>
      <c r="I156" s="94">
        <f t="shared" si="5"/>
        <v>109</v>
      </c>
      <c r="J156" s="94">
        <v>0</v>
      </c>
      <c r="K156" s="176">
        <f t="shared" si="8"/>
        <v>42</v>
      </c>
    </row>
    <row r="157" spans="1:11" x14ac:dyDescent="0.2">
      <c r="A157" s="93">
        <v>44119</v>
      </c>
      <c r="B157" s="94">
        <v>66</v>
      </c>
      <c r="C157" s="94">
        <f t="shared" si="9"/>
        <v>6971</v>
      </c>
      <c r="D157" s="94">
        <v>21</v>
      </c>
      <c r="E157" s="94">
        <f t="shared" si="6"/>
        <v>3470</v>
      </c>
      <c r="F157" s="94">
        <v>4</v>
      </c>
      <c r="G157" s="94">
        <f t="shared" si="7"/>
        <v>646</v>
      </c>
      <c r="H157" s="94">
        <v>3</v>
      </c>
      <c r="I157" s="94">
        <f t="shared" si="5"/>
        <v>112</v>
      </c>
      <c r="J157" s="94">
        <v>0</v>
      </c>
      <c r="K157" s="176">
        <f t="shared" si="8"/>
        <v>42</v>
      </c>
    </row>
    <row r="158" spans="1:11" x14ac:dyDescent="0.2">
      <c r="A158" s="93">
        <v>44120</v>
      </c>
      <c r="B158" s="94">
        <v>57</v>
      </c>
      <c r="C158" s="94">
        <f t="shared" si="9"/>
        <v>7028</v>
      </c>
      <c r="D158" s="94">
        <v>32</v>
      </c>
      <c r="E158" s="94">
        <f t="shared" si="6"/>
        <v>3502</v>
      </c>
      <c r="F158" s="94">
        <v>9</v>
      </c>
      <c r="G158" s="94">
        <f t="shared" si="7"/>
        <v>655</v>
      </c>
      <c r="H158" s="94">
        <v>9</v>
      </c>
      <c r="I158" s="94">
        <f t="shared" si="5"/>
        <v>121</v>
      </c>
      <c r="J158" s="94">
        <v>0</v>
      </c>
      <c r="K158" s="176">
        <f t="shared" si="8"/>
        <v>42</v>
      </c>
    </row>
    <row r="159" spans="1:11" x14ac:dyDescent="0.2">
      <c r="A159" s="93">
        <v>44121</v>
      </c>
      <c r="B159" s="94"/>
      <c r="C159" s="94">
        <f t="shared" ref="C159:C160" si="10">SUM(C158,B159)</f>
        <v>7028</v>
      </c>
      <c r="D159" s="94"/>
      <c r="E159" s="94">
        <f t="shared" ref="E159:E160" si="11">SUM(E158,D159)</f>
        <v>3502</v>
      </c>
      <c r="F159" s="94"/>
      <c r="G159" s="94">
        <f t="shared" ref="G159:G160" si="12">SUM(G158,F159)</f>
        <v>655</v>
      </c>
      <c r="H159" s="94"/>
      <c r="I159" s="94">
        <f t="shared" ref="I159:I160" si="13">I158+H159</f>
        <v>121</v>
      </c>
      <c r="J159" s="94"/>
      <c r="K159" s="176">
        <f t="shared" ref="K159:K160" si="14">SUM(K158,J159)</f>
        <v>42</v>
      </c>
    </row>
    <row r="160" spans="1:11" x14ac:dyDescent="0.2">
      <c r="A160" s="93">
        <v>44122</v>
      </c>
      <c r="B160" s="94"/>
      <c r="C160" s="94">
        <f t="shared" si="10"/>
        <v>7028</v>
      </c>
      <c r="D160" s="94"/>
      <c r="E160" s="94">
        <f t="shared" si="11"/>
        <v>3502</v>
      </c>
      <c r="F160" s="94"/>
      <c r="G160" s="94">
        <f t="shared" si="12"/>
        <v>655</v>
      </c>
      <c r="H160" s="94"/>
      <c r="I160" s="94">
        <f t="shared" si="13"/>
        <v>121</v>
      </c>
      <c r="J160" s="94"/>
      <c r="K160" s="176">
        <f t="shared" si="14"/>
        <v>42</v>
      </c>
    </row>
    <row r="161" spans="1:11" x14ac:dyDescent="0.2">
      <c r="A161" s="93">
        <v>44123</v>
      </c>
      <c r="B161" s="94">
        <v>207</v>
      </c>
      <c r="C161" s="94">
        <f t="shared" ref="C161:C217" si="15">SUM(C160,B161)</f>
        <v>7235</v>
      </c>
      <c r="D161" s="94">
        <v>136</v>
      </c>
      <c r="E161" s="94">
        <f t="shared" ref="E161:E229" si="16">SUM(E160,D161)</f>
        <v>3638</v>
      </c>
      <c r="F161" s="94">
        <v>40</v>
      </c>
      <c r="G161" s="94">
        <f t="shared" ref="G161:G229" si="17">SUM(G160,F161)</f>
        <v>695</v>
      </c>
      <c r="H161" s="94">
        <v>20</v>
      </c>
      <c r="I161" s="94">
        <f t="shared" ref="I161:I210" si="18">I160+H161</f>
        <v>141</v>
      </c>
      <c r="J161" s="94">
        <v>0</v>
      </c>
      <c r="K161" s="176">
        <f t="shared" ref="K161:K218" si="19">SUM(K160,J161)</f>
        <v>42</v>
      </c>
    </row>
    <row r="162" spans="1:11" x14ac:dyDescent="0.2">
      <c r="A162" s="93">
        <v>44124</v>
      </c>
      <c r="B162" s="94">
        <v>46</v>
      </c>
      <c r="C162" s="94">
        <f t="shared" si="15"/>
        <v>7281</v>
      </c>
      <c r="D162" s="94">
        <v>17</v>
      </c>
      <c r="E162" s="94">
        <f t="shared" si="16"/>
        <v>3655</v>
      </c>
      <c r="F162" s="94">
        <v>10</v>
      </c>
      <c r="G162" s="94">
        <f t="shared" si="17"/>
        <v>705</v>
      </c>
      <c r="H162" s="94">
        <v>0</v>
      </c>
      <c r="I162" s="94">
        <f t="shared" si="18"/>
        <v>141</v>
      </c>
      <c r="J162" s="94">
        <v>0</v>
      </c>
      <c r="K162" s="176">
        <f t="shared" si="19"/>
        <v>42</v>
      </c>
    </row>
    <row r="163" spans="1:11" x14ac:dyDescent="0.2">
      <c r="A163" s="93">
        <v>44125</v>
      </c>
      <c r="B163" s="94">
        <v>42</v>
      </c>
      <c r="C163" s="94">
        <f t="shared" si="15"/>
        <v>7323</v>
      </c>
      <c r="D163" s="94">
        <v>32</v>
      </c>
      <c r="E163" s="94">
        <f t="shared" si="16"/>
        <v>3687</v>
      </c>
      <c r="F163" s="94">
        <v>9</v>
      </c>
      <c r="G163" s="94">
        <f t="shared" si="17"/>
        <v>714</v>
      </c>
      <c r="H163" s="94">
        <v>4</v>
      </c>
      <c r="I163" s="94">
        <f t="shared" si="18"/>
        <v>145</v>
      </c>
      <c r="J163" s="94">
        <v>0</v>
      </c>
      <c r="K163" s="176">
        <f t="shared" si="19"/>
        <v>42</v>
      </c>
    </row>
    <row r="164" spans="1:11" x14ac:dyDescent="0.2">
      <c r="A164" s="93">
        <v>44126</v>
      </c>
      <c r="B164" s="94">
        <v>28</v>
      </c>
      <c r="C164" s="94">
        <f t="shared" si="15"/>
        <v>7351</v>
      </c>
      <c r="D164" s="94">
        <v>12</v>
      </c>
      <c r="E164" s="94">
        <f t="shared" si="16"/>
        <v>3699</v>
      </c>
      <c r="F164" s="94">
        <v>9</v>
      </c>
      <c r="G164" s="94">
        <f t="shared" si="17"/>
        <v>723</v>
      </c>
      <c r="H164" s="94">
        <v>3</v>
      </c>
      <c r="I164" s="94">
        <f t="shared" si="18"/>
        <v>148</v>
      </c>
      <c r="J164" s="94">
        <v>0</v>
      </c>
      <c r="K164" s="176">
        <f t="shared" si="19"/>
        <v>42</v>
      </c>
    </row>
    <row r="165" spans="1:11" x14ac:dyDescent="0.2">
      <c r="A165" s="93">
        <v>44127</v>
      </c>
      <c r="B165" s="94">
        <v>29</v>
      </c>
      <c r="C165" s="94">
        <f t="shared" si="15"/>
        <v>7380</v>
      </c>
      <c r="D165" s="94">
        <v>41</v>
      </c>
      <c r="E165" s="94">
        <f t="shared" si="16"/>
        <v>3740</v>
      </c>
      <c r="F165" s="94">
        <v>5</v>
      </c>
      <c r="G165" s="94">
        <f t="shared" si="17"/>
        <v>728</v>
      </c>
      <c r="H165" s="94">
        <v>2</v>
      </c>
      <c r="I165" s="94">
        <f t="shared" si="18"/>
        <v>150</v>
      </c>
      <c r="J165" s="94">
        <v>0</v>
      </c>
      <c r="K165" s="176">
        <f t="shared" si="19"/>
        <v>42</v>
      </c>
    </row>
    <row r="166" spans="1:11" x14ac:dyDescent="0.2">
      <c r="A166" s="93">
        <v>44128</v>
      </c>
      <c r="B166" s="94"/>
      <c r="C166" s="94">
        <f t="shared" si="15"/>
        <v>7380</v>
      </c>
      <c r="D166" s="94"/>
      <c r="E166" s="94">
        <f t="shared" si="16"/>
        <v>3740</v>
      </c>
      <c r="F166" s="94"/>
      <c r="G166" s="94">
        <f t="shared" si="17"/>
        <v>728</v>
      </c>
      <c r="H166" s="94"/>
      <c r="I166" s="94">
        <f t="shared" si="18"/>
        <v>150</v>
      </c>
      <c r="J166" s="94"/>
      <c r="K166" s="176">
        <f t="shared" si="19"/>
        <v>42</v>
      </c>
    </row>
    <row r="167" spans="1:11" x14ac:dyDescent="0.2">
      <c r="A167" s="93">
        <v>44129</v>
      </c>
      <c r="B167" s="94"/>
      <c r="C167" s="94">
        <f t="shared" si="15"/>
        <v>7380</v>
      </c>
      <c r="D167" s="94"/>
      <c r="E167" s="94">
        <f t="shared" si="16"/>
        <v>3740</v>
      </c>
      <c r="F167" s="94"/>
      <c r="G167" s="94">
        <f t="shared" si="17"/>
        <v>728</v>
      </c>
      <c r="H167" s="94"/>
      <c r="I167" s="94">
        <f t="shared" si="18"/>
        <v>150</v>
      </c>
      <c r="J167" s="94"/>
      <c r="K167" s="176">
        <f t="shared" si="19"/>
        <v>42</v>
      </c>
    </row>
    <row r="168" spans="1:11" x14ac:dyDescent="0.2">
      <c r="A168" s="93">
        <v>44130</v>
      </c>
      <c r="B168" s="94">
        <v>214</v>
      </c>
      <c r="C168" s="94">
        <f t="shared" si="15"/>
        <v>7594</v>
      </c>
      <c r="D168" s="94">
        <v>93</v>
      </c>
      <c r="E168" s="94">
        <f t="shared" si="16"/>
        <v>3833</v>
      </c>
      <c r="F168" s="94">
        <v>39</v>
      </c>
      <c r="G168" s="94">
        <f t="shared" si="17"/>
        <v>767</v>
      </c>
      <c r="H168" s="94">
        <v>15</v>
      </c>
      <c r="I168" s="94">
        <f t="shared" si="18"/>
        <v>165</v>
      </c>
      <c r="J168" s="94">
        <v>0</v>
      </c>
      <c r="K168" s="176">
        <f t="shared" si="19"/>
        <v>42</v>
      </c>
    </row>
    <row r="169" spans="1:11" x14ac:dyDescent="0.2">
      <c r="A169" s="93">
        <v>44131</v>
      </c>
      <c r="B169" s="94">
        <v>43</v>
      </c>
      <c r="C169" s="94">
        <f t="shared" si="15"/>
        <v>7637</v>
      </c>
      <c r="D169" s="94">
        <v>28</v>
      </c>
      <c r="E169" s="94">
        <f t="shared" si="16"/>
        <v>3861</v>
      </c>
      <c r="F169" s="94">
        <v>5</v>
      </c>
      <c r="G169" s="94">
        <f t="shared" si="17"/>
        <v>772</v>
      </c>
      <c r="H169" s="94">
        <v>5</v>
      </c>
      <c r="I169" s="94">
        <f t="shared" si="18"/>
        <v>170</v>
      </c>
      <c r="J169" s="94">
        <v>0</v>
      </c>
      <c r="K169" s="176">
        <f t="shared" si="19"/>
        <v>42</v>
      </c>
    </row>
    <row r="170" spans="1:11" x14ac:dyDescent="0.2">
      <c r="A170" s="93">
        <v>44132</v>
      </c>
      <c r="B170" s="94">
        <v>26</v>
      </c>
      <c r="C170" s="94">
        <f t="shared" si="15"/>
        <v>7663</v>
      </c>
      <c r="D170" s="94">
        <v>16</v>
      </c>
      <c r="E170" s="94">
        <f t="shared" si="16"/>
        <v>3877</v>
      </c>
      <c r="F170" s="94">
        <v>4</v>
      </c>
      <c r="G170" s="94">
        <f t="shared" si="17"/>
        <v>776</v>
      </c>
      <c r="H170" s="94">
        <v>0</v>
      </c>
      <c r="I170" s="94">
        <f t="shared" si="18"/>
        <v>170</v>
      </c>
      <c r="J170" s="94">
        <v>0</v>
      </c>
      <c r="K170" s="176">
        <f t="shared" si="19"/>
        <v>42</v>
      </c>
    </row>
    <row r="171" spans="1:11" x14ac:dyDescent="0.2">
      <c r="A171" s="93">
        <v>44133</v>
      </c>
      <c r="B171" s="94">
        <v>14</v>
      </c>
      <c r="C171" s="94">
        <f t="shared" si="15"/>
        <v>7677</v>
      </c>
      <c r="D171" s="94">
        <v>9</v>
      </c>
      <c r="E171" s="94">
        <f t="shared" si="16"/>
        <v>3886</v>
      </c>
      <c r="F171" s="94">
        <v>2</v>
      </c>
      <c r="G171" s="94">
        <f t="shared" si="17"/>
        <v>778</v>
      </c>
      <c r="H171" s="94">
        <v>3</v>
      </c>
      <c r="I171" s="94">
        <f t="shared" si="18"/>
        <v>173</v>
      </c>
      <c r="J171" s="94">
        <v>0</v>
      </c>
      <c r="K171" s="176">
        <f t="shared" si="19"/>
        <v>42</v>
      </c>
    </row>
    <row r="172" spans="1:11" x14ac:dyDescent="0.2">
      <c r="A172" s="93">
        <v>44134</v>
      </c>
      <c r="B172" s="94">
        <v>5</v>
      </c>
      <c r="C172" s="94">
        <f t="shared" si="15"/>
        <v>7682</v>
      </c>
      <c r="D172" s="94">
        <v>2</v>
      </c>
      <c r="E172" s="94">
        <f t="shared" si="16"/>
        <v>3888</v>
      </c>
      <c r="F172" s="94">
        <v>0</v>
      </c>
      <c r="G172" s="94">
        <f t="shared" si="17"/>
        <v>778</v>
      </c>
      <c r="H172" s="94">
        <v>1</v>
      </c>
      <c r="I172" s="94">
        <f t="shared" si="18"/>
        <v>174</v>
      </c>
      <c r="J172" s="94">
        <v>0</v>
      </c>
      <c r="K172" s="176">
        <f t="shared" si="19"/>
        <v>42</v>
      </c>
    </row>
    <row r="173" spans="1:11" x14ac:dyDescent="0.2">
      <c r="A173" s="93">
        <v>44135</v>
      </c>
      <c r="B173" s="94"/>
      <c r="C173" s="94">
        <f t="shared" si="15"/>
        <v>7682</v>
      </c>
      <c r="D173" s="94"/>
      <c r="E173" s="94">
        <f t="shared" si="16"/>
        <v>3888</v>
      </c>
      <c r="F173" s="94"/>
      <c r="G173" s="94">
        <f t="shared" si="17"/>
        <v>778</v>
      </c>
      <c r="H173" s="94"/>
      <c r="I173" s="94">
        <f t="shared" si="18"/>
        <v>174</v>
      </c>
      <c r="J173" s="94"/>
      <c r="K173" s="176">
        <f t="shared" si="19"/>
        <v>42</v>
      </c>
    </row>
    <row r="174" spans="1:11" x14ac:dyDescent="0.2">
      <c r="A174" s="93">
        <v>44136</v>
      </c>
      <c r="B174" s="94"/>
      <c r="C174" s="94">
        <f t="shared" si="15"/>
        <v>7682</v>
      </c>
      <c r="D174" s="94"/>
      <c r="E174" s="94">
        <f t="shared" si="16"/>
        <v>3888</v>
      </c>
      <c r="F174" s="94"/>
      <c r="G174" s="94">
        <f t="shared" si="17"/>
        <v>778</v>
      </c>
      <c r="H174" s="94"/>
      <c r="I174" s="94">
        <f t="shared" si="18"/>
        <v>174</v>
      </c>
      <c r="J174" s="94"/>
      <c r="K174" s="176">
        <f t="shared" si="19"/>
        <v>42</v>
      </c>
    </row>
    <row r="175" spans="1:11" x14ac:dyDescent="0.2">
      <c r="A175" s="93">
        <v>44137</v>
      </c>
      <c r="B175" s="94">
        <v>5</v>
      </c>
      <c r="C175" s="94">
        <f t="shared" si="15"/>
        <v>7687</v>
      </c>
      <c r="D175" s="94">
        <v>4</v>
      </c>
      <c r="E175" s="94">
        <f t="shared" si="16"/>
        <v>3892</v>
      </c>
      <c r="F175" s="94">
        <v>0</v>
      </c>
      <c r="G175" s="94">
        <f t="shared" si="17"/>
        <v>778</v>
      </c>
      <c r="H175" s="94">
        <v>6</v>
      </c>
      <c r="I175" s="94">
        <f t="shared" si="18"/>
        <v>180</v>
      </c>
      <c r="J175" s="94">
        <v>0</v>
      </c>
      <c r="K175" s="176">
        <f t="shared" si="19"/>
        <v>42</v>
      </c>
    </row>
    <row r="176" spans="1:11" x14ac:dyDescent="0.2">
      <c r="A176" s="93">
        <v>44138</v>
      </c>
      <c r="B176" s="94">
        <v>1</v>
      </c>
      <c r="C176" s="94">
        <f t="shared" si="15"/>
        <v>7688</v>
      </c>
      <c r="D176" s="94">
        <v>0</v>
      </c>
      <c r="E176" s="94">
        <f t="shared" si="16"/>
        <v>3892</v>
      </c>
      <c r="F176" s="94">
        <v>0</v>
      </c>
      <c r="G176" s="94">
        <f t="shared" si="17"/>
        <v>778</v>
      </c>
      <c r="H176" s="94">
        <v>2</v>
      </c>
      <c r="I176" s="94">
        <f t="shared" si="18"/>
        <v>182</v>
      </c>
      <c r="J176" s="94">
        <v>0</v>
      </c>
      <c r="K176" s="176">
        <f t="shared" si="19"/>
        <v>42</v>
      </c>
    </row>
    <row r="177" spans="1:12" x14ac:dyDescent="0.2">
      <c r="A177" s="93">
        <v>44139</v>
      </c>
      <c r="B177" s="94">
        <v>0</v>
      </c>
      <c r="C177" s="94">
        <f t="shared" si="15"/>
        <v>7688</v>
      </c>
      <c r="D177" s="94">
        <v>1</v>
      </c>
      <c r="E177" s="94">
        <f t="shared" si="16"/>
        <v>3893</v>
      </c>
      <c r="F177" s="94">
        <v>0</v>
      </c>
      <c r="G177" s="94">
        <f t="shared" si="17"/>
        <v>778</v>
      </c>
      <c r="H177" s="94">
        <v>0</v>
      </c>
      <c r="I177" s="94">
        <f t="shared" si="18"/>
        <v>182</v>
      </c>
      <c r="J177" s="94">
        <v>0</v>
      </c>
      <c r="K177" s="176">
        <f t="shared" si="19"/>
        <v>42</v>
      </c>
      <c r="L177" s="89"/>
    </row>
    <row r="178" spans="1:12" x14ac:dyDescent="0.2">
      <c r="A178" s="93">
        <v>44140</v>
      </c>
      <c r="B178" s="99">
        <v>0</v>
      </c>
      <c r="C178" s="94">
        <f t="shared" si="15"/>
        <v>7688</v>
      </c>
      <c r="D178" s="99">
        <v>0</v>
      </c>
      <c r="E178" s="94">
        <f t="shared" si="16"/>
        <v>3893</v>
      </c>
      <c r="F178" s="99">
        <v>0</v>
      </c>
      <c r="G178" s="94">
        <f t="shared" si="17"/>
        <v>778</v>
      </c>
      <c r="H178" s="99">
        <v>0</v>
      </c>
      <c r="I178" s="94">
        <f t="shared" si="18"/>
        <v>182</v>
      </c>
      <c r="J178" s="99">
        <v>0</v>
      </c>
      <c r="K178" s="176">
        <f t="shared" si="19"/>
        <v>42</v>
      </c>
      <c r="L178" s="89"/>
    </row>
    <row r="179" spans="1:12" x14ac:dyDescent="0.2">
      <c r="A179" s="93">
        <v>44141</v>
      </c>
      <c r="B179" s="99">
        <v>0</v>
      </c>
      <c r="C179" s="94">
        <f t="shared" si="15"/>
        <v>7688</v>
      </c>
      <c r="D179" s="99">
        <v>2</v>
      </c>
      <c r="E179" s="94">
        <f t="shared" si="16"/>
        <v>3895</v>
      </c>
      <c r="F179" s="99">
        <v>0</v>
      </c>
      <c r="G179" s="94">
        <f t="shared" si="17"/>
        <v>778</v>
      </c>
      <c r="H179" s="99">
        <v>0</v>
      </c>
      <c r="I179" s="94">
        <f t="shared" si="18"/>
        <v>182</v>
      </c>
      <c r="J179" s="99">
        <v>0</v>
      </c>
      <c r="K179" s="176">
        <f t="shared" si="19"/>
        <v>42</v>
      </c>
      <c r="L179" s="89"/>
    </row>
    <row r="180" spans="1:12" x14ac:dyDescent="0.2">
      <c r="A180" s="93">
        <v>44142</v>
      </c>
      <c r="B180" s="99"/>
      <c r="C180" s="94">
        <f t="shared" si="15"/>
        <v>7688</v>
      </c>
      <c r="D180" s="99"/>
      <c r="E180" s="94">
        <f t="shared" si="16"/>
        <v>3895</v>
      </c>
      <c r="F180" s="99"/>
      <c r="G180" s="94">
        <f t="shared" si="17"/>
        <v>778</v>
      </c>
      <c r="H180" s="99"/>
      <c r="I180" s="94">
        <f t="shared" si="18"/>
        <v>182</v>
      </c>
      <c r="J180" s="99"/>
      <c r="K180" s="176">
        <f t="shared" si="19"/>
        <v>42</v>
      </c>
      <c r="L180" s="89"/>
    </row>
    <row r="181" spans="1:12" x14ac:dyDescent="0.2">
      <c r="A181" s="93">
        <v>44143</v>
      </c>
      <c r="B181" s="99"/>
      <c r="C181" s="94">
        <f t="shared" si="15"/>
        <v>7688</v>
      </c>
      <c r="D181" s="99"/>
      <c r="E181" s="94">
        <f t="shared" si="16"/>
        <v>3895</v>
      </c>
      <c r="F181" s="99"/>
      <c r="G181" s="94">
        <f t="shared" si="17"/>
        <v>778</v>
      </c>
      <c r="H181" s="99"/>
      <c r="I181" s="94">
        <f t="shared" si="18"/>
        <v>182</v>
      </c>
      <c r="J181" s="99"/>
      <c r="K181" s="176">
        <f t="shared" si="19"/>
        <v>42</v>
      </c>
      <c r="L181" s="89"/>
    </row>
    <row r="182" spans="1:12" x14ac:dyDescent="0.2">
      <c r="A182" s="93">
        <v>44144</v>
      </c>
      <c r="B182" s="99">
        <v>2</v>
      </c>
      <c r="C182" s="94">
        <f t="shared" si="15"/>
        <v>7690</v>
      </c>
      <c r="D182" s="99">
        <v>2</v>
      </c>
      <c r="E182" s="94">
        <f t="shared" si="16"/>
        <v>3897</v>
      </c>
      <c r="F182" s="99">
        <v>2</v>
      </c>
      <c r="G182" s="94">
        <f t="shared" si="17"/>
        <v>780</v>
      </c>
      <c r="H182" s="99">
        <v>2</v>
      </c>
      <c r="I182" s="94">
        <f t="shared" si="18"/>
        <v>184</v>
      </c>
      <c r="J182" s="99">
        <v>0</v>
      </c>
      <c r="K182" s="176">
        <f t="shared" si="19"/>
        <v>42</v>
      </c>
      <c r="L182" s="89"/>
    </row>
    <row r="183" spans="1:12" x14ac:dyDescent="0.2">
      <c r="A183" s="93">
        <v>44145</v>
      </c>
      <c r="B183" s="99">
        <v>0</v>
      </c>
      <c r="C183" s="94">
        <f t="shared" si="15"/>
        <v>7690</v>
      </c>
      <c r="D183" s="99">
        <v>0</v>
      </c>
      <c r="E183" s="94">
        <f t="shared" si="16"/>
        <v>3897</v>
      </c>
      <c r="F183" s="99">
        <v>0</v>
      </c>
      <c r="G183" s="94">
        <f t="shared" si="17"/>
        <v>780</v>
      </c>
      <c r="H183" s="99">
        <v>0</v>
      </c>
      <c r="I183" s="94">
        <f t="shared" si="18"/>
        <v>184</v>
      </c>
      <c r="J183" s="99">
        <v>0</v>
      </c>
      <c r="K183" s="176">
        <f t="shared" si="19"/>
        <v>42</v>
      </c>
      <c r="L183" s="89"/>
    </row>
    <row r="184" spans="1:12" x14ac:dyDescent="0.2">
      <c r="A184" s="93">
        <v>44146</v>
      </c>
      <c r="B184" s="105">
        <v>1</v>
      </c>
      <c r="C184" s="94">
        <f t="shared" si="15"/>
        <v>7691</v>
      </c>
      <c r="D184" s="99">
        <v>0</v>
      </c>
      <c r="E184" s="94">
        <f t="shared" si="16"/>
        <v>3897</v>
      </c>
      <c r="F184" s="99">
        <v>0</v>
      </c>
      <c r="G184" s="94">
        <f t="shared" si="17"/>
        <v>780</v>
      </c>
      <c r="H184" s="99">
        <v>0</v>
      </c>
      <c r="I184" s="94">
        <f t="shared" si="18"/>
        <v>184</v>
      </c>
      <c r="J184" s="99">
        <v>0</v>
      </c>
      <c r="K184" s="176">
        <f t="shared" si="19"/>
        <v>42</v>
      </c>
      <c r="L184" s="89"/>
    </row>
    <row r="185" spans="1:12" x14ac:dyDescent="0.2">
      <c r="A185" s="93">
        <v>44147</v>
      </c>
      <c r="B185" s="99">
        <v>0</v>
      </c>
      <c r="C185" s="94">
        <f t="shared" si="15"/>
        <v>7691</v>
      </c>
      <c r="D185" s="99">
        <v>0</v>
      </c>
      <c r="E185" s="94">
        <f t="shared" si="16"/>
        <v>3897</v>
      </c>
      <c r="F185" s="99">
        <v>0</v>
      </c>
      <c r="G185" s="94">
        <f t="shared" si="17"/>
        <v>780</v>
      </c>
      <c r="H185" s="99">
        <v>0</v>
      </c>
      <c r="I185" s="94">
        <f t="shared" si="18"/>
        <v>184</v>
      </c>
      <c r="J185" s="99">
        <v>0</v>
      </c>
      <c r="K185" s="176">
        <f t="shared" si="19"/>
        <v>42</v>
      </c>
      <c r="L185" s="89"/>
    </row>
    <row r="186" spans="1:12" x14ac:dyDescent="0.2">
      <c r="A186" s="93">
        <v>44148</v>
      </c>
      <c r="B186" s="99">
        <v>0</v>
      </c>
      <c r="C186" s="94">
        <f t="shared" si="15"/>
        <v>7691</v>
      </c>
      <c r="D186" s="99">
        <v>0</v>
      </c>
      <c r="E186" s="94">
        <f t="shared" si="16"/>
        <v>3897</v>
      </c>
      <c r="F186" s="99">
        <v>0</v>
      </c>
      <c r="G186" s="94">
        <f t="shared" si="17"/>
        <v>780</v>
      </c>
      <c r="H186" s="99">
        <v>0</v>
      </c>
      <c r="I186" s="94">
        <f t="shared" si="18"/>
        <v>184</v>
      </c>
      <c r="J186" s="99">
        <v>0</v>
      </c>
      <c r="K186" s="176">
        <f t="shared" si="19"/>
        <v>42</v>
      </c>
      <c r="L186" s="89"/>
    </row>
    <row r="187" spans="1:12" x14ac:dyDescent="0.2">
      <c r="A187" s="93">
        <v>44149</v>
      </c>
      <c r="B187" s="99"/>
      <c r="C187" s="94">
        <f t="shared" si="15"/>
        <v>7691</v>
      </c>
      <c r="D187" s="99"/>
      <c r="E187" s="94">
        <f t="shared" si="16"/>
        <v>3897</v>
      </c>
      <c r="F187" s="99"/>
      <c r="G187" s="94">
        <f t="shared" si="17"/>
        <v>780</v>
      </c>
      <c r="H187" s="99"/>
      <c r="I187" s="94">
        <f t="shared" si="18"/>
        <v>184</v>
      </c>
      <c r="J187" s="99"/>
      <c r="K187" s="176">
        <f t="shared" si="19"/>
        <v>42</v>
      </c>
      <c r="L187" s="89"/>
    </row>
    <row r="188" spans="1:12" x14ac:dyDescent="0.2">
      <c r="A188" s="93">
        <v>44150</v>
      </c>
      <c r="B188" s="99"/>
      <c r="C188" s="94">
        <f t="shared" si="15"/>
        <v>7691</v>
      </c>
      <c r="D188" s="99"/>
      <c r="E188" s="94">
        <f t="shared" si="16"/>
        <v>3897</v>
      </c>
      <c r="F188" s="99"/>
      <c r="G188" s="94">
        <f t="shared" si="17"/>
        <v>780</v>
      </c>
      <c r="H188" s="99"/>
      <c r="I188" s="94">
        <f t="shared" si="18"/>
        <v>184</v>
      </c>
      <c r="J188" s="99"/>
      <c r="K188" s="176">
        <f t="shared" si="19"/>
        <v>42</v>
      </c>
      <c r="L188" s="89"/>
    </row>
    <row r="189" spans="1:12" x14ac:dyDescent="0.2">
      <c r="A189" s="93">
        <v>44151</v>
      </c>
      <c r="B189" s="99">
        <v>1</v>
      </c>
      <c r="C189" s="94">
        <f t="shared" si="15"/>
        <v>7692</v>
      </c>
      <c r="D189" s="99">
        <v>4</v>
      </c>
      <c r="E189" s="94">
        <f t="shared" si="16"/>
        <v>3901</v>
      </c>
      <c r="F189" s="99">
        <v>0</v>
      </c>
      <c r="G189" s="94">
        <f t="shared" si="17"/>
        <v>780</v>
      </c>
      <c r="H189" s="99">
        <v>1</v>
      </c>
      <c r="I189" s="94">
        <f t="shared" si="18"/>
        <v>185</v>
      </c>
      <c r="J189" s="99">
        <v>0</v>
      </c>
      <c r="K189" s="176">
        <f t="shared" si="19"/>
        <v>42</v>
      </c>
      <c r="L189" s="89"/>
    </row>
    <row r="190" spans="1:12" x14ac:dyDescent="0.2">
      <c r="A190" s="93">
        <v>44152</v>
      </c>
      <c r="B190" s="99">
        <v>0</v>
      </c>
      <c r="C190" s="94">
        <f t="shared" si="15"/>
        <v>7692</v>
      </c>
      <c r="D190" s="99">
        <v>0</v>
      </c>
      <c r="E190" s="94">
        <f t="shared" si="16"/>
        <v>3901</v>
      </c>
      <c r="F190" s="99">
        <v>0</v>
      </c>
      <c r="G190" s="94">
        <f t="shared" si="17"/>
        <v>780</v>
      </c>
      <c r="H190" s="99">
        <v>0</v>
      </c>
      <c r="I190" s="94">
        <f t="shared" si="18"/>
        <v>185</v>
      </c>
      <c r="J190" s="99">
        <v>0</v>
      </c>
      <c r="K190" s="176">
        <f t="shared" si="19"/>
        <v>42</v>
      </c>
      <c r="L190" s="89"/>
    </row>
    <row r="191" spans="1:12" x14ac:dyDescent="0.2">
      <c r="A191" s="93">
        <v>44153</v>
      </c>
      <c r="B191" s="99">
        <v>1</v>
      </c>
      <c r="C191" s="94">
        <f t="shared" si="15"/>
        <v>7693</v>
      </c>
      <c r="D191" s="99">
        <v>5</v>
      </c>
      <c r="E191" s="94">
        <f t="shared" si="16"/>
        <v>3906</v>
      </c>
      <c r="F191" s="99">
        <v>0</v>
      </c>
      <c r="G191" s="94">
        <f t="shared" si="17"/>
        <v>780</v>
      </c>
      <c r="H191" s="99">
        <v>0</v>
      </c>
      <c r="I191" s="94">
        <f t="shared" si="18"/>
        <v>185</v>
      </c>
      <c r="J191" s="99">
        <v>0</v>
      </c>
      <c r="K191" s="176">
        <f t="shared" si="19"/>
        <v>42</v>
      </c>
      <c r="L191" s="89"/>
    </row>
    <row r="192" spans="1:12" x14ac:dyDescent="0.2">
      <c r="A192" s="93">
        <v>44154</v>
      </c>
      <c r="B192" s="99">
        <v>0</v>
      </c>
      <c r="C192" s="94">
        <f t="shared" si="15"/>
        <v>7693</v>
      </c>
      <c r="D192" s="99">
        <v>0</v>
      </c>
      <c r="E192" s="94">
        <f t="shared" si="16"/>
        <v>3906</v>
      </c>
      <c r="F192" s="99">
        <v>1</v>
      </c>
      <c r="G192" s="94">
        <f t="shared" si="17"/>
        <v>781</v>
      </c>
      <c r="H192" s="99">
        <v>0</v>
      </c>
      <c r="I192" s="94">
        <f t="shared" si="18"/>
        <v>185</v>
      </c>
      <c r="J192" s="99">
        <v>0</v>
      </c>
      <c r="K192" s="176">
        <f t="shared" si="19"/>
        <v>42</v>
      </c>
      <c r="L192" s="89"/>
    </row>
    <row r="193" spans="1:12" x14ac:dyDescent="0.2">
      <c r="A193" s="93">
        <v>44155</v>
      </c>
      <c r="B193" s="99">
        <v>0</v>
      </c>
      <c r="C193" s="94">
        <f t="shared" si="15"/>
        <v>7693</v>
      </c>
      <c r="D193" s="99">
        <v>0</v>
      </c>
      <c r="E193" s="94">
        <f t="shared" si="16"/>
        <v>3906</v>
      </c>
      <c r="F193" s="99">
        <v>0</v>
      </c>
      <c r="G193" s="94">
        <f t="shared" si="17"/>
        <v>781</v>
      </c>
      <c r="H193" s="99">
        <v>0</v>
      </c>
      <c r="I193" s="94">
        <f t="shared" si="18"/>
        <v>185</v>
      </c>
      <c r="J193" s="99">
        <v>0</v>
      </c>
      <c r="K193" s="176">
        <f t="shared" si="19"/>
        <v>42</v>
      </c>
      <c r="L193" s="89"/>
    </row>
    <row r="194" spans="1:12" x14ac:dyDescent="0.2">
      <c r="A194" s="93">
        <v>44156</v>
      </c>
      <c r="B194" s="99"/>
      <c r="C194" s="94">
        <f t="shared" si="15"/>
        <v>7693</v>
      </c>
      <c r="D194" s="99"/>
      <c r="E194" s="94">
        <f t="shared" si="16"/>
        <v>3906</v>
      </c>
      <c r="F194" s="99"/>
      <c r="G194" s="94">
        <f t="shared" si="17"/>
        <v>781</v>
      </c>
      <c r="H194" s="99"/>
      <c r="I194" s="94">
        <f t="shared" si="18"/>
        <v>185</v>
      </c>
      <c r="J194" s="99"/>
      <c r="K194" s="176">
        <f t="shared" si="19"/>
        <v>42</v>
      </c>
      <c r="L194" s="89"/>
    </row>
    <row r="195" spans="1:12" x14ac:dyDescent="0.2">
      <c r="A195" s="93">
        <v>44157</v>
      </c>
      <c r="B195" s="99"/>
      <c r="C195" s="94">
        <f t="shared" si="15"/>
        <v>7693</v>
      </c>
      <c r="D195" s="99"/>
      <c r="E195" s="94">
        <f t="shared" si="16"/>
        <v>3906</v>
      </c>
      <c r="F195" s="99"/>
      <c r="G195" s="94">
        <f t="shared" si="17"/>
        <v>781</v>
      </c>
      <c r="H195" s="99"/>
      <c r="I195" s="94">
        <f t="shared" si="18"/>
        <v>185</v>
      </c>
      <c r="J195" s="99"/>
      <c r="K195" s="176">
        <f t="shared" si="19"/>
        <v>42</v>
      </c>
      <c r="L195" s="89"/>
    </row>
    <row r="196" spans="1:12" x14ac:dyDescent="0.2">
      <c r="A196" s="93">
        <v>44158</v>
      </c>
      <c r="B196" s="99">
        <v>3</v>
      </c>
      <c r="C196" s="94">
        <f t="shared" si="15"/>
        <v>7696</v>
      </c>
      <c r="D196" s="99">
        <v>1</v>
      </c>
      <c r="E196" s="94">
        <f t="shared" si="16"/>
        <v>3907</v>
      </c>
      <c r="F196" s="99">
        <v>1</v>
      </c>
      <c r="G196" s="94">
        <f t="shared" si="17"/>
        <v>782</v>
      </c>
      <c r="H196" s="99">
        <v>1</v>
      </c>
      <c r="I196" s="94">
        <f t="shared" si="18"/>
        <v>186</v>
      </c>
      <c r="J196" s="99">
        <v>0</v>
      </c>
      <c r="K196" s="176">
        <f t="shared" si="19"/>
        <v>42</v>
      </c>
      <c r="L196" s="89"/>
    </row>
    <row r="197" spans="1:12" x14ac:dyDescent="0.2">
      <c r="A197" s="93">
        <v>44159</v>
      </c>
      <c r="B197" s="99">
        <v>0</v>
      </c>
      <c r="C197" s="94">
        <f t="shared" si="15"/>
        <v>7696</v>
      </c>
      <c r="D197" s="99">
        <v>0</v>
      </c>
      <c r="E197" s="94">
        <f t="shared" si="16"/>
        <v>3907</v>
      </c>
      <c r="F197" s="99">
        <v>0</v>
      </c>
      <c r="G197" s="94">
        <f t="shared" si="17"/>
        <v>782</v>
      </c>
      <c r="H197" s="99">
        <v>0</v>
      </c>
      <c r="I197" s="94">
        <f t="shared" si="18"/>
        <v>186</v>
      </c>
      <c r="J197" s="99">
        <v>0</v>
      </c>
      <c r="K197" s="176">
        <f t="shared" si="19"/>
        <v>42</v>
      </c>
      <c r="L197" s="89"/>
    </row>
    <row r="198" spans="1:12" x14ac:dyDescent="0.2">
      <c r="A198" s="93">
        <v>44160</v>
      </c>
      <c r="B198" s="99">
        <v>0</v>
      </c>
      <c r="C198" s="94">
        <f t="shared" si="15"/>
        <v>7696</v>
      </c>
      <c r="D198" s="99">
        <v>1</v>
      </c>
      <c r="E198" s="94">
        <f t="shared" si="16"/>
        <v>3908</v>
      </c>
      <c r="F198" s="99">
        <v>0</v>
      </c>
      <c r="G198" s="94">
        <f t="shared" si="17"/>
        <v>782</v>
      </c>
      <c r="H198" s="99">
        <v>0</v>
      </c>
      <c r="I198" s="94">
        <f t="shared" si="18"/>
        <v>186</v>
      </c>
      <c r="J198" s="99">
        <v>0</v>
      </c>
      <c r="K198" s="176">
        <f t="shared" si="19"/>
        <v>42</v>
      </c>
      <c r="L198" s="89"/>
    </row>
    <row r="199" spans="1:12" x14ac:dyDescent="0.2">
      <c r="A199" s="93">
        <v>44161</v>
      </c>
      <c r="B199" s="99">
        <v>0</v>
      </c>
      <c r="C199" s="94">
        <f t="shared" si="15"/>
        <v>7696</v>
      </c>
      <c r="D199" s="99">
        <v>0</v>
      </c>
      <c r="E199" s="94">
        <f t="shared" si="16"/>
        <v>3908</v>
      </c>
      <c r="F199" s="99">
        <v>0</v>
      </c>
      <c r="G199" s="94">
        <f t="shared" si="17"/>
        <v>782</v>
      </c>
      <c r="H199" s="99">
        <v>0</v>
      </c>
      <c r="I199" s="94">
        <f t="shared" si="18"/>
        <v>186</v>
      </c>
      <c r="J199" s="99">
        <v>0</v>
      </c>
      <c r="K199" s="176">
        <f t="shared" si="19"/>
        <v>42</v>
      </c>
      <c r="L199" s="89"/>
    </row>
    <row r="200" spans="1:12" x14ac:dyDescent="0.2">
      <c r="A200" s="93">
        <v>44162</v>
      </c>
      <c r="B200" s="99">
        <v>0</v>
      </c>
      <c r="C200" s="94">
        <f t="shared" si="15"/>
        <v>7696</v>
      </c>
      <c r="D200" s="99">
        <v>0</v>
      </c>
      <c r="E200" s="94">
        <f t="shared" si="16"/>
        <v>3908</v>
      </c>
      <c r="F200" s="99">
        <v>0</v>
      </c>
      <c r="G200" s="94">
        <f t="shared" si="17"/>
        <v>782</v>
      </c>
      <c r="H200" s="99">
        <v>0</v>
      </c>
      <c r="I200" s="94">
        <f t="shared" si="18"/>
        <v>186</v>
      </c>
      <c r="J200" s="99">
        <v>0</v>
      </c>
      <c r="K200" s="176">
        <f t="shared" si="19"/>
        <v>42</v>
      </c>
      <c r="L200" s="89"/>
    </row>
    <row r="201" spans="1:12" x14ac:dyDescent="0.2">
      <c r="A201" s="93">
        <v>44163</v>
      </c>
      <c r="B201" s="99"/>
      <c r="C201" s="94">
        <f t="shared" si="15"/>
        <v>7696</v>
      </c>
      <c r="D201" s="99"/>
      <c r="E201" s="94">
        <f t="shared" si="16"/>
        <v>3908</v>
      </c>
      <c r="F201" s="99"/>
      <c r="G201" s="94">
        <f t="shared" si="17"/>
        <v>782</v>
      </c>
      <c r="H201" s="99"/>
      <c r="I201" s="94">
        <f t="shared" si="18"/>
        <v>186</v>
      </c>
      <c r="J201" s="99"/>
      <c r="K201" s="176">
        <f t="shared" si="19"/>
        <v>42</v>
      </c>
      <c r="L201" s="89"/>
    </row>
    <row r="202" spans="1:12" x14ac:dyDescent="0.2">
      <c r="A202" s="93">
        <v>44164</v>
      </c>
      <c r="B202" s="99"/>
      <c r="C202" s="94">
        <f t="shared" si="15"/>
        <v>7696</v>
      </c>
      <c r="D202" s="99"/>
      <c r="E202" s="94">
        <f t="shared" si="16"/>
        <v>3908</v>
      </c>
      <c r="F202" s="99"/>
      <c r="G202" s="94">
        <f t="shared" si="17"/>
        <v>782</v>
      </c>
      <c r="H202" s="99"/>
      <c r="I202" s="94">
        <f t="shared" si="18"/>
        <v>186</v>
      </c>
      <c r="J202" s="99"/>
      <c r="K202" s="176">
        <f t="shared" si="19"/>
        <v>42</v>
      </c>
      <c r="L202" s="89"/>
    </row>
    <row r="203" spans="1:12" x14ac:dyDescent="0.2">
      <c r="A203" s="93">
        <v>44165</v>
      </c>
      <c r="B203" s="99">
        <v>3</v>
      </c>
      <c r="C203" s="94">
        <f t="shared" si="15"/>
        <v>7699</v>
      </c>
      <c r="D203" s="99">
        <v>2</v>
      </c>
      <c r="E203" s="94">
        <f t="shared" si="16"/>
        <v>3910</v>
      </c>
      <c r="F203" s="99">
        <v>0</v>
      </c>
      <c r="G203" s="94">
        <f t="shared" si="17"/>
        <v>782</v>
      </c>
      <c r="H203" s="99">
        <v>0</v>
      </c>
      <c r="I203" s="94">
        <f t="shared" si="18"/>
        <v>186</v>
      </c>
      <c r="J203" s="99">
        <v>0</v>
      </c>
      <c r="K203" s="176">
        <f t="shared" si="19"/>
        <v>42</v>
      </c>
      <c r="L203" s="89"/>
    </row>
    <row r="204" spans="1:12" x14ac:dyDescent="0.2">
      <c r="A204" s="93">
        <v>44166</v>
      </c>
      <c r="B204" s="99">
        <v>0</v>
      </c>
      <c r="C204" s="94">
        <f t="shared" si="15"/>
        <v>7699</v>
      </c>
      <c r="D204" s="99">
        <v>0</v>
      </c>
      <c r="E204" s="94">
        <f t="shared" si="16"/>
        <v>3910</v>
      </c>
      <c r="F204" s="99">
        <v>0</v>
      </c>
      <c r="G204" s="94">
        <f t="shared" si="17"/>
        <v>782</v>
      </c>
      <c r="H204" s="99">
        <v>0</v>
      </c>
      <c r="I204" s="94">
        <f t="shared" si="18"/>
        <v>186</v>
      </c>
      <c r="J204" s="99">
        <v>0</v>
      </c>
      <c r="K204" s="176">
        <f t="shared" si="19"/>
        <v>42</v>
      </c>
      <c r="L204" s="89"/>
    </row>
    <row r="205" spans="1:12" x14ac:dyDescent="0.2">
      <c r="A205" s="93">
        <v>44167</v>
      </c>
      <c r="B205" s="99">
        <v>0</v>
      </c>
      <c r="C205" s="94">
        <f t="shared" si="15"/>
        <v>7699</v>
      </c>
      <c r="D205" s="99">
        <v>0</v>
      </c>
      <c r="E205" s="94">
        <f t="shared" si="16"/>
        <v>3910</v>
      </c>
      <c r="F205" s="99">
        <v>0</v>
      </c>
      <c r="G205" s="94">
        <f t="shared" si="17"/>
        <v>782</v>
      </c>
      <c r="H205" s="99">
        <v>5</v>
      </c>
      <c r="I205" s="94">
        <f t="shared" si="18"/>
        <v>191</v>
      </c>
      <c r="J205" s="99">
        <v>0</v>
      </c>
      <c r="K205" s="176">
        <f t="shared" si="19"/>
        <v>42</v>
      </c>
      <c r="L205" s="89"/>
    </row>
    <row r="206" spans="1:12" x14ac:dyDescent="0.2">
      <c r="A206" s="93">
        <v>44168</v>
      </c>
      <c r="B206" s="99">
        <v>0</v>
      </c>
      <c r="C206" s="94">
        <f t="shared" si="15"/>
        <v>7699</v>
      </c>
      <c r="D206" s="99">
        <v>0</v>
      </c>
      <c r="E206" s="94">
        <f t="shared" si="16"/>
        <v>3910</v>
      </c>
      <c r="F206" s="99">
        <v>0</v>
      </c>
      <c r="G206" s="94">
        <f t="shared" si="17"/>
        <v>782</v>
      </c>
      <c r="H206" s="99">
        <v>0</v>
      </c>
      <c r="I206" s="94">
        <f t="shared" si="18"/>
        <v>191</v>
      </c>
      <c r="J206" s="99">
        <v>0</v>
      </c>
      <c r="K206" s="176">
        <f t="shared" si="19"/>
        <v>42</v>
      </c>
      <c r="L206" s="89"/>
    </row>
    <row r="207" spans="1:12" x14ac:dyDescent="0.2">
      <c r="A207" s="93">
        <v>44169</v>
      </c>
      <c r="B207" s="105">
        <v>0</v>
      </c>
      <c r="C207" s="177">
        <f t="shared" si="15"/>
        <v>7699</v>
      </c>
      <c r="D207" s="105">
        <v>0</v>
      </c>
      <c r="E207" s="177">
        <f t="shared" si="16"/>
        <v>3910</v>
      </c>
      <c r="F207" s="99">
        <v>0</v>
      </c>
      <c r="G207" s="94">
        <f t="shared" si="17"/>
        <v>782</v>
      </c>
      <c r="H207" s="99">
        <v>0</v>
      </c>
      <c r="I207" s="94">
        <f t="shared" si="18"/>
        <v>191</v>
      </c>
      <c r="J207" s="99">
        <v>0</v>
      </c>
      <c r="K207" s="176">
        <f t="shared" si="19"/>
        <v>42</v>
      </c>
      <c r="L207" s="89"/>
    </row>
    <row r="208" spans="1:12" x14ac:dyDescent="0.2">
      <c r="A208" s="93">
        <v>44170</v>
      </c>
      <c r="B208" s="99"/>
      <c r="C208" s="94">
        <f t="shared" si="15"/>
        <v>7699</v>
      </c>
      <c r="D208" s="99"/>
      <c r="E208" s="94">
        <f t="shared" si="16"/>
        <v>3910</v>
      </c>
      <c r="F208" s="99"/>
      <c r="G208" s="94">
        <f t="shared" si="17"/>
        <v>782</v>
      </c>
      <c r="H208" s="99"/>
      <c r="I208" s="94">
        <f t="shared" si="18"/>
        <v>191</v>
      </c>
      <c r="J208" s="99"/>
      <c r="K208" s="176">
        <f t="shared" si="19"/>
        <v>42</v>
      </c>
      <c r="L208" s="89"/>
    </row>
    <row r="209" spans="1:12" x14ac:dyDescent="0.2">
      <c r="A209" s="93">
        <v>44171</v>
      </c>
      <c r="B209" s="99"/>
      <c r="C209" s="94">
        <f t="shared" si="15"/>
        <v>7699</v>
      </c>
      <c r="D209" s="99"/>
      <c r="E209" s="94">
        <f t="shared" si="16"/>
        <v>3910</v>
      </c>
      <c r="F209" s="99"/>
      <c r="G209" s="94">
        <f t="shared" si="17"/>
        <v>782</v>
      </c>
      <c r="H209" s="99"/>
      <c r="I209" s="94">
        <f t="shared" si="18"/>
        <v>191</v>
      </c>
      <c r="J209" s="99"/>
      <c r="K209" s="176">
        <f t="shared" si="19"/>
        <v>42</v>
      </c>
      <c r="L209" s="89"/>
    </row>
    <row r="210" spans="1:12" x14ac:dyDescent="0.2">
      <c r="A210" s="93">
        <v>44172</v>
      </c>
      <c r="B210" s="99">
        <v>2</v>
      </c>
      <c r="C210" s="94">
        <f t="shared" si="15"/>
        <v>7701</v>
      </c>
      <c r="D210" s="99">
        <v>7</v>
      </c>
      <c r="E210" s="94">
        <f t="shared" si="16"/>
        <v>3917</v>
      </c>
      <c r="F210" s="99">
        <v>0</v>
      </c>
      <c r="G210" s="94">
        <f t="shared" si="17"/>
        <v>782</v>
      </c>
      <c r="H210" s="99">
        <v>0</v>
      </c>
      <c r="I210" s="94">
        <f t="shared" si="18"/>
        <v>191</v>
      </c>
      <c r="J210" s="99">
        <v>0</v>
      </c>
      <c r="K210" s="176">
        <f t="shared" si="19"/>
        <v>42</v>
      </c>
      <c r="L210" s="89"/>
    </row>
    <row r="211" spans="1:12" x14ac:dyDescent="0.2">
      <c r="A211" s="93">
        <v>44173</v>
      </c>
      <c r="B211" s="99">
        <v>1</v>
      </c>
      <c r="C211" s="94">
        <f t="shared" si="15"/>
        <v>7702</v>
      </c>
      <c r="D211" s="99">
        <v>0</v>
      </c>
      <c r="E211" s="94">
        <f t="shared" si="16"/>
        <v>3917</v>
      </c>
      <c r="F211" s="99">
        <v>0</v>
      </c>
      <c r="G211" s="94">
        <f t="shared" si="17"/>
        <v>782</v>
      </c>
      <c r="H211" s="99">
        <v>0</v>
      </c>
      <c r="I211" s="94">
        <f>I210+H211</f>
        <v>191</v>
      </c>
      <c r="J211" s="99">
        <v>0</v>
      </c>
      <c r="K211" s="176">
        <f t="shared" si="19"/>
        <v>42</v>
      </c>
      <c r="L211" s="89"/>
    </row>
    <row r="212" spans="1:12" x14ac:dyDescent="0.2">
      <c r="A212" s="93">
        <v>44174</v>
      </c>
      <c r="B212" s="99">
        <v>0</v>
      </c>
      <c r="C212" s="94">
        <f t="shared" si="15"/>
        <v>7702</v>
      </c>
      <c r="D212" s="99">
        <v>0</v>
      </c>
      <c r="E212" s="94">
        <f t="shared" si="16"/>
        <v>3917</v>
      </c>
      <c r="F212" s="99">
        <v>0</v>
      </c>
      <c r="G212" s="94">
        <f t="shared" si="17"/>
        <v>782</v>
      </c>
      <c r="H212" s="99">
        <v>0</v>
      </c>
      <c r="I212" s="94">
        <f>I211+H212</f>
        <v>191</v>
      </c>
      <c r="J212" s="99">
        <v>0</v>
      </c>
      <c r="K212" s="176">
        <f t="shared" si="19"/>
        <v>42</v>
      </c>
      <c r="L212" s="89"/>
    </row>
    <row r="213" spans="1:12" x14ac:dyDescent="0.2">
      <c r="A213" s="93">
        <v>44175</v>
      </c>
      <c r="B213" s="99">
        <v>0</v>
      </c>
      <c r="C213" s="94">
        <f t="shared" si="15"/>
        <v>7702</v>
      </c>
      <c r="D213" s="99">
        <v>0</v>
      </c>
      <c r="E213" s="94">
        <f t="shared" si="16"/>
        <v>3917</v>
      </c>
      <c r="F213" s="99">
        <v>0</v>
      </c>
      <c r="G213" s="94">
        <f t="shared" si="17"/>
        <v>782</v>
      </c>
      <c r="H213" s="99">
        <v>0</v>
      </c>
      <c r="I213" s="94">
        <f>I212+H213</f>
        <v>191</v>
      </c>
      <c r="J213" s="99">
        <v>0</v>
      </c>
      <c r="K213" s="176">
        <f t="shared" si="19"/>
        <v>42</v>
      </c>
      <c r="L213" s="89"/>
    </row>
    <row r="214" spans="1:12" x14ac:dyDescent="0.2">
      <c r="A214" s="93">
        <v>44176</v>
      </c>
      <c r="B214" s="99">
        <v>0</v>
      </c>
      <c r="C214" s="94">
        <f t="shared" si="15"/>
        <v>7702</v>
      </c>
      <c r="D214" s="99">
        <v>0</v>
      </c>
      <c r="E214" s="94">
        <f t="shared" si="16"/>
        <v>3917</v>
      </c>
      <c r="F214" s="99">
        <v>2</v>
      </c>
      <c r="G214" s="94">
        <f t="shared" si="17"/>
        <v>784</v>
      </c>
      <c r="H214" s="99">
        <v>0</v>
      </c>
      <c r="I214" s="94">
        <f>I213+H214</f>
        <v>191</v>
      </c>
      <c r="J214" s="99">
        <v>0</v>
      </c>
      <c r="K214" s="176">
        <f t="shared" si="19"/>
        <v>42</v>
      </c>
      <c r="L214" s="89"/>
    </row>
    <row r="215" spans="1:12" x14ac:dyDescent="0.2">
      <c r="A215" s="93">
        <v>44177</v>
      </c>
      <c r="B215" s="99"/>
      <c r="C215" s="94">
        <f t="shared" si="15"/>
        <v>7702</v>
      </c>
      <c r="D215" s="99"/>
      <c r="E215" s="94">
        <f t="shared" si="16"/>
        <v>3917</v>
      </c>
      <c r="F215" s="99"/>
      <c r="G215" s="94">
        <f t="shared" si="17"/>
        <v>784</v>
      </c>
      <c r="H215" s="99"/>
      <c r="I215" s="94">
        <f t="shared" ref="I215:I261" si="20">I214+H215</f>
        <v>191</v>
      </c>
      <c r="J215" s="99"/>
      <c r="K215" s="176">
        <f t="shared" si="19"/>
        <v>42</v>
      </c>
      <c r="L215" s="89"/>
    </row>
    <row r="216" spans="1:12" x14ac:dyDescent="0.2">
      <c r="A216" s="93">
        <v>44178</v>
      </c>
      <c r="B216" s="99"/>
      <c r="C216" s="94">
        <f t="shared" si="15"/>
        <v>7702</v>
      </c>
      <c r="D216" s="99"/>
      <c r="E216" s="94">
        <f t="shared" si="16"/>
        <v>3917</v>
      </c>
      <c r="F216" s="99"/>
      <c r="G216" s="94">
        <f t="shared" si="17"/>
        <v>784</v>
      </c>
      <c r="H216" s="99"/>
      <c r="I216" s="94">
        <f t="shared" si="20"/>
        <v>191</v>
      </c>
      <c r="J216" s="99"/>
      <c r="K216" s="176">
        <f t="shared" si="19"/>
        <v>42</v>
      </c>
      <c r="L216" s="89"/>
    </row>
    <row r="217" spans="1:12" x14ac:dyDescent="0.2">
      <c r="A217" s="93">
        <v>44179</v>
      </c>
      <c r="B217" s="99">
        <v>8</v>
      </c>
      <c r="C217" s="94">
        <f t="shared" si="15"/>
        <v>7710</v>
      </c>
      <c r="D217" s="99">
        <v>3</v>
      </c>
      <c r="E217" s="94">
        <f t="shared" si="16"/>
        <v>3920</v>
      </c>
      <c r="F217" s="99">
        <v>0</v>
      </c>
      <c r="G217" s="94">
        <f t="shared" si="17"/>
        <v>784</v>
      </c>
      <c r="H217" s="99">
        <v>0</v>
      </c>
      <c r="I217" s="94">
        <f t="shared" si="20"/>
        <v>191</v>
      </c>
      <c r="J217" s="99">
        <v>0</v>
      </c>
      <c r="K217" s="176">
        <f t="shared" si="19"/>
        <v>42</v>
      </c>
      <c r="L217" s="89"/>
    </row>
    <row r="218" spans="1:12" x14ac:dyDescent="0.2">
      <c r="A218" s="93">
        <v>44180</v>
      </c>
      <c r="B218" s="99">
        <v>6</v>
      </c>
      <c r="C218" s="94">
        <f>SUM(C217,B218)</f>
        <v>7716</v>
      </c>
      <c r="D218" s="99">
        <v>0</v>
      </c>
      <c r="E218" s="94">
        <f t="shared" si="16"/>
        <v>3920</v>
      </c>
      <c r="F218" s="99">
        <v>0</v>
      </c>
      <c r="G218" s="94">
        <f t="shared" si="17"/>
        <v>784</v>
      </c>
      <c r="H218" s="99">
        <v>0</v>
      </c>
      <c r="I218" s="94">
        <f t="shared" si="20"/>
        <v>191</v>
      </c>
      <c r="J218" s="99">
        <v>0</v>
      </c>
      <c r="K218" s="176">
        <f t="shared" si="19"/>
        <v>42</v>
      </c>
      <c r="L218" s="89"/>
    </row>
    <row r="219" spans="1:12" x14ac:dyDescent="0.2">
      <c r="A219" s="93">
        <v>44181</v>
      </c>
      <c r="B219" s="99">
        <v>5</v>
      </c>
      <c r="C219" s="94">
        <f>SUM(C218,B219)</f>
        <v>7721</v>
      </c>
      <c r="D219" s="99">
        <v>2</v>
      </c>
      <c r="E219" s="94">
        <f t="shared" si="16"/>
        <v>3922</v>
      </c>
      <c r="F219" s="99">
        <v>0</v>
      </c>
      <c r="G219" s="94">
        <f t="shared" si="17"/>
        <v>784</v>
      </c>
      <c r="H219" s="99">
        <v>0</v>
      </c>
      <c r="I219" s="94">
        <f t="shared" si="20"/>
        <v>191</v>
      </c>
      <c r="J219" s="99">
        <v>0</v>
      </c>
      <c r="K219" s="176">
        <f>SUM(K218,J219)</f>
        <v>42</v>
      </c>
      <c r="L219" s="89"/>
    </row>
    <row r="220" spans="1:12" x14ac:dyDescent="0.2">
      <c r="A220" s="93">
        <v>44182</v>
      </c>
      <c r="B220" s="99">
        <v>28</v>
      </c>
      <c r="C220" s="94">
        <f>SUM(C219,B220)</f>
        <v>7749</v>
      </c>
      <c r="D220" s="99">
        <v>7</v>
      </c>
      <c r="E220" s="94">
        <f t="shared" si="16"/>
        <v>3929</v>
      </c>
      <c r="F220" s="99">
        <v>1</v>
      </c>
      <c r="G220" s="94">
        <f t="shared" si="17"/>
        <v>785</v>
      </c>
      <c r="H220" s="99">
        <v>0</v>
      </c>
      <c r="I220" s="94">
        <f t="shared" si="20"/>
        <v>191</v>
      </c>
      <c r="J220" s="99">
        <v>0</v>
      </c>
      <c r="K220" s="176">
        <f>SUM(K219,J220)</f>
        <v>42</v>
      </c>
      <c r="L220" s="89"/>
    </row>
    <row r="221" spans="1:12" x14ac:dyDescent="0.2">
      <c r="A221" s="93">
        <v>44183</v>
      </c>
      <c r="B221" s="99">
        <v>13</v>
      </c>
      <c r="C221" s="94">
        <f>SUM(C220,B221)</f>
        <v>7762</v>
      </c>
      <c r="D221" s="99">
        <v>0</v>
      </c>
      <c r="E221" s="94">
        <f t="shared" si="16"/>
        <v>3929</v>
      </c>
      <c r="F221" s="99">
        <v>3</v>
      </c>
      <c r="G221" s="94">
        <f t="shared" si="17"/>
        <v>788</v>
      </c>
      <c r="H221" s="99">
        <v>0</v>
      </c>
      <c r="I221" s="94">
        <f t="shared" si="20"/>
        <v>191</v>
      </c>
      <c r="J221" s="99">
        <v>0</v>
      </c>
      <c r="K221" s="176">
        <f>SUM(K220,J221)</f>
        <v>42</v>
      </c>
      <c r="L221" s="89"/>
    </row>
    <row r="222" spans="1:12" x14ac:dyDescent="0.2">
      <c r="A222" s="93">
        <v>44184</v>
      </c>
      <c r="B222" s="99"/>
      <c r="C222" s="94">
        <f t="shared" ref="C222:C261" si="21">SUM(C221,B222)</f>
        <v>7762</v>
      </c>
      <c r="D222" s="99"/>
      <c r="E222" s="94">
        <f t="shared" si="16"/>
        <v>3929</v>
      </c>
      <c r="F222" s="99"/>
      <c r="G222" s="94">
        <f t="shared" si="17"/>
        <v>788</v>
      </c>
      <c r="H222" s="99"/>
      <c r="I222" s="94">
        <f t="shared" si="20"/>
        <v>191</v>
      </c>
      <c r="J222" s="99"/>
      <c r="K222" s="176">
        <f t="shared" ref="K222:K261" si="22">SUM(K221,J222)</f>
        <v>42</v>
      </c>
      <c r="L222" s="89"/>
    </row>
    <row r="223" spans="1:12" x14ac:dyDescent="0.2">
      <c r="A223" s="93">
        <v>44185</v>
      </c>
      <c r="B223" s="99"/>
      <c r="C223" s="94">
        <f t="shared" si="21"/>
        <v>7762</v>
      </c>
      <c r="D223" s="99"/>
      <c r="E223" s="94">
        <f t="shared" si="16"/>
        <v>3929</v>
      </c>
      <c r="F223" s="99"/>
      <c r="G223" s="94">
        <f t="shared" si="17"/>
        <v>788</v>
      </c>
      <c r="H223" s="99"/>
      <c r="I223" s="94">
        <f t="shared" si="20"/>
        <v>191</v>
      </c>
      <c r="J223" s="99"/>
      <c r="K223" s="176">
        <f t="shared" si="22"/>
        <v>42</v>
      </c>
      <c r="L223" s="89"/>
    </row>
    <row r="224" spans="1:12" x14ac:dyDescent="0.2">
      <c r="A224" s="93">
        <v>44186</v>
      </c>
      <c r="B224" s="99">
        <v>23</v>
      </c>
      <c r="C224" s="94">
        <f t="shared" si="21"/>
        <v>7785</v>
      </c>
      <c r="D224" s="99">
        <v>8</v>
      </c>
      <c r="E224" s="94">
        <f t="shared" si="16"/>
        <v>3937</v>
      </c>
      <c r="F224" s="99">
        <v>0</v>
      </c>
      <c r="G224" s="94">
        <f t="shared" si="17"/>
        <v>788</v>
      </c>
      <c r="H224" s="99">
        <v>0</v>
      </c>
      <c r="I224" s="94">
        <f t="shared" si="20"/>
        <v>191</v>
      </c>
      <c r="J224" s="99">
        <v>0</v>
      </c>
      <c r="K224" s="176">
        <f t="shared" si="22"/>
        <v>42</v>
      </c>
      <c r="L224" s="89"/>
    </row>
    <row r="225" spans="1:12" x14ac:dyDescent="0.2">
      <c r="A225" s="93">
        <v>44187</v>
      </c>
      <c r="B225" s="99">
        <v>69</v>
      </c>
      <c r="C225" s="94">
        <f t="shared" si="21"/>
        <v>7854</v>
      </c>
      <c r="D225" s="99">
        <v>27</v>
      </c>
      <c r="E225" s="94">
        <f t="shared" si="16"/>
        <v>3964</v>
      </c>
      <c r="F225" s="99">
        <v>2</v>
      </c>
      <c r="G225" s="94">
        <f t="shared" si="17"/>
        <v>790</v>
      </c>
      <c r="H225" s="99">
        <v>0</v>
      </c>
      <c r="I225" s="94">
        <f t="shared" si="20"/>
        <v>191</v>
      </c>
      <c r="J225" s="99">
        <v>0</v>
      </c>
      <c r="K225" s="176">
        <f t="shared" si="22"/>
        <v>42</v>
      </c>
      <c r="L225" s="89"/>
    </row>
    <row r="226" spans="1:12" x14ac:dyDescent="0.2">
      <c r="A226" s="93">
        <v>44188</v>
      </c>
      <c r="B226" s="99">
        <v>37</v>
      </c>
      <c r="C226" s="94">
        <f t="shared" si="21"/>
        <v>7891</v>
      </c>
      <c r="D226" s="99">
        <v>2</v>
      </c>
      <c r="E226" s="94">
        <f t="shared" si="16"/>
        <v>3966</v>
      </c>
      <c r="F226" s="99">
        <v>0</v>
      </c>
      <c r="G226" s="94">
        <f t="shared" si="17"/>
        <v>790</v>
      </c>
      <c r="H226" s="99">
        <v>1</v>
      </c>
      <c r="I226" s="94">
        <f t="shared" si="20"/>
        <v>192</v>
      </c>
      <c r="J226" s="99">
        <v>0</v>
      </c>
      <c r="K226" s="176">
        <f t="shared" si="22"/>
        <v>42</v>
      </c>
      <c r="L226" s="89"/>
    </row>
    <row r="227" spans="1:12" x14ac:dyDescent="0.2">
      <c r="A227" s="93">
        <v>44189</v>
      </c>
      <c r="B227" s="99">
        <v>17</v>
      </c>
      <c r="C227" s="94">
        <f t="shared" si="21"/>
        <v>7908</v>
      </c>
      <c r="D227" s="99">
        <v>8</v>
      </c>
      <c r="E227" s="94">
        <f t="shared" si="16"/>
        <v>3974</v>
      </c>
      <c r="F227" s="99">
        <v>1</v>
      </c>
      <c r="G227" s="94">
        <f t="shared" si="17"/>
        <v>791</v>
      </c>
      <c r="H227" s="99">
        <v>1</v>
      </c>
      <c r="I227" s="94">
        <f t="shared" si="20"/>
        <v>193</v>
      </c>
      <c r="J227" s="99">
        <v>0</v>
      </c>
      <c r="K227" s="176">
        <f t="shared" si="22"/>
        <v>42</v>
      </c>
      <c r="L227" s="89"/>
    </row>
    <row r="228" spans="1:12" x14ac:dyDescent="0.2">
      <c r="A228" s="93">
        <v>44190</v>
      </c>
      <c r="B228" s="99">
        <v>11</v>
      </c>
      <c r="C228" s="94">
        <f t="shared" si="21"/>
        <v>7919</v>
      </c>
      <c r="D228" s="99">
        <v>5</v>
      </c>
      <c r="E228" s="94">
        <f t="shared" si="16"/>
        <v>3979</v>
      </c>
      <c r="F228" s="99">
        <v>0</v>
      </c>
      <c r="G228" s="94">
        <f t="shared" si="17"/>
        <v>791</v>
      </c>
      <c r="H228" s="99">
        <v>0</v>
      </c>
      <c r="I228" s="94">
        <f t="shared" si="20"/>
        <v>193</v>
      </c>
      <c r="J228" s="99">
        <v>0</v>
      </c>
      <c r="K228" s="176">
        <f t="shared" si="22"/>
        <v>42</v>
      </c>
      <c r="L228" s="89"/>
    </row>
    <row r="229" spans="1:12" x14ac:dyDescent="0.2">
      <c r="A229" s="93">
        <v>44191</v>
      </c>
      <c r="B229" s="99"/>
      <c r="C229" s="94">
        <f t="shared" si="21"/>
        <v>7919</v>
      </c>
      <c r="D229" s="99"/>
      <c r="E229" s="94">
        <f t="shared" si="16"/>
        <v>3979</v>
      </c>
      <c r="F229" s="99"/>
      <c r="G229" s="94">
        <f t="shared" si="17"/>
        <v>791</v>
      </c>
      <c r="H229" s="99"/>
      <c r="I229" s="94">
        <f t="shared" si="20"/>
        <v>193</v>
      </c>
      <c r="J229" s="99"/>
      <c r="K229" s="176">
        <f t="shared" si="22"/>
        <v>42</v>
      </c>
      <c r="L229" s="89"/>
    </row>
    <row r="230" spans="1:12" x14ac:dyDescent="0.2">
      <c r="A230" s="93">
        <v>44192</v>
      </c>
      <c r="B230" s="99"/>
      <c r="C230" s="94">
        <f t="shared" si="21"/>
        <v>7919</v>
      </c>
      <c r="D230" s="99"/>
      <c r="E230" s="94">
        <f t="shared" ref="E230:E261" si="23">SUM(E229,D230)</f>
        <v>3979</v>
      </c>
      <c r="F230" s="99"/>
      <c r="G230" s="94">
        <f t="shared" ref="G230:G261" si="24">SUM(G229,F230)</f>
        <v>791</v>
      </c>
      <c r="H230" s="99"/>
      <c r="I230" s="94">
        <f t="shared" si="20"/>
        <v>193</v>
      </c>
      <c r="J230" s="99"/>
      <c r="K230" s="176">
        <f t="shared" si="22"/>
        <v>42</v>
      </c>
      <c r="L230" s="89"/>
    </row>
    <row r="231" spans="1:12" x14ac:dyDescent="0.2">
      <c r="A231" s="93">
        <v>44193</v>
      </c>
      <c r="B231" s="99">
        <v>47</v>
      </c>
      <c r="C231" s="94">
        <f t="shared" si="21"/>
        <v>7966</v>
      </c>
      <c r="D231" s="99">
        <v>14</v>
      </c>
      <c r="E231" s="94">
        <f t="shared" si="23"/>
        <v>3993</v>
      </c>
      <c r="F231" s="99">
        <v>8</v>
      </c>
      <c r="G231" s="94">
        <f t="shared" si="24"/>
        <v>799</v>
      </c>
      <c r="H231" s="99">
        <v>2</v>
      </c>
      <c r="I231" s="94">
        <f t="shared" si="20"/>
        <v>195</v>
      </c>
      <c r="J231" s="99">
        <v>0</v>
      </c>
      <c r="K231" s="176">
        <f t="shared" si="22"/>
        <v>42</v>
      </c>
      <c r="L231" s="89"/>
    </row>
    <row r="232" spans="1:12" x14ac:dyDescent="0.2">
      <c r="A232" s="93">
        <v>44194</v>
      </c>
      <c r="B232" s="99">
        <v>9</v>
      </c>
      <c r="C232" s="94">
        <f t="shared" si="21"/>
        <v>7975</v>
      </c>
      <c r="D232" s="99">
        <v>8</v>
      </c>
      <c r="E232" s="94">
        <f t="shared" si="23"/>
        <v>4001</v>
      </c>
      <c r="F232" s="99">
        <v>0</v>
      </c>
      <c r="G232" s="94">
        <f t="shared" si="24"/>
        <v>799</v>
      </c>
      <c r="H232" s="99">
        <v>1</v>
      </c>
      <c r="I232" s="94">
        <f t="shared" si="20"/>
        <v>196</v>
      </c>
      <c r="J232" s="99">
        <v>0</v>
      </c>
      <c r="K232" s="176">
        <f t="shared" si="22"/>
        <v>42</v>
      </c>
      <c r="L232" s="89"/>
    </row>
    <row r="233" spans="1:12" x14ac:dyDescent="0.2">
      <c r="A233" s="93">
        <v>44195</v>
      </c>
      <c r="B233" s="99">
        <v>11</v>
      </c>
      <c r="C233" s="94">
        <f t="shared" si="21"/>
        <v>7986</v>
      </c>
      <c r="D233" s="99">
        <v>20</v>
      </c>
      <c r="E233" s="94">
        <f t="shared" si="23"/>
        <v>4021</v>
      </c>
      <c r="F233" s="99">
        <v>4</v>
      </c>
      <c r="G233" s="94">
        <f t="shared" si="24"/>
        <v>803</v>
      </c>
      <c r="H233" s="99">
        <v>0</v>
      </c>
      <c r="I233" s="94">
        <f t="shared" si="20"/>
        <v>196</v>
      </c>
      <c r="J233" s="99">
        <v>0</v>
      </c>
      <c r="K233" s="176">
        <f t="shared" si="22"/>
        <v>42</v>
      </c>
      <c r="L233" s="89"/>
    </row>
    <row r="234" spans="1:12" x14ac:dyDescent="0.2">
      <c r="A234" s="93">
        <v>44196</v>
      </c>
      <c r="B234" s="99">
        <v>9</v>
      </c>
      <c r="C234" s="94">
        <f t="shared" si="21"/>
        <v>7995</v>
      </c>
      <c r="D234" s="99">
        <v>12</v>
      </c>
      <c r="E234" s="94">
        <f t="shared" si="23"/>
        <v>4033</v>
      </c>
      <c r="F234" s="99">
        <v>0</v>
      </c>
      <c r="G234" s="94">
        <f t="shared" si="24"/>
        <v>803</v>
      </c>
      <c r="H234" s="99">
        <v>0</v>
      </c>
      <c r="I234" s="94">
        <f t="shared" si="20"/>
        <v>196</v>
      </c>
      <c r="J234" s="99">
        <v>0</v>
      </c>
      <c r="K234" s="176">
        <f t="shared" si="22"/>
        <v>42</v>
      </c>
      <c r="L234" s="89"/>
    </row>
    <row r="235" spans="1:12" x14ac:dyDescent="0.2">
      <c r="A235" s="93">
        <v>44197</v>
      </c>
      <c r="B235" s="99">
        <v>17</v>
      </c>
      <c r="C235" s="94">
        <f t="shared" si="21"/>
        <v>8012</v>
      </c>
      <c r="D235" s="99">
        <v>15</v>
      </c>
      <c r="E235" s="94">
        <f t="shared" si="23"/>
        <v>4048</v>
      </c>
      <c r="F235" s="99">
        <v>0</v>
      </c>
      <c r="G235" s="94">
        <f t="shared" si="24"/>
        <v>803</v>
      </c>
      <c r="H235" s="99">
        <v>0</v>
      </c>
      <c r="I235" s="94">
        <f t="shared" si="20"/>
        <v>196</v>
      </c>
      <c r="J235" s="99">
        <v>0</v>
      </c>
      <c r="K235" s="176">
        <f t="shared" si="22"/>
        <v>42</v>
      </c>
      <c r="L235" s="89"/>
    </row>
    <row r="236" spans="1:12" x14ac:dyDescent="0.2">
      <c r="A236" s="93">
        <v>44198</v>
      </c>
      <c r="B236" s="99"/>
      <c r="C236" s="94">
        <f t="shared" si="21"/>
        <v>8012</v>
      </c>
      <c r="D236" s="99"/>
      <c r="E236" s="94">
        <f t="shared" si="23"/>
        <v>4048</v>
      </c>
      <c r="F236" s="99"/>
      <c r="G236" s="94">
        <f t="shared" si="24"/>
        <v>803</v>
      </c>
      <c r="H236" s="99"/>
      <c r="I236" s="94">
        <f t="shared" si="20"/>
        <v>196</v>
      </c>
      <c r="J236" s="99"/>
      <c r="K236" s="176">
        <f t="shared" si="22"/>
        <v>42</v>
      </c>
      <c r="L236" s="89"/>
    </row>
    <row r="237" spans="1:12" x14ac:dyDescent="0.2">
      <c r="A237" s="93">
        <v>44199</v>
      </c>
      <c r="B237" s="99"/>
      <c r="C237" s="94">
        <f t="shared" si="21"/>
        <v>8012</v>
      </c>
      <c r="D237" s="99"/>
      <c r="E237" s="94">
        <f t="shared" si="23"/>
        <v>4048</v>
      </c>
      <c r="F237" s="99"/>
      <c r="G237" s="94">
        <f t="shared" si="24"/>
        <v>803</v>
      </c>
      <c r="H237" s="99"/>
      <c r="I237" s="94">
        <f t="shared" si="20"/>
        <v>196</v>
      </c>
      <c r="J237" s="99"/>
      <c r="K237" s="176">
        <f t="shared" si="22"/>
        <v>42</v>
      </c>
      <c r="L237" s="89"/>
    </row>
    <row r="238" spans="1:12" x14ac:dyDescent="0.2">
      <c r="A238" s="93">
        <v>44200</v>
      </c>
      <c r="B238" s="99">
        <v>110</v>
      </c>
      <c r="C238" s="94">
        <f t="shared" si="21"/>
        <v>8122</v>
      </c>
      <c r="D238" s="99">
        <v>57</v>
      </c>
      <c r="E238" s="94">
        <f t="shared" si="23"/>
        <v>4105</v>
      </c>
      <c r="F238" s="99">
        <v>19</v>
      </c>
      <c r="G238" s="94">
        <f t="shared" si="24"/>
        <v>822</v>
      </c>
      <c r="H238" s="99">
        <v>14</v>
      </c>
      <c r="I238" s="94">
        <f t="shared" si="20"/>
        <v>210</v>
      </c>
      <c r="J238" s="99">
        <v>0</v>
      </c>
      <c r="K238" s="176">
        <f t="shared" si="22"/>
        <v>42</v>
      </c>
      <c r="L238" s="89"/>
    </row>
    <row r="239" spans="1:12" x14ac:dyDescent="0.2">
      <c r="A239" s="93">
        <v>44201</v>
      </c>
      <c r="B239" s="99">
        <v>32</v>
      </c>
      <c r="C239" s="94">
        <f t="shared" si="21"/>
        <v>8154</v>
      </c>
      <c r="D239" s="99">
        <v>15</v>
      </c>
      <c r="E239" s="94">
        <f t="shared" si="23"/>
        <v>4120</v>
      </c>
      <c r="F239" s="99">
        <v>1</v>
      </c>
      <c r="G239" s="94">
        <f t="shared" si="24"/>
        <v>823</v>
      </c>
      <c r="H239" s="99">
        <v>1</v>
      </c>
      <c r="I239" s="94">
        <f t="shared" si="20"/>
        <v>211</v>
      </c>
      <c r="J239" s="99">
        <v>0</v>
      </c>
      <c r="K239" s="176">
        <f t="shared" si="22"/>
        <v>42</v>
      </c>
      <c r="L239" s="89"/>
    </row>
    <row r="240" spans="1:12" x14ac:dyDescent="0.2">
      <c r="A240" s="93">
        <v>44202</v>
      </c>
      <c r="B240" s="99">
        <v>15</v>
      </c>
      <c r="C240" s="94">
        <f t="shared" si="21"/>
        <v>8169</v>
      </c>
      <c r="D240" s="99">
        <v>6</v>
      </c>
      <c r="E240" s="94">
        <f t="shared" si="23"/>
        <v>4126</v>
      </c>
      <c r="F240" s="99">
        <v>0</v>
      </c>
      <c r="G240" s="94">
        <f t="shared" si="24"/>
        <v>823</v>
      </c>
      <c r="H240" s="99">
        <v>0</v>
      </c>
      <c r="I240" s="94">
        <f t="shared" si="20"/>
        <v>211</v>
      </c>
      <c r="J240" s="99">
        <v>0</v>
      </c>
      <c r="K240" s="176">
        <f t="shared" si="22"/>
        <v>42</v>
      </c>
      <c r="L240" s="89"/>
    </row>
    <row r="241" spans="1:12" x14ac:dyDescent="0.2">
      <c r="A241" s="93">
        <v>44203</v>
      </c>
      <c r="B241" s="99">
        <v>5</v>
      </c>
      <c r="C241" s="94">
        <f t="shared" si="21"/>
        <v>8174</v>
      </c>
      <c r="D241" s="99">
        <v>9</v>
      </c>
      <c r="E241" s="94">
        <f t="shared" si="23"/>
        <v>4135</v>
      </c>
      <c r="F241" s="99">
        <v>3</v>
      </c>
      <c r="G241" s="94">
        <f t="shared" si="24"/>
        <v>826</v>
      </c>
      <c r="H241" s="99">
        <v>0</v>
      </c>
      <c r="I241" s="94">
        <f t="shared" si="20"/>
        <v>211</v>
      </c>
      <c r="J241" s="99">
        <v>0</v>
      </c>
      <c r="K241" s="176">
        <f t="shared" si="22"/>
        <v>42</v>
      </c>
      <c r="L241" s="89"/>
    </row>
    <row r="242" spans="1:12" x14ac:dyDescent="0.2">
      <c r="A242" s="93">
        <v>44204</v>
      </c>
      <c r="B242" s="99">
        <v>16</v>
      </c>
      <c r="C242" s="94">
        <f t="shared" si="21"/>
        <v>8190</v>
      </c>
      <c r="D242" s="99">
        <v>5</v>
      </c>
      <c r="E242" s="94">
        <f t="shared" si="23"/>
        <v>4140</v>
      </c>
      <c r="F242" s="99">
        <v>22</v>
      </c>
      <c r="G242" s="94">
        <f t="shared" si="24"/>
        <v>848</v>
      </c>
      <c r="H242" s="99">
        <v>1</v>
      </c>
      <c r="I242" s="94">
        <f t="shared" si="20"/>
        <v>212</v>
      </c>
      <c r="J242" s="99">
        <v>0</v>
      </c>
      <c r="K242" s="176">
        <f t="shared" si="22"/>
        <v>42</v>
      </c>
      <c r="L242" s="89"/>
    </row>
    <row r="243" spans="1:12" x14ac:dyDescent="0.2">
      <c r="A243" s="93">
        <v>44205</v>
      </c>
      <c r="B243" s="99"/>
      <c r="C243" s="94">
        <f t="shared" si="21"/>
        <v>8190</v>
      </c>
      <c r="D243" s="99"/>
      <c r="E243" s="94">
        <f t="shared" si="23"/>
        <v>4140</v>
      </c>
      <c r="F243" s="99"/>
      <c r="G243" s="94">
        <f t="shared" si="24"/>
        <v>848</v>
      </c>
      <c r="H243" s="99"/>
      <c r="I243" s="94">
        <f t="shared" si="20"/>
        <v>212</v>
      </c>
      <c r="J243" s="99"/>
      <c r="K243" s="176">
        <f t="shared" si="22"/>
        <v>42</v>
      </c>
      <c r="L243" s="89"/>
    </row>
    <row r="244" spans="1:12" x14ac:dyDescent="0.2">
      <c r="A244" s="93">
        <v>44206</v>
      </c>
      <c r="B244" s="99"/>
      <c r="C244" s="94">
        <f t="shared" si="21"/>
        <v>8190</v>
      </c>
      <c r="D244" s="99"/>
      <c r="E244" s="94">
        <f t="shared" si="23"/>
        <v>4140</v>
      </c>
      <c r="F244" s="99"/>
      <c r="G244" s="94">
        <f t="shared" si="24"/>
        <v>848</v>
      </c>
      <c r="H244" s="99"/>
      <c r="I244" s="94">
        <f t="shared" si="20"/>
        <v>212</v>
      </c>
      <c r="J244" s="99"/>
      <c r="K244" s="176">
        <f t="shared" si="22"/>
        <v>42</v>
      </c>
      <c r="L244" s="89"/>
    </row>
    <row r="245" spans="1:12" x14ac:dyDescent="0.2">
      <c r="A245" s="93">
        <v>44207</v>
      </c>
      <c r="B245" s="99">
        <v>96</v>
      </c>
      <c r="C245" s="94">
        <f t="shared" si="21"/>
        <v>8286</v>
      </c>
      <c r="D245" s="99">
        <v>52</v>
      </c>
      <c r="E245" s="94">
        <f t="shared" si="23"/>
        <v>4192</v>
      </c>
      <c r="F245" s="99">
        <v>9</v>
      </c>
      <c r="G245" s="94">
        <f t="shared" si="24"/>
        <v>857</v>
      </c>
      <c r="H245" s="99">
        <v>6</v>
      </c>
      <c r="I245" s="94">
        <f t="shared" si="20"/>
        <v>218</v>
      </c>
      <c r="J245" s="99">
        <v>0</v>
      </c>
      <c r="K245" s="176">
        <f t="shared" si="22"/>
        <v>42</v>
      </c>
      <c r="L245" s="89"/>
    </row>
    <row r="246" spans="1:12" x14ac:dyDescent="0.2">
      <c r="A246" s="93">
        <v>44208</v>
      </c>
      <c r="B246" s="99">
        <v>13</v>
      </c>
      <c r="C246" s="94">
        <f t="shared" si="21"/>
        <v>8299</v>
      </c>
      <c r="D246" s="99">
        <v>12</v>
      </c>
      <c r="E246" s="94">
        <f t="shared" si="23"/>
        <v>4204</v>
      </c>
      <c r="F246" s="99">
        <v>1</v>
      </c>
      <c r="G246" s="94">
        <f t="shared" si="24"/>
        <v>858</v>
      </c>
      <c r="H246" s="99">
        <v>0</v>
      </c>
      <c r="I246" s="94">
        <f t="shared" si="20"/>
        <v>218</v>
      </c>
      <c r="J246" s="99">
        <v>0</v>
      </c>
      <c r="K246" s="176">
        <f t="shared" si="22"/>
        <v>42</v>
      </c>
      <c r="L246" s="89"/>
    </row>
    <row r="247" spans="1:12" x14ac:dyDescent="0.2">
      <c r="A247" s="93">
        <v>44209</v>
      </c>
      <c r="B247" s="99">
        <v>3</v>
      </c>
      <c r="C247" s="94">
        <f t="shared" si="21"/>
        <v>8302</v>
      </c>
      <c r="D247" s="99">
        <v>0</v>
      </c>
      <c r="E247" s="94">
        <f t="shared" si="23"/>
        <v>4204</v>
      </c>
      <c r="F247" s="99">
        <v>7</v>
      </c>
      <c r="G247" s="94">
        <f t="shared" si="24"/>
        <v>865</v>
      </c>
      <c r="H247" s="99">
        <v>0</v>
      </c>
      <c r="I247" s="94">
        <f t="shared" si="20"/>
        <v>218</v>
      </c>
      <c r="J247" s="99">
        <v>0</v>
      </c>
      <c r="K247" s="176">
        <f t="shared" si="22"/>
        <v>42</v>
      </c>
      <c r="L247" s="89"/>
    </row>
    <row r="248" spans="1:12" x14ac:dyDescent="0.2">
      <c r="A248" s="93">
        <v>44210</v>
      </c>
      <c r="B248" s="99">
        <v>14</v>
      </c>
      <c r="C248" s="94">
        <f t="shared" si="21"/>
        <v>8316</v>
      </c>
      <c r="D248" s="99">
        <v>9</v>
      </c>
      <c r="E248" s="94">
        <f t="shared" si="23"/>
        <v>4213</v>
      </c>
      <c r="F248" s="99">
        <v>3</v>
      </c>
      <c r="G248" s="94">
        <f t="shared" si="24"/>
        <v>868</v>
      </c>
      <c r="H248" s="99">
        <v>1</v>
      </c>
      <c r="I248" s="94">
        <f t="shared" si="20"/>
        <v>219</v>
      </c>
      <c r="J248" s="99">
        <v>0</v>
      </c>
      <c r="K248" s="176">
        <f t="shared" si="22"/>
        <v>42</v>
      </c>
      <c r="L248" s="89"/>
    </row>
    <row r="249" spans="1:12" x14ac:dyDescent="0.2">
      <c r="A249" s="93">
        <v>44211</v>
      </c>
      <c r="B249" s="99">
        <v>15</v>
      </c>
      <c r="C249" s="94">
        <f t="shared" si="21"/>
        <v>8331</v>
      </c>
      <c r="D249" s="99">
        <v>2</v>
      </c>
      <c r="E249" s="94">
        <f t="shared" si="23"/>
        <v>4215</v>
      </c>
      <c r="F249" s="99">
        <v>3</v>
      </c>
      <c r="G249" s="94">
        <f t="shared" si="24"/>
        <v>871</v>
      </c>
      <c r="H249" s="99">
        <v>0</v>
      </c>
      <c r="I249" s="94">
        <f t="shared" si="20"/>
        <v>219</v>
      </c>
      <c r="J249" s="99">
        <v>0</v>
      </c>
      <c r="K249" s="176">
        <f t="shared" si="22"/>
        <v>42</v>
      </c>
      <c r="L249" s="89"/>
    </row>
    <row r="250" spans="1:12" x14ac:dyDescent="0.2">
      <c r="A250" s="93">
        <v>44212</v>
      </c>
      <c r="B250" s="99"/>
      <c r="C250" s="94">
        <f t="shared" si="21"/>
        <v>8331</v>
      </c>
      <c r="D250" s="99"/>
      <c r="E250" s="94">
        <f t="shared" si="23"/>
        <v>4215</v>
      </c>
      <c r="F250" s="99"/>
      <c r="G250" s="94">
        <f t="shared" si="24"/>
        <v>871</v>
      </c>
      <c r="H250" s="99"/>
      <c r="I250" s="94">
        <f t="shared" si="20"/>
        <v>219</v>
      </c>
      <c r="J250" s="99"/>
      <c r="K250" s="176">
        <f t="shared" si="22"/>
        <v>42</v>
      </c>
      <c r="L250" s="89"/>
    </row>
    <row r="251" spans="1:12" x14ac:dyDescent="0.2">
      <c r="A251" s="93">
        <v>44213</v>
      </c>
      <c r="B251" s="99"/>
      <c r="C251" s="94">
        <f t="shared" si="21"/>
        <v>8331</v>
      </c>
      <c r="D251" s="99"/>
      <c r="E251" s="94">
        <f t="shared" si="23"/>
        <v>4215</v>
      </c>
      <c r="F251" s="99"/>
      <c r="G251" s="94">
        <f t="shared" si="24"/>
        <v>871</v>
      </c>
      <c r="H251" s="99"/>
      <c r="I251" s="94">
        <f t="shared" si="20"/>
        <v>219</v>
      </c>
      <c r="J251" s="99"/>
      <c r="K251" s="176">
        <f t="shared" si="22"/>
        <v>42</v>
      </c>
      <c r="L251" s="89"/>
    </row>
    <row r="252" spans="1:12" x14ac:dyDescent="0.2">
      <c r="A252" s="93">
        <v>44214</v>
      </c>
      <c r="B252" s="99">
        <v>53</v>
      </c>
      <c r="C252" s="94">
        <f t="shared" si="21"/>
        <v>8384</v>
      </c>
      <c r="D252" s="99">
        <v>19</v>
      </c>
      <c r="E252" s="94">
        <f t="shared" si="23"/>
        <v>4234</v>
      </c>
      <c r="F252" s="99">
        <v>14</v>
      </c>
      <c r="G252" s="94">
        <f t="shared" si="24"/>
        <v>885</v>
      </c>
      <c r="H252" s="99">
        <v>1</v>
      </c>
      <c r="I252" s="94">
        <f t="shared" si="20"/>
        <v>220</v>
      </c>
      <c r="J252" s="99">
        <v>0</v>
      </c>
      <c r="K252" s="176">
        <f t="shared" si="22"/>
        <v>42</v>
      </c>
      <c r="L252" s="89"/>
    </row>
    <row r="253" spans="1:12" x14ac:dyDescent="0.2">
      <c r="A253" s="93">
        <v>44215</v>
      </c>
      <c r="B253" s="99">
        <v>4</v>
      </c>
      <c r="C253" s="94">
        <f t="shared" si="21"/>
        <v>8388</v>
      </c>
      <c r="D253" s="99">
        <v>2</v>
      </c>
      <c r="E253" s="94">
        <f t="shared" si="23"/>
        <v>4236</v>
      </c>
      <c r="F253" s="99">
        <v>3</v>
      </c>
      <c r="G253" s="94">
        <f t="shared" si="24"/>
        <v>888</v>
      </c>
      <c r="H253" s="99">
        <v>0</v>
      </c>
      <c r="I253" s="94">
        <f t="shared" si="20"/>
        <v>220</v>
      </c>
      <c r="J253" s="99">
        <v>0</v>
      </c>
      <c r="K253" s="176">
        <f t="shared" si="22"/>
        <v>42</v>
      </c>
      <c r="L253" s="89"/>
    </row>
    <row r="254" spans="1:12" x14ac:dyDescent="0.2">
      <c r="A254" s="93">
        <v>44216</v>
      </c>
      <c r="B254" s="99">
        <v>5</v>
      </c>
      <c r="C254" s="94">
        <f t="shared" si="21"/>
        <v>8393</v>
      </c>
      <c r="D254" s="99">
        <v>2</v>
      </c>
      <c r="E254" s="94">
        <f t="shared" si="23"/>
        <v>4238</v>
      </c>
      <c r="F254" s="99">
        <v>1</v>
      </c>
      <c r="G254" s="94">
        <f t="shared" si="24"/>
        <v>889</v>
      </c>
      <c r="H254" s="99">
        <v>0</v>
      </c>
      <c r="I254" s="94">
        <f t="shared" si="20"/>
        <v>220</v>
      </c>
      <c r="J254" s="99">
        <v>0</v>
      </c>
      <c r="K254" s="176">
        <f t="shared" si="22"/>
        <v>42</v>
      </c>
      <c r="L254" s="89"/>
    </row>
    <row r="255" spans="1:12" x14ac:dyDescent="0.2">
      <c r="A255" s="93">
        <v>44217</v>
      </c>
      <c r="B255" s="99">
        <v>7</v>
      </c>
      <c r="C255" s="94">
        <f t="shared" si="21"/>
        <v>8400</v>
      </c>
      <c r="D255" s="99">
        <v>3</v>
      </c>
      <c r="E255" s="94">
        <f t="shared" si="23"/>
        <v>4241</v>
      </c>
      <c r="F255" s="99">
        <v>0</v>
      </c>
      <c r="G255" s="94">
        <f t="shared" si="24"/>
        <v>889</v>
      </c>
      <c r="H255" s="99">
        <v>0</v>
      </c>
      <c r="I255" s="94">
        <f t="shared" si="20"/>
        <v>220</v>
      </c>
      <c r="J255" s="99">
        <v>0</v>
      </c>
      <c r="K255" s="176">
        <f t="shared" si="22"/>
        <v>42</v>
      </c>
      <c r="L255" s="89"/>
    </row>
    <row r="256" spans="1:12" x14ac:dyDescent="0.2">
      <c r="A256" s="93">
        <v>44218</v>
      </c>
      <c r="B256" s="99">
        <v>14</v>
      </c>
      <c r="C256" s="94">
        <f t="shared" si="21"/>
        <v>8414</v>
      </c>
      <c r="D256" s="99">
        <v>2</v>
      </c>
      <c r="E256" s="94">
        <f t="shared" si="23"/>
        <v>4243</v>
      </c>
      <c r="F256" s="99">
        <v>3</v>
      </c>
      <c r="G256" s="94">
        <f t="shared" si="24"/>
        <v>892</v>
      </c>
      <c r="H256" s="99">
        <v>0</v>
      </c>
      <c r="I256" s="94">
        <f t="shared" si="20"/>
        <v>220</v>
      </c>
      <c r="J256" s="99">
        <v>0</v>
      </c>
      <c r="K256" s="176">
        <f t="shared" si="22"/>
        <v>42</v>
      </c>
      <c r="L256" s="89"/>
    </row>
    <row r="257" spans="1:12" x14ac:dyDescent="0.2">
      <c r="A257" s="93">
        <v>44219</v>
      </c>
      <c r="B257" s="99"/>
      <c r="C257" s="94">
        <f t="shared" si="21"/>
        <v>8414</v>
      </c>
      <c r="D257" s="99"/>
      <c r="E257" s="94">
        <f t="shared" si="23"/>
        <v>4243</v>
      </c>
      <c r="F257" s="99"/>
      <c r="G257" s="94">
        <f t="shared" si="24"/>
        <v>892</v>
      </c>
      <c r="H257" s="99"/>
      <c r="I257" s="94">
        <f t="shared" si="20"/>
        <v>220</v>
      </c>
      <c r="J257" s="99"/>
      <c r="K257" s="176">
        <f t="shared" si="22"/>
        <v>42</v>
      </c>
      <c r="L257" s="89"/>
    </row>
    <row r="258" spans="1:12" x14ac:dyDescent="0.2">
      <c r="A258" s="93">
        <v>44220</v>
      </c>
      <c r="B258" s="99"/>
      <c r="C258" s="94">
        <f t="shared" si="21"/>
        <v>8414</v>
      </c>
      <c r="D258" s="99"/>
      <c r="E258" s="94">
        <f t="shared" si="23"/>
        <v>4243</v>
      </c>
      <c r="F258" s="99"/>
      <c r="G258" s="94">
        <f t="shared" si="24"/>
        <v>892</v>
      </c>
      <c r="H258" s="99"/>
      <c r="I258" s="94">
        <f t="shared" si="20"/>
        <v>220</v>
      </c>
      <c r="J258" s="99"/>
      <c r="K258" s="176">
        <f t="shared" si="22"/>
        <v>42</v>
      </c>
      <c r="L258" s="89"/>
    </row>
    <row r="259" spans="1:12" x14ac:dyDescent="0.2">
      <c r="A259" s="93">
        <v>44221</v>
      </c>
      <c r="B259" s="99">
        <v>31</v>
      </c>
      <c r="C259" s="94">
        <f t="shared" si="21"/>
        <v>8445</v>
      </c>
      <c r="D259" s="99">
        <v>7</v>
      </c>
      <c r="E259" s="94">
        <f t="shared" si="23"/>
        <v>4250</v>
      </c>
      <c r="F259" s="99">
        <v>0</v>
      </c>
      <c r="G259" s="94">
        <f t="shared" si="24"/>
        <v>892</v>
      </c>
      <c r="H259" s="99">
        <v>1</v>
      </c>
      <c r="I259" s="94">
        <f t="shared" si="20"/>
        <v>221</v>
      </c>
      <c r="J259" s="99">
        <v>0</v>
      </c>
      <c r="K259" s="176">
        <f t="shared" si="22"/>
        <v>42</v>
      </c>
      <c r="L259" s="89"/>
    </row>
    <row r="260" spans="1:12" x14ac:dyDescent="0.2">
      <c r="A260" s="93">
        <v>44222</v>
      </c>
      <c r="B260" s="99">
        <v>7</v>
      </c>
      <c r="C260" s="94">
        <f t="shared" si="21"/>
        <v>8452</v>
      </c>
      <c r="D260" s="99">
        <v>3</v>
      </c>
      <c r="E260" s="94">
        <f t="shared" si="23"/>
        <v>4253</v>
      </c>
      <c r="F260" s="99">
        <v>0</v>
      </c>
      <c r="G260" s="94">
        <f t="shared" si="24"/>
        <v>892</v>
      </c>
      <c r="H260" s="99">
        <v>0</v>
      </c>
      <c r="I260" s="94">
        <f t="shared" si="20"/>
        <v>221</v>
      </c>
      <c r="J260" s="99">
        <v>0</v>
      </c>
      <c r="K260" s="176">
        <f t="shared" si="22"/>
        <v>42</v>
      </c>
      <c r="L260" s="89"/>
    </row>
    <row r="261" spans="1:12" x14ac:dyDescent="0.2">
      <c r="A261" s="93">
        <v>44223</v>
      </c>
      <c r="B261" s="99">
        <v>2</v>
      </c>
      <c r="C261" s="94">
        <f t="shared" si="21"/>
        <v>8454</v>
      </c>
      <c r="D261" s="99">
        <v>1</v>
      </c>
      <c r="E261" s="94">
        <f t="shared" si="23"/>
        <v>4254</v>
      </c>
      <c r="F261" s="99">
        <v>0</v>
      </c>
      <c r="G261" s="94">
        <f t="shared" si="24"/>
        <v>892</v>
      </c>
      <c r="H261" s="99">
        <v>0</v>
      </c>
      <c r="I261" s="94">
        <f t="shared" si="20"/>
        <v>221</v>
      </c>
      <c r="J261" s="99">
        <v>0</v>
      </c>
      <c r="K261" s="176">
        <f t="shared" si="22"/>
        <v>42</v>
      </c>
      <c r="L261" s="89"/>
    </row>
    <row r="262" spans="1:12" x14ac:dyDescent="0.2">
      <c r="A262" s="93">
        <v>44224</v>
      </c>
      <c r="B262" s="99"/>
      <c r="C262" s="99"/>
      <c r="D262" s="99"/>
      <c r="E262" s="99"/>
      <c r="F262" s="99"/>
      <c r="G262" s="99"/>
      <c r="H262" s="99"/>
      <c r="I262" s="99"/>
      <c r="J262" s="99"/>
      <c r="K262" s="178"/>
      <c r="L262" s="89"/>
    </row>
    <row r="263" spans="1:12" x14ac:dyDescent="0.2">
      <c r="A263" s="93">
        <v>44225</v>
      </c>
      <c r="B263" s="99"/>
      <c r="C263" s="99"/>
      <c r="D263" s="99"/>
      <c r="E263" s="99"/>
      <c r="F263" s="99"/>
      <c r="G263" s="99"/>
      <c r="H263" s="99"/>
      <c r="I263" s="99"/>
      <c r="J263" s="99"/>
      <c r="K263" s="178"/>
      <c r="L263" s="89"/>
    </row>
    <row r="264" spans="1:12" x14ac:dyDescent="0.2">
      <c r="A264" s="93">
        <v>44226</v>
      </c>
      <c r="B264" s="99"/>
      <c r="C264" s="99"/>
      <c r="D264" s="99"/>
      <c r="E264" s="99"/>
      <c r="F264" s="99"/>
      <c r="G264" s="99"/>
      <c r="H264" s="99"/>
      <c r="I264" s="99"/>
      <c r="J264" s="99"/>
      <c r="K264" s="178"/>
      <c r="L264" s="89"/>
    </row>
    <row r="265" spans="1:12" x14ac:dyDescent="0.2">
      <c r="A265" s="93">
        <v>44227</v>
      </c>
      <c r="B265" s="99"/>
      <c r="C265" s="99"/>
      <c r="D265" s="99"/>
      <c r="E265" s="99"/>
      <c r="F265" s="99"/>
      <c r="G265" s="99"/>
      <c r="H265" s="99"/>
      <c r="I265" s="99"/>
      <c r="J265" s="99"/>
      <c r="K265" s="178"/>
      <c r="L265" s="89"/>
    </row>
    <row r="266" spans="1:12" x14ac:dyDescent="0.2">
      <c r="A266" s="98"/>
      <c r="B266" s="99"/>
      <c r="C266" s="99"/>
      <c r="D266" s="99"/>
      <c r="E266" s="99"/>
      <c r="F266" s="99"/>
      <c r="G266" s="99"/>
      <c r="H266" s="99"/>
      <c r="I266" s="99"/>
      <c r="J266" s="99"/>
      <c r="K266" s="178"/>
      <c r="L266" s="89"/>
    </row>
    <row r="267" spans="1:12" ht="15" thickBot="1" x14ac:dyDescent="0.25">
      <c r="A267" s="95" t="s">
        <v>87</v>
      </c>
      <c r="B267" s="96"/>
      <c r="C267" s="96">
        <f>MAX(C4:C266)</f>
        <v>8454</v>
      </c>
      <c r="D267" s="96"/>
      <c r="E267" s="96">
        <f>MAX(E4:E266)</f>
        <v>4254</v>
      </c>
      <c r="F267" s="96"/>
      <c r="G267" s="96">
        <f>MAX(G4:G266)</f>
        <v>892</v>
      </c>
      <c r="H267" s="96"/>
      <c r="I267" s="96">
        <f>MAX(I4:I266)</f>
        <v>221</v>
      </c>
      <c r="J267" s="96"/>
      <c r="K267" s="179">
        <f>MAX(K4:K266)</f>
        <v>42</v>
      </c>
    </row>
    <row r="268" spans="1:12" ht="15" thickTop="1" x14ac:dyDescent="0.2"/>
    <row r="269" spans="1:12" x14ac:dyDescent="0.2">
      <c r="J269" s="89" t="s">
        <v>91</v>
      </c>
      <c r="K269" s="89">
        <f>SUM(B267:K267)</f>
        <v>13863</v>
      </c>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Y110"/>
  <sheetViews>
    <sheetView topLeftCell="P1" workbookViewId="0">
      <selection activeCell="V15" sqref="V15"/>
    </sheetView>
  </sheetViews>
  <sheetFormatPr baseColWidth="10" defaultRowHeight="12.75" x14ac:dyDescent="0.2"/>
  <cols>
    <col min="1" max="1" width="30.375" style="188" customWidth="1"/>
    <col min="2" max="16384" width="11" style="188"/>
  </cols>
  <sheetData>
    <row r="1" spans="1:25" ht="15.75" customHeight="1" thickTop="1" x14ac:dyDescent="0.2">
      <c r="B1" s="287" t="s">
        <v>226</v>
      </c>
      <c r="C1" s="287"/>
      <c r="D1" s="287"/>
      <c r="E1" s="287"/>
      <c r="F1" s="287"/>
      <c r="G1" s="287"/>
      <c r="H1" s="287" t="s">
        <v>227</v>
      </c>
      <c r="I1" s="287"/>
      <c r="J1" s="287"/>
      <c r="K1" s="287"/>
      <c r="L1" s="287"/>
      <c r="M1" s="287"/>
      <c r="N1" s="287" t="s">
        <v>230</v>
      </c>
      <c r="O1" s="287"/>
      <c r="P1" s="287" t="s">
        <v>233</v>
      </c>
      <c r="Q1" s="287"/>
      <c r="R1" s="287"/>
      <c r="S1" s="287"/>
      <c r="T1" s="287"/>
      <c r="U1" s="287"/>
      <c r="V1" s="287"/>
      <c r="W1" s="287"/>
      <c r="X1" s="285" t="s">
        <v>239</v>
      </c>
      <c r="Y1" s="286"/>
    </row>
    <row r="2" spans="1:25" ht="26.25" thickBot="1" x14ac:dyDescent="0.25">
      <c r="A2" s="190"/>
      <c r="B2" s="288" t="s">
        <v>228</v>
      </c>
      <c r="C2" s="288"/>
      <c r="D2" s="288" t="s">
        <v>229</v>
      </c>
      <c r="E2" s="288"/>
      <c r="F2" s="288" t="s">
        <v>231</v>
      </c>
      <c r="G2" s="288"/>
      <c r="H2" s="288" t="s">
        <v>228</v>
      </c>
      <c r="I2" s="288"/>
      <c r="J2" s="288" t="s">
        <v>229</v>
      </c>
      <c r="K2" s="288"/>
      <c r="L2" s="288" t="s">
        <v>232</v>
      </c>
      <c r="M2" s="288"/>
      <c r="N2" s="192"/>
      <c r="O2" s="192"/>
      <c r="P2" s="289" t="s">
        <v>235</v>
      </c>
      <c r="Q2" s="290"/>
      <c r="R2" s="289" t="s">
        <v>236</v>
      </c>
      <c r="S2" s="290"/>
      <c r="T2" s="289" t="s">
        <v>237</v>
      </c>
      <c r="U2" s="290"/>
      <c r="V2" s="289" t="s">
        <v>238</v>
      </c>
      <c r="W2" s="290"/>
      <c r="X2" s="191" t="s">
        <v>228</v>
      </c>
      <c r="Y2" s="202" t="s">
        <v>229</v>
      </c>
    </row>
    <row r="3" spans="1:25" ht="102.75" thickTop="1" x14ac:dyDescent="0.2">
      <c r="A3" s="189"/>
      <c r="B3" s="194" t="s">
        <v>203</v>
      </c>
      <c r="C3" s="194" t="s">
        <v>208</v>
      </c>
      <c r="D3" s="195" t="s">
        <v>224</v>
      </c>
      <c r="E3" s="194" t="s">
        <v>222</v>
      </c>
      <c r="F3" s="194" t="s">
        <v>205</v>
      </c>
      <c r="G3" s="194" t="s">
        <v>210</v>
      </c>
      <c r="H3" s="194" t="s">
        <v>204</v>
      </c>
      <c r="I3" s="194" t="s">
        <v>209</v>
      </c>
      <c r="J3" s="194" t="s">
        <v>225</v>
      </c>
      <c r="K3" s="194" t="s">
        <v>223</v>
      </c>
      <c r="L3" s="194" t="s">
        <v>206</v>
      </c>
      <c r="M3" s="194" t="s">
        <v>211</v>
      </c>
      <c r="N3" s="194" t="s">
        <v>207</v>
      </c>
      <c r="O3" s="194" t="s">
        <v>212</v>
      </c>
      <c r="P3" s="194" t="s">
        <v>213</v>
      </c>
      <c r="Q3" s="194" t="s">
        <v>217</v>
      </c>
      <c r="R3" s="194" t="s">
        <v>214</v>
      </c>
      <c r="S3" s="194" t="s">
        <v>218</v>
      </c>
      <c r="T3" s="194" t="s">
        <v>215</v>
      </c>
      <c r="U3" s="194" t="s">
        <v>219</v>
      </c>
      <c r="V3" s="194" t="s">
        <v>216</v>
      </c>
      <c r="W3" s="194" t="s">
        <v>220</v>
      </c>
      <c r="X3" s="194" t="s">
        <v>221</v>
      </c>
      <c r="Y3" s="201" t="s">
        <v>234</v>
      </c>
    </row>
    <row r="4" spans="1:25" x14ac:dyDescent="0.2">
      <c r="A4" s="196" t="s">
        <v>199</v>
      </c>
      <c r="B4" s="192">
        <v>185</v>
      </c>
      <c r="C4" s="192">
        <v>185</v>
      </c>
      <c r="D4" s="192">
        <v>0</v>
      </c>
      <c r="E4" s="192">
        <v>0</v>
      </c>
      <c r="F4" s="192">
        <f t="shared" ref="F4:G10" si="0">SUM(B4,D4)</f>
        <v>185</v>
      </c>
      <c r="G4" s="192">
        <f t="shared" si="0"/>
        <v>185</v>
      </c>
      <c r="H4" s="192">
        <v>0</v>
      </c>
      <c r="I4" s="192">
        <v>0</v>
      </c>
      <c r="J4" s="192">
        <v>0</v>
      </c>
      <c r="K4" s="192">
        <v>0</v>
      </c>
      <c r="L4" s="192">
        <f t="shared" ref="L4:L10" si="1">SUM(H4,J4)</f>
        <v>0</v>
      </c>
      <c r="M4" s="192">
        <v>0</v>
      </c>
      <c r="N4" s="192">
        <f t="shared" ref="N4:O10" si="2">SUM(F4,L4)</f>
        <v>185</v>
      </c>
      <c r="O4" s="192">
        <f t="shared" si="2"/>
        <v>185</v>
      </c>
      <c r="P4" s="192">
        <v>7775</v>
      </c>
      <c r="Q4" s="192">
        <v>7775</v>
      </c>
      <c r="R4" s="192">
        <v>0</v>
      </c>
      <c r="S4" s="192">
        <v>0</v>
      </c>
      <c r="T4" s="192">
        <v>0</v>
      </c>
      <c r="U4" s="192">
        <v>0</v>
      </c>
      <c r="V4" s="192">
        <f>SUM(P4,R4,T4)</f>
        <v>7775</v>
      </c>
      <c r="W4" s="192">
        <v>7775</v>
      </c>
      <c r="X4" s="192">
        <v>0</v>
      </c>
      <c r="Y4" s="193">
        <v>0</v>
      </c>
    </row>
    <row r="5" spans="1:25" x14ac:dyDescent="0.2">
      <c r="A5" s="196" t="s">
        <v>200</v>
      </c>
      <c r="B5" s="192">
        <v>2810</v>
      </c>
      <c r="C5" s="192">
        <f>SUM(C4,B5)</f>
        <v>2995</v>
      </c>
      <c r="D5" s="192">
        <v>238</v>
      </c>
      <c r="E5" s="192">
        <f>SUM(E4,D5)</f>
        <v>238</v>
      </c>
      <c r="F5" s="192">
        <f t="shared" si="0"/>
        <v>3048</v>
      </c>
      <c r="G5" s="192">
        <f t="shared" si="0"/>
        <v>3233</v>
      </c>
      <c r="H5" s="192">
        <v>0</v>
      </c>
      <c r="I5" s="192">
        <f>SUM(I4,H5)</f>
        <v>0</v>
      </c>
      <c r="J5" s="192">
        <v>0</v>
      </c>
      <c r="K5" s="192">
        <f>SUM(K4,J5)</f>
        <v>0</v>
      </c>
      <c r="L5" s="192">
        <f t="shared" si="1"/>
        <v>0</v>
      </c>
      <c r="M5" s="192">
        <f>SUM(I5,K5)</f>
        <v>0</v>
      </c>
      <c r="N5" s="192">
        <f t="shared" si="2"/>
        <v>3048</v>
      </c>
      <c r="O5" s="192">
        <f t="shared" si="2"/>
        <v>3233</v>
      </c>
      <c r="P5" s="192">
        <v>9750</v>
      </c>
      <c r="Q5" s="192">
        <f>SUM(Q4,P5)</f>
        <v>17525</v>
      </c>
      <c r="R5" s="192">
        <v>0</v>
      </c>
      <c r="S5" s="192">
        <f>SUM(S4,R5)</f>
        <v>0</v>
      </c>
      <c r="T5" s="192">
        <v>0</v>
      </c>
      <c r="U5" s="192">
        <f>SUM(U4,T5)</f>
        <v>0</v>
      </c>
      <c r="V5" s="192">
        <f t="shared" ref="V5:V10" si="3">SUM(P5,R5,T5)</f>
        <v>9750</v>
      </c>
      <c r="W5" s="192">
        <f>SUM(W4,V5)</f>
        <v>17525</v>
      </c>
      <c r="X5" s="192">
        <v>2</v>
      </c>
      <c r="Y5" s="193">
        <v>2</v>
      </c>
    </row>
    <row r="6" spans="1:25" x14ac:dyDescent="0.2">
      <c r="A6" s="196" t="s">
        <v>201</v>
      </c>
      <c r="B6" s="192">
        <v>2841</v>
      </c>
      <c r="C6" s="192">
        <f>SUM(C5,B6)</f>
        <v>5836</v>
      </c>
      <c r="D6" s="192">
        <v>708</v>
      </c>
      <c r="E6" s="192">
        <f>SUM(E5,D6)</f>
        <v>946</v>
      </c>
      <c r="F6" s="192">
        <f t="shared" si="0"/>
        <v>3549</v>
      </c>
      <c r="G6" s="192">
        <f t="shared" si="0"/>
        <v>6782</v>
      </c>
      <c r="H6" s="192">
        <v>0</v>
      </c>
      <c r="I6" s="192">
        <f>SUM(I5,H6)</f>
        <v>0</v>
      </c>
      <c r="J6" s="192">
        <v>0</v>
      </c>
      <c r="K6" s="192">
        <f>SUM(K5,J6)</f>
        <v>0</v>
      </c>
      <c r="L6" s="192">
        <f t="shared" si="1"/>
        <v>0</v>
      </c>
      <c r="M6" s="192">
        <f>SUM(I6,K6)</f>
        <v>0</v>
      </c>
      <c r="N6" s="192">
        <f t="shared" si="2"/>
        <v>3549</v>
      </c>
      <c r="O6" s="192">
        <f t="shared" si="2"/>
        <v>6782</v>
      </c>
      <c r="P6" s="192">
        <v>0</v>
      </c>
      <c r="Q6" s="192">
        <f t="shared" ref="Q6:Q10" si="4">SUM(Q5,P6)</f>
        <v>17525</v>
      </c>
      <c r="R6" s="192">
        <v>15299</v>
      </c>
      <c r="S6" s="192">
        <f>SUM(S5,R6)</f>
        <v>15299</v>
      </c>
      <c r="T6" s="192">
        <v>0</v>
      </c>
      <c r="U6" s="192">
        <f>SUM(U5,T6)</f>
        <v>0</v>
      </c>
      <c r="V6" s="192">
        <f t="shared" si="3"/>
        <v>15299</v>
      </c>
      <c r="W6" s="192">
        <f>SUM(W5,V6)</f>
        <v>32824</v>
      </c>
      <c r="X6" s="192">
        <v>2</v>
      </c>
      <c r="Y6" s="193">
        <v>2</v>
      </c>
    </row>
    <row r="7" spans="1:25" x14ac:dyDescent="0.2">
      <c r="A7" s="196" t="s">
        <v>202</v>
      </c>
      <c r="B7" s="192">
        <v>4446</v>
      </c>
      <c r="C7" s="192">
        <f>SUM(C6,B7)</f>
        <v>10282</v>
      </c>
      <c r="D7" s="192">
        <v>1745</v>
      </c>
      <c r="E7" s="192">
        <f>SUM(E6,D7)</f>
        <v>2691</v>
      </c>
      <c r="F7" s="192">
        <f t="shared" si="0"/>
        <v>6191</v>
      </c>
      <c r="G7" s="192">
        <f t="shared" si="0"/>
        <v>12973</v>
      </c>
      <c r="H7" s="192">
        <v>0</v>
      </c>
      <c r="I7" s="192">
        <f>SUM(I6,H7)</f>
        <v>0</v>
      </c>
      <c r="J7" s="192">
        <v>0</v>
      </c>
      <c r="K7" s="192">
        <f>SUM(K6,J7)</f>
        <v>0</v>
      </c>
      <c r="L7" s="192">
        <f t="shared" si="1"/>
        <v>0</v>
      </c>
      <c r="M7" s="192">
        <f>SUM(I7,K7)</f>
        <v>0</v>
      </c>
      <c r="N7" s="192">
        <f t="shared" si="2"/>
        <v>6191</v>
      </c>
      <c r="O7" s="192">
        <f t="shared" si="2"/>
        <v>12973</v>
      </c>
      <c r="P7" s="192">
        <v>4875</v>
      </c>
      <c r="Q7" s="192">
        <f t="shared" si="4"/>
        <v>22400</v>
      </c>
      <c r="R7" s="192">
        <v>0</v>
      </c>
      <c r="S7" s="192">
        <f>SUM(S6,R7)</f>
        <v>15299</v>
      </c>
      <c r="T7" s="192">
        <v>0</v>
      </c>
      <c r="U7" s="192">
        <f>SUM(U6,T7)</f>
        <v>0</v>
      </c>
      <c r="V7" s="192">
        <f t="shared" si="3"/>
        <v>4875</v>
      </c>
      <c r="W7" s="192">
        <f>SUM(W6,V7)</f>
        <v>37699</v>
      </c>
      <c r="X7" s="192">
        <v>3</v>
      </c>
      <c r="Y7" s="193">
        <v>10</v>
      </c>
    </row>
    <row r="8" spans="1:25" x14ac:dyDescent="0.2">
      <c r="A8" s="197">
        <v>44221</v>
      </c>
      <c r="B8" s="192">
        <v>1066</v>
      </c>
      <c r="C8" s="192">
        <f>SUM(C7,B8)</f>
        <v>11348</v>
      </c>
      <c r="D8" s="192">
        <v>168</v>
      </c>
      <c r="E8" s="192">
        <f>SUM(E7,D8)</f>
        <v>2859</v>
      </c>
      <c r="F8" s="192">
        <f t="shared" si="0"/>
        <v>1234</v>
      </c>
      <c r="G8" s="192">
        <f t="shared" si="0"/>
        <v>14207</v>
      </c>
      <c r="H8" s="207">
        <v>8</v>
      </c>
      <c r="I8" s="192">
        <f>SUM(I7,H8)</f>
        <v>8</v>
      </c>
      <c r="J8" s="192">
        <v>0</v>
      </c>
      <c r="K8" s="192">
        <f>SUM(K7,J8)</f>
        <v>0</v>
      </c>
      <c r="L8" s="192">
        <f t="shared" si="1"/>
        <v>8</v>
      </c>
      <c r="M8" s="192">
        <f>SUM(I8,K8)</f>
        <v>8</v>
      </c>
      <c r="N8" s="192">
        <f t="shared" si="2"/>
        <v>1242</v>
      </c>
      <c r="O8" s="192">
        <f t="shared" si="2"/>
        <v>14215</v>
      </c>
      <c r="P8" s="192">
        <v>0</v>
      </c>
      <c r="Q8" s="192">
        <f t="shared" si="4"/>
        <v>22400</v>
      </c>
      <c r="R8" s="192">
        <v>0</v>
      </c>
      <c r="S8" s="192">
        <f>SUM(S7,R8)</f>
        <v>15299</v>
      </c>
      <c r="T8" s="192">
        <v>0</v>
      </c>
      <c r="U8" s="192">
        <f>SUM(U7,T8)</f>
        <v>0</v>
      </c>
      <c r="V8" s="192">
        <f t="shared" si="3"/>
        <v>0</v>
      </c>
      <c r="W8" s="192">
        <f>SUM(W7,V8)</f>
        <v>37699</v>
      </c>
      <c r="X8" s="192">
        <v>3</v>
      </c>
      <c r="Y8" s="193">
        <v>10</v>
      </c>
    </row>
    <row r="9" spans="1:25" x14ac:dyDescent="0.2">
      <c r="A9" s="197">
        <v>44222</v>
      </c>
      <c r="B9" s="192">
        <v>945</v>
      </c>
      <c r="C9" s="192">
        <f>SUM(C8,B9)</f>
        <v>12293</v>
      </c>
      <c r="D9" s="192">
        <v>261</v>
      </c>
      <c r="E9" s="192">
        <f>SUM(E8,D9)</f>
        <v>3120</v>
      </c>
      <c r="F9" s="192">
        <f t="shared" si="0"/>
        <v>1206</v>
      </c>
      <c r="G9" s="192">
        <f t="shared" si="0"/>
        <v>15413</v>
      </c>
      <c r="H9" s="192">
        <v>0</v>
      </c>
      <c r="I9" s="192">
        <f>SUM(I8,H9)</f>
        <v>8</v>
      </c>
      <c r="J9" s="192">
        <v>22</v>
      </c>
      <c r="K9" s="192">
        <f>SUM(K8,J9)</f>
        <v>22</v>
      </c>
      <c r="L9" s="192">
        <f t="shared" si="1"/>
        <v>22</v>
      </c>
      <c r="M9" s="192">
        <f>SUM(I9,K9)</f>
        <v>30</v>
      </c>
      <c r="N9" s="192">
        <f t="shared" si="2"/>
        <v>1228</v>
      </c>
      <c r="O9" s="192">
        <f t="shared" si="2"/>
        <v>15443</v>
      </c>
      <c r="P9" s="192">
        <v>2925</v>
      </c>
      <c r="Q9" s="192">
        <f t="shared" si="4"/>
        <v>25325</v>
      </c>
      <c r="R9" s="192">
        <v>0</v>
      </c>
      <c r="S9" s="192">
        <f>SUM(S8,R9)</f>
        <v>15299</v>
      </c>
      <c r="T9" s="192">
        <v>0</v>
      </c>
      <c r="U9" s="192">
        <f>SUM(U8,T9)</f>
        <v>0</v>
      </c>
      <c r="V9" s="192">
        <f t="shared" si="3"/>
        <v>2925</v>
      </c>
      <c r="W9" s="192">
        <f>SUM(W8,V9)</f>
        <v>40624</v>
      </c>
      <c r="X9" s="192">
        <v>3</v>
      </c>
      <c r="Y9" s="193">
        <v>10</v>
      </c>
    </row>
    <row r="10" spans="1:25" x14ac:dyDescent="0.2">
      <c r="A10" s="197">
        <v>44223</v>
      </c>
      <c r="B10" s="192">
        <v>397</v>
      </c>
      <c r="C10" s="192">
        <f>SUM(C9,B10)</f>
        <v>12690</v>
      </c>
      <c r="D10" s="192">
        <v>746</v>
      </c>
      <c r="E10" s="192">
        <f>SUM(E9,D10)</f>
        <v>3866</v>
      </c>
      <c r="F10" s="192">
        <f t="shared" si="0"/>
        <v>1143</v>
      </c>
      <c r="G10" s="192">
        <f t="shared" si="0"/>
        <v>16556</v>
      </c>
      <c r="H10" s="192">
        <v>144</v>
      </c>
      <c r="I10" s="192">
        <f>SUM(I9,H10)</f>
        <v>152</v>
      </c>
      <c r="J10" s="192">
        <v>0</v>
      </c>
      <c r="K10" s="192">
        <f>SUM(K9,J10)</f>
        <v>22</v>
      </c>
      <c r="L10" s="192">
        <f t="shared" si="1"/>
        <v>144</v>
      </c>
      <c r="M10" s="192">
        <f>SUM(I10,K10)</f>
        <v>174</v>
      </c>
      <c r="N10" s="192">
        <f t="shared" si="2"/>
        <v>1287</v>
      </c>
      <c r="O10" s="192">
        <f t="shared" si="2"/>
        <v>16730</v>
      </c>
      <c r="P10" s="192">
        <v>0</v>
      </c>
      <c r="Q10" s="192">
        <f t="shared" si="4"/>
        <v>25325</v>
      </c>
      <c r="R10" s="192">
        <v>0</v>
      </c>
      <c r="S10" s="192">
        <f>SUM(S9,R10)</f>
        <v>15299</v>
      </c>
      <c r="T10" s="192">
        <v>0</v>
      </c>
      <c r="U10" s="192">
        <f>SUM(U9,T10)</f>
        <v>0</v>
      </c>
      <c r="V10" s="192">
        <f t="shared" si="3"/>
        <v>0</v>
      </c>
      <c r="W10" s="192">
        <f>SUM(W9,V10)</f>
        <v>40624</v>
      </c>
      <c r="X10" s="192">
        <v>3</v>
      </c>
      <c r="Y10" s="193">
        <v>10</v>
      </c>
    </row>
    <row r="11" spans="1:25" x14ac:dyDescent="0.2">
      <c r="A11" s="197">
        <v>44224</v>
      </c>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3"/>
    </row>
    <row r="12" spans="1:25" x14ac:dyDescent="0.2">
      <c r="A12" s="197">
        <v>44225</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3"/>
    </row>
    <row r="13" spans="1:25" x14ac:dyDescent="0.2">
      <c r="A13" s="197">
        <v>44226</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3"/>
    </row>
    <row r="14" spans="1:25" x14ac:dyDescent="0.2">
      <c r="A14" s="197">
        <v>44227</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3"/>
    </row>
    <row r="15" spans="1:25" x14ac:dyDescent="0.2">
      <c r="A15" s="197">
        <v>44228</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3"/>
    </row>
    <row r="16" spans="1:25" x14ac:dyDescent="0.2">
      <c r="A16" s="197">
        <v>44229</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3"/>
    </row>
    <row r="17" spans="1:25" x14ac:dyDescent="0.2">
      <c r="A17" s="197">
        <v>44230</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3"/>
    </row>
    <row r="18" spans="1:25" x14ac:dyDescent="0.2">
      <c r="A18" s="197">
        <v>44231</v>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3"/>
    </row>
    <row r="19" spans="1:25" x14ac:dyDescent="0.2">
      <c r="A19" s="197">
        <v>44232</v>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3"/>
    </row>
    <row r="20" spans="1:25" x14ac:dyDescent="0.2">
      <c r="A20" s="197">
        <v>44233</v>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3"/>
    </row>
    <row r="21" spans="1:25" x14ac:dyDescent="0.2">
      <c r="A21" s="197">
        <v>44234</v>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3"/>
    </row>
    <row r="22" spans="1:25" x14ac:dyDescent="0.2">
      <c r="A22" s="197">
        <v>44235</v>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3"/>
    </row>
    <row r="23" spans="1:25" x14ac:dyDescent="0.2">
      <c r="A23" s="197">
        <v>44236</v>
      </c>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3"/>
    </row>
    <row r="24" spans="1:25" x14ac:dyDescent="0.2">
      <c r="A24" s="197">
        <v>44237</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3"/>
    </row>
    <row r="25" spans="1:25" x14ac:dyDescent="0.2">
      <c r="A25" s="197">
        <v>44238</v>
      </c>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3"/>
    </row>
    <row r="26" spans="1:25" x14ac:dyDescent="0.2">
      <c r="A26" s="197">
        <v>44239</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3"/>
    </row>
    <row r="27" spans="1:25" x14ac:dyDescent="0.2">
      <c r="A27" s="197">
        <v>44240</v>
      </c>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3"/>
    </row>
    <row r="28" spans="1:25" x14ac:dyDescent="0.2">
      <c r="A28" s="197">
        <v>44241</v>
      </c>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3"/>
    </row>
    <row r="29" spans="1:25" x14ac:dyDescent="0.2">
      <c r="A29" s="197">
        <v>44242</v>
      </c>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3"/>
    </row>
    <row r="30" spans="1:25" x14ac:dyDescent="0.2">
      <c r="A30" s="197">
        <v>44243</v>
      </c>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3"/>
    </row>
    <row r="31" spans="1:25" x14ac:dyDescent="0.2">
      <c r="A31" s="197">
        <v>44244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3"/>
    </row>
    <row r="32" spans="1:25" x14ac:dyDescent="0.2">
      <c r="A32" s="197">
        <v>44245</v>
      </c>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3"/>
    </row>
    <row r="33" spans="1:25" x14ac:dyDescent="0.2">
      <c r="A33" s="197">
        <v>44246</v>
      </c>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3"/>
    </row>
    <row r="34" spans="1:25" x14ac:dyDescent="0.2">
      <c r="A34" s="197">
        <v>44247</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3"/>
    </row>
    <row r="35" spans="1:25" x14ac:dyDescent="0.2">
      <c r="A35" s="197">
        <v>44248</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3"/>
    </row>
    <row r="36" spans="1:25" x14ac:dyDescent="0.2">
      <c r="A36" s="197">
        <v>44249</v>
      </c>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3"/>
    </row>
    <row r="37" spans="1:25" x14ac:dyDescent="0.2">
      <c r="A37" s="197">
        <v>44250</v>
      </c>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93"/>
    </row>
    <row r="38" spans="1:25" x14ac:dyDescent="0.2">
      <c r="A38" s="197">
        <v>44251</v>
      </c>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3"/>
    </row>
    <row r="39" spans="1:25" x14ac:dyDescent="0.2">
      <c r="A39" s="197">
        <v>44252</v>
      </c>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3"/>
    </row>
    <row r="40" spans="1:25" x14ac:dyDescent="0.2">
      <c r="A40" s="197">
        <v>44253</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3"/>
    </row>
    <row r="41" spans="1:25" x14ac:dyDescent="0.2">
      <c r="A41" s="197">
        <v>44254</v>
      </c>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3"/>
    </row>
    <row r="42" spans="1:25" x14ac:dyDescent="0.2">
      <c r="A42" s="197">
        <v>44255</v>
      </c>
      <c r="B42" s="192"/>
      <c r="C42" s="192"/>
      <c r="D42" s="192"/>
      <c r="E42" s="192"/>
      <c r="F42" s="192"/>
      <c r="G42" s="192"/>
      <c r="H42" s="192"/>
      <c r="I42" s="192"/>
      <c r="J42" s="192"/>
      <c r="K42" s="192"/>
      <c r="L42" s="192"/>
      <c r="M42" s="192"/>
      <c r="N42" s="192"/>
      <c r="O42" s="192"/>
      <c r="P42" s="192"/>
      <c r="Q42" s="192"/>
      <c r="R42" s="192"/>
      <c r="S42" s="192"/>
      <c r="T42" s="192"/>
      <c r="U42" s="192"/>
      <c r="V42" s="192"/>
      <c r="W42" s="192"/>
      <c r="X42" s="192"/>
      <c r="Y42" s="193"/>
    </row>
    <row r="43" spans="1:25" x14ac:dyDescent="0.2">
      <c r="A43" s="197">
        <v>44256</v>
      </c>
      <c r="B43" s="192"/>
      <c r="C43" s="192"/>
      <c r="D43" s="192"/>
      <c r="E43" s="192"/>
      <c r="F43" s="192"/>
      <c r="G43" s="192"/>
      <c r="H43" s="192"/>
      <c r="I43" s="192"/>
      <c r="J43" s="192"/>
      <c r="K43" s="192"/>
      <c r="L43" s="192"/>
      <c r="M43" s="192"/>
      <c r="N43" s="192"/>
      <c r="O43" s="192"/>
      <c r="P43" s="192"/>
      <c r="Q43" s="192"/>
      <c r="R43" s="192"/>
      <c r="S43" s="192"/>
      <c r="T43" s="192"/>
      <c r="U43" s="192"/>
      <c r="V43" s="192"/>
      <c r="W43" s="192"/>
      <c r="X43" s="192"/>
      <c r="Y43" s="193"/>
    </row>
    <row r="44" spans="1:25" x14ac:dyDescent="0.2">
      <c r="A44" s="197">
        <v>44257</v>
      </c>
      <c r="B44" s="192"/>
      <c r="C44" s="192"/>
      <c r="D44" s="192"/>
      <c r="E44" s="192"/>
      <c r="F44" s="192"/>
      <c r="G44" s="192"/>
      <c r="H44" s="192"/>
      <c r="I44" s="192"/>
      <c r="J44" s="192"/>
      <c r="K44" s="192"/>
      <c r="L44" s="192"/>
      <c r="M44" s="192"/>
      <c r="N44" s="192"/>
      <c r="O44" s="192"/>
      <c r="P44" s="192"/>
      <c r="Q44" s="192"/>
      <c r="R44" s="192"/>
      <c r="S44" s="192"/>
      <c r="T44" s="192"/>
      <c r="U44" s="192"/>
      <c r="V44" s="192"/>
      <c r="W44" s="192"/>
      <c r="X44" s="192"/>
      <c r="Y44" s="193"/>
    </row>
    <row r="45" spans="1:25" x14ac:dyDescent="0.2">
      <c r="A45" s="197">
        <v>44258</v>
      </c>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3"/>
    </row>
    <row r="46" spans="1:25" x14ac:dyDescent="0.2">
      <c r="A46" s="197">
        <v>44259</v>
      </c>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3"/>
    </row>
    <row r="47" spans="1:25" x14ac:dyDescent="0.2">
      <c r="A47" s="197">
        <v>44260</v>
      </c>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3"/>
    </row>
    <row r="48" spans="1:25" x14ac:dyDescent="0.2">
      <c r="A48" s="197">
        <v>44261</v>
      </c>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3"/>
    </row>
    <row r="49" spans="1:25" x14ac:dyDescent="0.2">
      <c r="A49" s="197">
        <v>44262</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3"/>
    </row>
    <row r="50" spans="1:25" x14ac:dyDescent="0.2">
      <c r="A50" s="197">
        <v>44263</v>
      </c>
      <c r="B50" s="192"/>
      <c r="C50" s="192"/>
      <c r="D50" s="192"/>
      <c r="E50" s="192"/>
      <c r="F50" s="192"/>
      <c r="G50" s="192"/>
      <c r="H50" s="192"/>
      <c r="I50" s="192"/>
      <c r="J50" s="192"/>
      <c r="K50" s="192"/>
      <c r="L50" s="192"/>
      <c r="M50" s="192"/>
      <c r="N50" s="192"/>
      <c r="O50" s="192"/>
      <c r="P50" s="192"/>
      <c r="Q50" s="192"/>
      <c r="R50" s="192"/>
      <c r="S50" s="192"/>
      <c r="T50" s="192"/>
      <c r="U50" s="192"/>
      <c r="V50" s="192"/>
      <c r="W50" s="192"/>
      <c r="X50" s="192"/>
      <c r="Y50" s="193"/>
    </row>
    <row r="51" spans="1:25" x14ac:dyDescent="0.2">
      <c r="A51" s="197">
        <v>44264</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3"/>
    </row>
    <row r="52" spans="1:25" x14ac:dyDescent="0.2">
      <c r="A52" s="197">
        <v>44265</v>
      </c>
      <c r="B52" s="192"/>
      <c r="C52" s="192"/>
      <c r="D52" s="192"/>
      <c r="E52" s="192"/>
      <c r="F52" s="192"/>
      <c r="G52" s="192"/>
      <c r="H52" s="192"/>
      <c r="I52" s="192"/>
      <c r="J52" s="192"/>
      <c r="K52" s="192"/>
      <c r="L52" s="192"/>
      <c r="M52" s="192"/>
      <c r="N52" s="192"/>
      <c r="O52" s="192"/>
      <c r="P52" s="192"/>
      <c r="Q52" s="192"/>
      <c r="R52" s="192"/>
      <c r="S52" s="192"/>
      <c r="T52" s="192"/>
      <c r="U52" s="192"/>
      <c r="V52" s="192"/>
      <c r="W52" s="192"/>
      <c r="X52" s="192"/>
      <c r="Y52" s="193"/>
    </row>
    <row r="53" spans="1:25" x14ac:dyDescent="0.2">
      <c r="A53" s="197">
        <v>44266</v>
      </c>
      <c r="B53" s="192"/>
      <c r="C53" s="192"/>
      <c r="D53" s="192"/>
      <c r="E53" s="192"/>
      <c r="F53" s="192"/>
      <c r="G53" s="192"/>
      <c r="H53" s="192"/>
      <c r="I53" s="192"/>
      <c r="J53" s="192"/>
      <c r="K53" s="192"/>
      <c r="L53" s="192"/>
      <c r="M53" s="192"/>
      <c r="N53" s="192"/>
      <c r="O53" s="192"/>
      <c r="P53" s="192"/>
      <c r="Q53" s="192"/>
      <c r="R53" s="192"/>
      <c r="S53" s="192"/>
      <c r="T53" s="192"/>
      <c r="U53" s="192"/>
      <c r="V53" s="192"/>
      <c r="W53" s="192"/>
      <c r="X53" s="192"/>
      <c r="Y53" s="193"/>
    </row>
    <row r="54" spans="1:25" x14ac:dyDescent="0.2">
      <c r="A54" s="197">
        <v>44267</v>
      </c>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3"/>
    </row>
    <row r="55" spans="1:25" x14ac:dyDescent="0.2">
      <c r="A55" s="197">
        <v>44268</v>
      </c>
      <c r="B55" s="192"/>
      <c r="C55" s="192"/>
      <c r="D55" s="192"/>
      <c r="E55" s="192"/>
      <c r="F55" s="192"/>
      <c r="G55" s="192"/>
      <c r="H55" s="192"/>
      <c r="I55" s="192"/>
      <c r="J55" s="192"/>
      <c r="K55" s="192"/>
      <c r="L55" s="192"/>
      <c r="M55" s="192"/>
      <c r="N55" s="192"/>
      <c r="O55" s="192"/>
      <c r="P55" s="192"/>
      <c r="Q55" s="192"/>
      <c r="R55" s="192"/>
      <c r="S55" s="192"/>
      <c r="T55" s="192"/>
      <c r="U55" s="192"/>
      <c r="V55" s="192"/>
      <c r="W55" s="192"/>
      <c r="X55" s="192"/>
      <c r="Y55" s="193"/>
    </row>
    <row r="56" spans="1:25" x14ac:dyDescent="0.2">
      <c r="A56" s="197">
        <v>44269</v>
      </c>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3"/>
    </row>
    <row r="57" spans="1:25" x14ac:dyDescent="0.2">
      <c r="A57" s="197">
        <v>44270</v>
      </c>
      <c r="B57" s="192"/>
      <c r="C57" s="192"/>
      <c r="D57" s="192"/>
      <c r="E57" s="192"/>
      <c r="F57" s="192"/>
      <c r="G57" s="192"/>
      <c r="H57" s="192"/>
      <c r="I57" s="192"/>
      <c r="J57" s="192"/>
      <c r="K57" s="192"/>
      <c r="L57" s="192"/>
      <c r="M57" s="192"/>
      <c r="N57" s="192"/>
      <c r="O57" s="192"/>
      <c r="P57" s="192"/>
      <c r="Q57" s="192"/>
      <c r="R57" s="192"/>
      <c r="S57" s="192"/>
      <c r="T57" s="192"/>
      <c r="U57" s="192"/>
      <c r="V57" s="192"/>
      <c r="W57" s="192"/>
      <c r="X57" s="192"/>
      <c r="Y57" s="193"/>
    </row>
    <row r="58" spans="1:25" x14ac:dyDescent="0.2">
      <c r="A58" s="197">
        <v>44271</v>
      </c>
      <c r="B58" s="192"/>
      <c r="C58" s="192"/>
      <c r="D58" s="192"/>
      <c r="E58" s="192"/>
      <c r="F58" s="192"/>
      <c r="G58" s="192"/>
      <c r="H58" s="192"/>
      <c r="I58" s="192"/>
      <c r="J58" s="192"/>
      <c r="K58" s="192"/>
      <c r="L58" s="192"/>
      <c r="M58" s="192"/>
      <c r="N58" s="192"/>
      <c r="O58" s="192"/>
      <c r="P58" s="192"/>
      <c r="Q58" s="192"/>
      <c r="R58" s="192"/>
      <c r="S58" s="192"/>
      <c r="T58" s="192"/>
      <c r="U58" s="192"/>
      <c r="V58" s="192"/>
      <c r="W58" s="192"/>
      <c r="X58" s="192"/>
      <c r="Y58" s="193"/>
    </row>
    <row r="59" spans="1:25" x14ac:dyDescent="0.2">
      <c r="A59" s="197">
        <v>44272</v>
      </c>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3"/>
    </row>
    <row r="60" spans="1:25" x14ac:dyDescent="0.2">
      <c r="A60" s="197">
        <v>44273</v>
      </c>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3"/>
    </row>
    <row r="61" spans="1:25" x14ac:dyDescent="0.2">
      <c r="A61" s="197">
        <v>44274</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3"/>
    </row>
    <row r="62" spans="1:25" x14ac:dyDescent="0.2">
      <c r="A62" s="197">
        <v>44275</v>
      </c>
      <c r="B62" s="192"/>
      <c r="C62" s="192"/>
      <c r="D62" s="192"/>
      <c r="E62" s="192"/>
      <c r="F62" s="192"/>
      <c r="G62" s="192"/>
      <c r="H62" s="192"/>
      <c r="I62" s="192"/>
      <c r="J62" s="192"/>
      <c r="K62" s="192"/>
      <c r="L62" s="192"/>
      <c r="M62" s="192"/>
      <c r="N62" s="192"/>
      <c r="O62" s="192"/>
      <c r="P62" s="192"/>
      <c r="Q62" s="192"/>
      <c r="R62" s="192"/>
      <c r="S62" s="192"/>
      <c r="T62" s="192"/>
      <c r="U62" s="192"/>
      <c r="V62" s="192"/>
      <c r="W62" s="192"/>
      <c r="X62" s="192"/>
      <c r="Y62" s="193"/>
    </row>
    <row r="63" spans="1:25" x14ac:dyDescent="0.2">
      <c r="A63" s="197">
        <v>44276</v>
      </c>
      <c r="B63" s="192"/>
      <c r="C63" s="192"/>
      <c r="D63" s="192"/>
      <c r="E63" s="192"/>
      <c r="F63" s="192"/>
      <c r="G63" s="192"/>
      <c r="H63" s="192"/>
      <c r="I63" s="192"/>
      <c r="J63" s="192"/>
      <c r="K63" s="192"/>
      <c r="L63" s="192"/>
      <c r="M63" s="192"/>
      <c r="N63" s="192"/>
      <c r="O63" s="192"/>
      <c r="P63" s="192"/>
      <c r="Q63" s="192"/>
      <c r="R63" s="192"/>
      <c r="S63" s="192"/>
      <c r="T63" s="192"/>
      <c r="U63" s="192"/>
      <c r="V63" s="192"/>
      <c r="W63" s="192"/>
      <c r="X63" s="192"/>
      <c r="Y63" s="193"/>
    </row>
    <row r="64" spans="1:25" x14ac:dyDescent="0.2">
      <c r="A64" s="197">
        <v>44277</v>
      </c>
      <c r="B64" s="192"/>
      <c r="C64" s="192"/>
      <c r="D64" s="192"/>
      <c r="E64" s="192"/>
      <c r="F64" s="192"/>
      <c r="G64" s="192"/>
      <c r="H64" s="192"/>
      <c r="I64" s="192"/>
      <c r="J64" s="192"/>
      <c r="K64" s="192"/>
      <c r="L64" s="192"/>
      <c r="M64" s="192"/>
      <c r="N64" s="192"/>
      <c r="O64" s="192"/>
      <c r="P64" s="192"/>
      <c r="Q64" s="192"/>
      <c r="R64" s="192"/>
      <c r="S64" s="192"/>
      <c r="T64" s="192"/>
      <c r="U64" s="192"/>
      <c r="V64" s="192"/>
      <c r="W64" s="192"/>
      <c r="X64" s="192"/>
      <c r="Y64" s="193"/>
    </row>
    <row r="65" spans="1:25" x14ac:dyDescent="0.2">
      <c r="A65" s="197">
        <v>44278</v>
      </c>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3"/>
    </row>
    <row r="66" spans="1:25" x14ac:dyDescent="0.2">
      <c r="A66" s="197">
        <v>44279</v>
      </c>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3"/>
    </row>
    <row r="67" spans="1:25" x14ac:dyDescent="0.2">
      <c r="A67" s="197">
        <v>44280</v>
      </c>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3"/>
    </row>
    <row r="68" spans="1:25" x14ac:dyDescent="0.2">
      <c r="A68" s="197">
        <v>44281</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3"/>
    </row>
    <row r="69" spans="1:25" x14ac:dyDescent="0.2">
      <c r="A69" s="197">
        <v>44282</v>
      </c>
      <c r="B69" s="192"/>
      <c r="C69" s="192"/>
      <c r="D69" s="192"/>
      <c r="E69" s="192"/>
      <c r="F69" s="192"/>
      <c r="G69" s="192"/>
      <c r="H69" s="192"/>
      <c r="I69" s="192"/>
      <c r="J69" s="192"/>
      <c r="K69" s="192"/>
      <c r="L69" s="192"/>
      <c r="M69" s="192"/>
      <c r="N69" s="192"/>
      <c r="O69" s="192"/>
      <c r="P69" s="192"/>
      <c r="Q69" s="192"/>
      <c r="R69" s="192"/>
      <c r="S69" s="192"/>
      <c r="T69" s="192"/>
      <c r="U69" s="192"/>
      <c r="V69" s="192"/>
      <c r="W69" s="192"/>
      <c r="X69" s="192"/>
      <c r="Y69" s="193"/>
    </row>
    <row r="70" spans="1:25" x14ac:dyDescent="0.2">
      <c r="A70" s="197">
        <v>44283</v>
      </c>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3"/>
    </row>
    <row r="71" spans="1:25" x14ac:dyDescent="0.2">
      <c r="A71" s="197">
        <v>44284</v>
      </c>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3"/>
    </row>
    <row r="72" spans="1:25" x14ac:dyDescent="0.2">
      <c r="A72" s="197">
        <v>44285</v>
      </c>
      <c r="B72" s="192"/>
      <c r="C72" s="192"/>
      <c r="D72" s="192"/>
      <c r="E72" s="192"/>
      <c r="F72" s="192"/>
      <c r="G72" s="192"/>
      <c r="H72" s="192"/>
      <c r="I72" s="192"/>
      <c r="J72" s="192"/>
      <c r="K72" s="192"/>
      <c r="L72" s="192"/>
      <c r="M72" s="192"/>
      <c r="N72" s="192"/>
      <c r="O72" s="192"/>
      <c r="P72" s="192"/>
      <c r="Q72" s="192"/>
      <c r="R72" s="192"/>
      <c r="S72" s="192"/>
      <c r="T72" s="192"/>
      <c r="U72" s="192"/>
      <c r="V72" s="192"/>
      <c r="W72" s="192"/>
      <c r="X72" s="192"/>
      <c r="Y72" s="193"/>
    </row>
    <row r="73" spans="1:25" x14ac:dyDescent="0.2">
      <c r="A73" s="197">
        <v>44286</v>
      </c>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3"/>
    </row>
    <row r="74" spans="1:25" x14ac:dyDescent="0.2">
      <c r="A74" s="197">
        <v>44287</v>
      </c>
      <c r="B74" s="192"/>
      <c r="C74" s="192"/>
      <c r="D74" s="192"/>
      <c r="E74" s="192"/>
      <c r="F74" s="192"/>
      <c r="G74" s="192"/>
      <c r="H74" s="192"/>
      <c r="I74" s="192"/>
      <c r="J74" s="192"/>
      <c r="K74" s="192"/>
      <c r="L74" s="192"/>
      <c r="M74" s="192"/>
      <c r="N74" s="192"/>
      <c r="O74" s="192"/>
      <c r="P74" s="192"/>
      <c r="Q74" s="192"/>
      <c r="R74" s="192"/>
      <c r="S74" s="192"/>
      <c r="T74" s="192"/>
      <c r="U74" s="192"/>
      <c r="V74" s="192"/>
      <c r="W74" s="192"/>
      <c r="X74" s="192"/>
      <c r="Y74" s="193"/>
    </row>
    <row r="75" spans="1:25" x14ac:dyDescent="0.2">
      <c r="A75" s="197">
        <v>44288</v>
      </c>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3"/>
    </row>
    <row r="76" spans="1:25" x14ac:dyDescent="0.2">
      <c r="A76" s="197">
        <v>44289</v>
      </c>
      <c r="B76" s="192"/>
      <c r="C76" s="192"/>
      <c r="D76" s="192"/>
      <c r="E76" s="192"/>
      <c r="F76" s="192"/>
      <c r="G76" s="192"/>
      <c r="H76" s="192"/>
      <c r="I76" s="192"/>
      <c r="J76" s="192"/>
      <c r="K76" s="192"/>
      <c r="L76" s="192"/>
      <c r="M76" s="192"/>
      <c r="N76" s="192"/>
      <c r="O76" s="192"/>
      <c r="P76" s="192"/>
      <c r="Q76" s="192"/>
      <c r="R76" s="192"/>
      <c r="S76" s="192"/>
      <c r="T76" s="192"/>
      <c r="U76" s="192"/>
      <c r="V76" s="192"/>
      <c r="W76" s="192"/>
      <c r="X76" s="192"/>
      <c r="Y76" s="193"/>
    </row>
    <row r="77" spans="1:25" x14ac:dyDescent="0.2">
      <c r="A77" s="197">
        <v>44290</v>
      </c>
      <c r="B77" s="192"/>
      <c r="C77" s="192"/>
      <c r="D77" s="192"/>
      <c r="E77" s="192"/>
      <c r="F77" s="192"/>
      <c r="G77" s="192"/>
      <c r="H77" s="192"/>
      <c r="I77" s="192"/>
      <c r="J77" s="192"/>
      <c r="K77" s="192"/>
      <c r="L77" s="192"/>
      <c r="M77" s="192"/>
      <c r="N77" s="192"/>
      <c r="O77" s="192"/>
      <c r="P77" s="192"/>
      <c r="Q77" s="192"/>
      <c r="R77" s="192"/>
      <c r="S77" s="192"/>
      <c r="T77" s="192"/>
      <c r="U77" s="192"/>
      <c r="V77" s="192"/>
      <c r="W77" s="192"/>
      <c r="X77" s="192"/>
      <c r="Y77" s="193"/>
    </row>
    <row r="78" spans="1:25" x14ac:dyDescent="0.2">
      <c r="A78" s="197">
        <v>44291</v>
      </c>
      <c r="B78" s="192"/>
      <c r="C78" s="192"/>
      <c r="D78" s="192"/>
      <c r="E78" s="192"/>
      <c r="F78" s="192"/>
      <c r="G78" s="192"/>
      <c r="H78" s="192"/>
      <c r="I78" s="192"/>
      <c r="J78" s="192"/>
      <c r="K78" s="192"/>
      <c r="L78" s="192"/>
      <c r="M78" s="192"/>
      <c r="N78" s="192"/>
      <c r="O78" s="192"/>
      <c r="P78" s="192"/>
      <c r="Q78" s="192"/>
      <c r="R78" s="192"/>
      <c r="S78" s="192"/>
      <c r="T78" s="192"/>
      <c r="U78" s="192"/>
      <c r="V78" s="192"/>
      <c r="W78" s="192"/>
      <c r="X78" s="192"/>
      <c r="Y78" s="193"/>
    </row>
    <row r="79" spans="1:25" x14ac:dyDescent="0.2">
      <c r="A79" s="197">
        <v>44292</v>
      </c>
      <c r="B79" s="192"/>
      <c r="C79" s="192"/>
      <c r="D79" s="192"/>
      <c r="E79" s="192"/>
      <c r="F79" s="192"/>
      <c r="G79" s="192"/>
      <c r="H79" s="192"/>
      <c r="I79" s="192"/>
      <c r="J79" s="192"/>
      <c r="K79" s="192"/>
      <c r="L79" s="192"/>
      <c r="M79" s="192"/>
      <c r="N79" s="192"/>
      <c r="O79" s="192"/>
      <c r="P79" s="192"/>
      <c r="Q79" s="192"/>
      <c r="R79" s="192"/>
      <c r="S79" s="192"/>
      <c r="T79" s="192"/>
      <c r="U79" s="192"/>
      <c r="V79" s="192"/>
      <c r="W79" s="192"/>
      <c r="X79" s="192"/>
      <c r="Y79" s="193"/>
    </row>
    <row r="80" spans="1:25" x14ac:dyDescent="0.2">
      <c r="A80" s="197">
        <v>44293</v>
      </c>
      <c r="B80" s="192"/>
      <c r="C80" s="192"/>
      <c r="D80" s="192"/>
      <c r="E80" s="192"/>
      <c r="F80" s="192"/>
      <c r="G80" s="192"/>
      <c r="H80" s="192"/>
      <c r="I80" s="192"/>
      <c r="J80" s="192"/>
      <c r="K80" s="192"/>
      <c r="L80" s="192"/>
      <c r="M80" s="192"/>
      <c r="N80" s="192"/>
      <c r="O80" s="192"/>
      <c r="P80" s="192"/>
      <c r="Q80" s="192"/>
      <c r="R80" s="192"/>
      <c r="S80" s="192"/>
      <c r="T80" s="192"/>
      <c r="U80" s="192"/>
      <c r="V80" s="192"/>
      <c r="W80" s="192"/>
      <c r="X80" s="192"/>
      <c r="Y80" s="193"/>
    </row>
    <row r="81" spans="1:25" x14ac:dyDescent="0.2">
      <c r="A81" s="197">
        <v>44294</v>
      </c>
      <c r="B81" s="192"/>
      <c r="C81" s="192"/>
      <c r="D81" s="192"/>
      <c r="E81" s="192"/>
      <c r="F81" s="192"/>
      <c r="G81" s="192"/>
      <c r="H81" s="192"/>
      <c r="I81" s="192"/>
      <c r="J81" s="192"/>
      <c r="K81" s="192"/>
      <c r="L81" s="192"/>
      <c r="M81" s="192"/>
      <c r="N81" s="192"/>
      <c r="O81" s="192"/>
      <c r="P81" s="192"/>
      <c r="Q81" s="192"/>
      <c r="R81" s="192"/>
      <c r="S81" s="192"/>
      <c r="T81" s="192"/>
      <c r="U81" s="192"/>
      <c r="V81" s="192"/>
      <c r="W81" s="192"/>
      <c r="X81" s="192"/>
      <c r="Y81" s="193"/>
    </row>
    <row r="82" spans="1:25" x14ac:dyDescent="0.2">
      <c r="A82" s="197">
        <v>44295</v>
      </c>
      <c r="B82" s="192"/>
      <c r="C82" s="192"/>
      <c r="D82" s="192"/>
      <c r="E82" s="192"/>
      <c r="F82" s="192"/>
      <c r="G82" s="192"/>
      <c r="H82" s="192"/>
      <c r="I82" s="192"/>
      <c r="J82" s="192"/>
      <c r="K82" s="192"/>
      <c r="L82" s="192"/>
      <c r="M82" s="192"/>
      <c r="N82" s="192"/>
      <c r="O82" s="192"/>
      <c r="P82" s="192"/>
      <c r="Q82" s="192"/>
      <c r="R82" s="192"/>
      <c r="S82" s="192"/>
      <c r="T82" s="192"/>
      <c r="U82" s="192"/>
      <c r="V82" s="192"/>
      <c r="W82" s="192"/>
      <c r="X82" s="192"/>
      <c r="Y82" s="193"/>
    </row>
    <row r="83" spans="1:25" x14ac:dyDescent="0.2">
      <c r="A83" s="197">
        <v>44296</v>
      </c>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3"/>
    </row>
    <row r="84" spans="1:25" x14ac:dyDescent="0.2">
      <c r="A84" s="197">
        <v>44297</v>
      </c>
      <c r="B84" s="192"/>
      <c r="C84" s="192"/>
      <c r="D84" s="192"/>
      <c r="E84" s="192"/>
      <c r="F84" s="192"/>
      <c r="G84" s="192"/>
      <c r="H84" s="192"/>
      <c r="I84" s="192"/>
      <c r="J84" s="192"/>
      <c r="K84" s="192"/>
      <c r="L84" s="192"/>
      <c r="M84" s="192"/>
      <c r="N84" s="192"/>
      <c r="O84" s="192"/>
      <c r="P84" s="192"/>
      <c r="Q84" s="192"/>
      <c r="R84" s="192"/>
      <c r="S84" s="192"/>
      <c r="T84" s="192"/>
      <c r="U84" s="192"/>
      <c r="V84" s="192"/>
      <c r="W84" s="192"/>
      <c r="X84" s="192"/>
      <c r="Y84" s="193"/>
    </row>
    <row r="85" spans="1:25" x14ac:dyDescent="0.2">
      <c r="A85" s="197">
        <v>44298</v>
      </c>
      <c r="B85" s="192"/>
      <c r="C85" s="192"/>
      <c r="D85" s="192"/>
      <c r="E85" s="192"/>
      <c r="F85" s="192"/>
      <c r="G85" s="192"/>
      <c r="H85" s="192"/>
      <c r="I85" s="192"/>
      <c r="J85" s="192"/>
      <c r="K85" s="192"/>
      <c r="L85" s="192"/>
      <c r="M85" s="192"/>
      <c r="N85" s="192"/>
      <c r="O85" s="192"/>
      <c r="P85" s="192"/>
      <c r="Q85" s="192"/>
      <c r="R85" s="192"/>
      <c r="S85" s="192"/>
      <c r="T85" s="192"/>
      <c r="U85" s="192"/>
      <c r="V85" s="192"/>
      <c r="W85" s="192"/>
      <c r="X85" s="192"/>
      <c r="Y85" s="193"/>
    </row>
    <row r="86" spans="1:25" x14ac:dyDescent="0.2">
      <c r="A86" s="197">
        <v>44299</v>
      </c>
      <c r="B86" s="192"/>
      <c r="C86" s="192"/>
      <c r="D86" s="192"/>
      <c r="E86" s="192"/>
      <c r="F86" s="192"/>
      <c r="G86" s="192"/>
      <c r="H86" s="192"/>
      <c r="I86" s="192"/>
      <c r="J86" s="192"/>
      <c r="K86" s="192"/>
      <c r="L86" s="192"/>
      <c r="M86" s="192"/>
      <c r="N86" s="192"/>
      <c r="O86" s="192"/>
      <c r="P86" s="192"/>
      <c r="Q86" s="192"/>
      <c r="R86" s="192"/>
      <c r="S86" s="192"/>
      <c r="T86" s="192"/>
      <c r="U86" s="192"/>
      <c r="V86" s="192"/>
      <c r="W86" s="192"/>
      <c r="X86" s="192"/>
      <c r="Y86" s="193"/>
    </row>
    <row r="87" spans="1:25" x14ac:dyDescent="0.2">
      <c r="A87" s="197">
        <v>44300</v>
      </c>
      <c r="B87" s="192"/>
      <c r="C87" s="192"/>
      <c r="D87" s="192"/>
      <c r="E87" s="192"/>
      <c r="F87" s="192"/>
      <c r="G87" s="192"/>
      <c r="H87" s="192"/>
      <c r="I87" s="192"/>
      <c r="J87" s="192"/>
      <c r="K87" s="192"/>
      <c r="L87" s="192"/>
      <c r="M87" s="192"/>
      <c r="N87" s="192"/>
      <c r="O87" s="192"/>
      <c r="P87" s="192"/>
      <c r="Q87" s="192"/>
      <c r="R87" s="192"/>
      <c r="S87" s="192"/>
      <c r="T87" s="192"/>
      <c r="U87" s="192"/>
      <c r="V87" s="192"/>
      <c r="W87" s="192"/>
      <c r="X87" s="192"/>
      <c r="Y87" s="193"/>
    </row>
    <row r="88" spans="1:25" x14ac:dyDescent="0.2">
      <c r="A88" s="197">
        <v>44301</v>
      </c>
      <c r="B88" s="192"/>
      <c r="C88" s="192"/>
      <c r="D88" s="192"/>
      <c r="E88" s="192"/>
      <c r="F88" s="192"/>
      <c r="G88" s="192"/>
      <c r="H88" s="192"/>
      <c r="I88" s="192"/>
      <c r="J88" s="192"/>
      <c r="K88" s="192"/>
      <c r="L88" s="192"/>
      <c r="M88" s="192"/>
      <c r="N88" s="192"/>
      <c r="O88" s="192"/>
      <c r="P88" s="192"/>
      <c r="Q88" s="192"/>
      <c r="R88" s="192"/>
      <c r="S88" s="192"/>
      <c r="T88" s="192"/>
      <c r="U88" s="192"/>
      <c r="V88" s="192"/>
      <c r="W88" s="192"/>
      <c r="X88" s="192"/>
      <c r="Y88" s="193"/>
    </row>
    <row r="89" spans="1:25" x14ac:dyDescent="0.2">
      <c r="A89" s="197">
        <v>44302</v>
      </c>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3"/>
    </row>
    <row r="90" spans="1:25" x14ac:dyDescent="0.2">
      <c r="A90" s="197">
        <v>44303</v>
      </c>
      <c r="B90" s="192"/>
      <c r="C90" s="192"/>
      <c r="D90" s="192"/>
      <c r="E90" s="192"/>
      <c r="F90" s="192"/>
      <c r="G90" s="192"/>
      <c r="H90" s="192"/>
      <c r="I90" s="192"/>
      <c r="J90" s="192"/>
      <c r="K90" s="192"/>
      <c r="L90" s="192"/>
      <c r="M90" s="192"/>
      <c r="N90" s="192"/>
      <c r="O90" s="192"/>
      <c r="P90" s="192"/>
      <c r="Q90" s="192"/>
      <c r="R90" s="192"/>
      <c r="S90" s="192"/>
      <c r="T90" s="192"/>
      <c r="U90" s="192"/>
      <c r="V90" s="192"/>
      <c r="W90" s="192"/>
      <c r="X90" s="192"/>
      <c r="Y90" s="193"/>
    </row>
    <row r="91" spans="1:25" x14ac:dyDescent="0.2">
      <c r="A91" s="197">
        <v>44304</v>
      </c>
      <c r="B91" s="192"/>
      <c r="C91" s="192"/>
      <c r="D91" s="192"/>
      <c r="E91" s="192"/>
      <c r="F91" s="192"/>
      <c r="G91" s="192"/>
      <c r="H91" s="192"/>
      <c r="I91" s="192"/>
      <c r="J91" s="192"/>
      <c r="K91" s="192"/>
      <c r="L91" s="192"/>
      <c r="M91" s="192"/>
      <c r="N91" s="192"/>
      <c r="O91" s="192"/>
      <c r="P91" s="192"/>
      <c r="Q91" s="192"/>
      <c r="R91" s="192"/>
      <c r="S91" s="192"/>
      <c r="T91" s="192"/>
      <c r="U91" s="192"/>
      <c r="V91" s="192"/>
      <c r="W91" s="192"/>
      <c r="X91" s="192"/>
      <c r="Y91" s="193"/>
    </row>
    <row r="92" spans="1:25" x14ac:dyDescent="0.2">
      <c r="A92" s="197">
        <v>44305</v>
      </c>
      <c r="B92" s="192"/>
      <c r="C92" s="192"/>
      <c r="D92" s="192"/>
      <c r="E92" s="192"/>
      <c r="F92" s="192"/>
      <c r="G92" s="192"/>
      <c r="H92" s="192"/>
      <c r="I92" s="192"/>
      <c r="J92" s="192"/>
      <c r="K92" s="192"/>
      <c r="L92" s="192"/>
      <c r="M92" s="192"/>
      <c r="N92" s="192"/>
      <c r="O92" s="192"/>
      <c r="P92" s="192"/>
      <c r="Q92" s="192"/>
      <c r="R92" s="192"/>
      <c r="S92" s="192"/>
      <c r="T92" s="192"/>
      <c r="U92" s="192"/>
      <c r="V92" s="192"/>
      <c r="W92" s="192"/>
      <c r="X92" s="192"/>
      <c r="Y92" s="193"/>
    </row>
    <row r="93" spans="1:25" x14ac:dyDescent="0.2">
      <c r="A93" s="197">
        <v>44306</v>
      </c>
      <c r="B93" s="192"/>
      <c r="C93" s="192"/>
      <c r="D93" s="192"/>
      <c r="E93" s="192"/>
      <c r="F93" s="192"/>
      <c r="G93" s="192"/>
      <c r="H93" s="192"/>
      <c r="I93" s="192"/>
      <c r="J93" s="192"/>
      <c r="K93" s="192"/>
      <c r="L93" s="192"/>
      <c r="M93" s="192"/>
      <c r="N93" s="192"/>
      <c r="O93" s="192"/>
      <c r="P93" s="192"/>
      <c r="Q93" s="192"/>
      <c r="R93" s="192"/>
      <c r="S93" s="192"/>
      <c r="T93" s="192"/>
      <c r="U93" s="192"/>
      <c r="V93" s="192"/>
      <c r="W93" s="192"/>
      <c r="X93" s="192"/>
      <c r="Y93" s="193"/>
    </row>
    <row r="94" spans="1:25" x14ac:dyDescent="0.2">
      <c r="A94" s="197">
        <v>44307</v>
      </c>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3"/>
    </row>
    <row r="95" spans="1:25" x14ac:dyDescent="0.2">
      <c r="A95" s="197">
        <v>44308</v>
      </c>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3"/>
    </row>
    <row r="96" spans="1:25" x14ac:dyDescent="0.2">
      <c r="A96" s="197">
        <v>44309</v>
      </c>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3"/>
    </row>
    <row r="97" spans="1:25" x14ac:dyDescent="0.2">
      <c r="A97" s="197">
        <v>44310</v>
      </c>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3"/>
    </row>
    <row r="98" spans="1:25" x14ac:dyDescent="0.2">
      <c r="A98" s="197">
        <v>44311</v>
      </c>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3"/>
    </row>
    <row r="99" spans="1:25" x14ac:dyDescent="0.2">
      <c r="A99" s="197">
        <v>44312</v>
      </c>
      <c r="B99" s="192"/>
      <c r="C99" s="192"/>
      <c r="D99" s="192"/>
      <c r="E99" s="192"/>
      <c r="F99" s="192"/>
      <c r="G99" s="192"/>
      <c r="H99" s="192"/>
      <c r="I99" s="192"/>
      <c r="J99" s="192"/>
      <c r="K99" s="192"/>
      <c r="L99" s="192"/>
      <c r="M99" s="192"/>
      <c r="N99" s="192"/>
      <c r="O99" s="192"/>
      <c r="P99" s="192"/>
      <c r="Q99" s="192"/>
      <c r="R99" s="192"/>
      <c r="S99" s="192"/>
      <c r="T99" s="192"/>
      <c r="U99" s="192"/>
      <c r="V99" s="192"/>
      <c r="W99" s="192"/>
      <c r="X99" s="192"/>
      <c r="Y99" s="193"/>
    </row>
    <row r="100" spans="1:25" x14ac:dyDescent="0.2">
      <c r="A100" s="197">
        <v>44313</v>
      </c>
      <c r="B100" s="192"/>
      <c r="C100" s="192"/>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3"/>
    </row>
    <row r="101" spans="1:25" x14ac:dyDescent="0.2">
      <c r="A101" s="197">
        <v>44314</v>
      </c>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3"/>
    </row>
    <row r="102" spans="1:25" x14ac:dyDescent="0.2">
      <c r="A102" s="197">
        <v>44315</v>
      </c>
      <c r="B102" s="192"/>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3"/>
    </row>
    <row r="103" spans="1:25" x14ac:dyDescent="0.2">
      <c r="A103" s="197">
        <v>44316</v>
      </c>
      <c r="B103" s="192"/>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3"/>
    </row>
    <row r="104" spans="1:25" x14ac:dyDescent="0.2">
      <c r="A104" s="197">
        <v>44317</v>
      </c>
      <c r="B104" s="192"/>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3"/>
    </row>
    <row r="105" spans="1:25" x14ac:dyDescent="0.2">
      <c r="A105" s="197">
        <v>44318</v>
      </c>
      <c r="B105" s="192"/>
      <c r="C105" s="192"/>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3"/>
    </row>
    <row r="106" spans="1:25" x14ac:dyDescent="0.2">
      <c r="A106" s="197">
        <v>44319</v>
      </c>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3"/>
    </row>
    <row r="107" spans="1:25" x14ac:dyDescent="0.2">
      <c r="A107" s="197">
        <v>44320</v>
      </c>
      <c r="B107" s="192"/>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3"/>
    </row>
    <row r="108" spans="1:25" x14ac:dyDescent="0.2">
      <c r="A108" s="197">
        <v>44321</v>
      </c>
      <c r="B108" s="192"/>
      <c r="C108" s="192"/>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3"/>
    </row>
    <row r="109" spans="1:25" ht="13.5" thickBot="1" x14ac:dyDescent="0.25">
      <c r="A109" s="198">
        <v>44322</v>
      </c>
      <c r="B109" s="199"/>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200"/>
    </row>
    <row r="110" spans="1:25" ht="13.5" thickTop="1" x14ac:dyDescent="0.2"/>
  </sheetData>
  <mergeCells count="15">
    <mergeCell ref="X1:Y1"/>
    <mergeCell ref="P1:W1"/>
    <mergeCell ref="B1:G1"/>
    <mergeCell ref="B2:C2"/>
    <mergeCell ref="D2:E2"/>
    <mergeCell ref="F2:G2"/>
    <mergeCell ref="P2:Q2"/>
    <mergeCell ref="R2:S2"/>
    <mergeCell ref="T2:U2"/>
    <mergeCell ref="V2:W2"/>
    <mergeCell ref="H2:I2"/>
    <mergeCell ref="J2:K2"/>
    <mergeCell ref="L2:M2"/>
    <mergeCell ref="H1:M1"/>
    <mergeCell ref="N1:O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A465"/>
  <sheetViews>
    <sheetView tabSelected="1" zoomScale="110" zoomScaleNormal="110" workbookViewId="0">
      <pane xSplit="1" ySplit="3" topLeftCell="I334" activePane="bottomRight" state="frozen"/>
      <selection pane="topRight" activeCell="B1" sqref="B1"/>
      <selection pane="bottomLeft" activeCell="A4" sqref="A4"/>
      <selection pane="bottomRight" activeCell="G352" sqref="G352"/>
    </sheetView>
  </sheetViews>
  <sheetFormatPr baseColWidth="10" defaultColWidth="11.625" defaultRowHeight="12" x14ac:dyDescent="0.2"/>
  <cols>
    <col min="1" max="1" width="30.125" style="32" customWidth="1"/>
    <col min="2" max="2" width="9.75" style="32" customWidth="1"/>
    <col min="3" max="3" width="10.625" style="39" customWidth="1"/>
    <col min="4" max="5" width="12.75" style="40" customWidth="1"/>
    <col min="6" max="6" width="14.125" style="40" customWidth="1"/>
    <col min="7" max="7" width="11.125" style="40" customWidth="1"/>
    <col min="8" max="8" width="14.375" style="40" customWidth="1"/>
    <col min="9" max="10" width="15.375" style="40" customWidth="1"/>
    <col min="11" max="15" width="13.75" style="41" customWidth="1"/>
    <col min="16" max="17" width="15.5" style="41" customWidth="1"/>
    <col min="18" max="18" width="14.875" style="41" customWidth="1"/>
    <col min="19" max="19" width="15.375" style="41" hidden="1" customWidth="1"/>
    <col min="20" max="20" width="9.75" style="32" bestFit="1" customWidth="1"/>
    <col min="21" max="21" width="10.625" style="32" customWidth="1"/>
    <col min="22" max="22" width="5.75" style="32" hidden="1" customWidth="1"/>
    <col min="23" max="24" width="16" style="39" hidden="1" customWidth="1"/>
    <col min="25" max="25" width="16.125" style="39" customWidth="1"/>
    <col min="26" max="16384" width="11.625" style="32"/>
  </cols>
  <sheetData>
    <row r="1" spans="1:27" ht="15" customHeight="1" thickTop="1" x14ac:dyDescent="0.2">
      <c r="A1" s="209" t="s">
        <v>92</v>
      </c>
      <c r="B1" s="210"/>
      <c r="C1" s="210"/>
      <c r="D1" s="210"/>
      <c r="E1" s="210"/>
      <c r="F1" s="210"/>
      <c r="G1" s="210"/>
      <c r="H1" s="210"/>
      <c r="I1" s="210"/>
      <c r="J1" s="210"/>
      <c r="K1" s="210"/>
      <c r="L1" s="210"/>
      <c r="M1" s="210"/>
      <c r="N1" s="210"/>
      <c r="O1" s="210"/>
      <c r="P1" s="210"/>
      <c r="Q1" s="210"/>
      <c r="R1" s="210"/>
      <c r="S1" s="210"/>
      <c r="T1" s="210"/>
      <c r="U1" s="210"/>
      <c r="V1" s="210"/>
      <c r="W1" s="210"/>
      <c r="X1" s="210"/>
      <c r="Y1" s="211"/>
    </row>
    <row r="2" spans="1:27" ht="41.1" customHeight="1" x14ac:dyDescent="0.2">
      <c r="A2" s="12"/>
      <c r="B2" s="215" t="s">
        <v>0</v>
      </c>
      <c r="C2" s="216"/>
      <c r="D2" s="216"/>
      <c r="E2" s="216"/>
      <c r="F2" s="216"/>
      <c r="G2" s="216"/>
      <c r="H2" s="216"/>
      <c r="I2" s="216"/>
      <c r="J2" s="217"/>
      <c r="K2" s="212" t="s">
        <v>84</v>
      </c>
      <c r="L2" s="213"/>
      <c r="M2" s="213"/>
      <c r="N2" s="213"/>
      <c r="O2" s="213"/>
      <c r="P2" s="213"/>
      <c r="Q2" s="213"/>
      <c r="R2" s="213"/>
      <c r="S2" s="214"/>
      <c r="T2" s="208" t="s">
        <v>1</v>
      </c>
      <c r="U2" s="208"/>
      <c r="V2" s="107" t="s">
        <v>174</v>
      </c>
      <c r="W2" s="106" t="s">
        <v>175</v>
      </c>
      <c r="X2" s="106" t="s">
        <v>176</v>
      </c>
      <c r="Y2" s="117" t="s">
        <v>75</v>
      </c>
    </row>
    <row r="3" spans="1:27" ht="114" customHeight="1" x14ac:dyDescent="0.2">
      <c r="A3" s="12"/>
      <c r="B3" s="13" t="s">
        <v>3</v>
      </c>
      <c r="C3" s="14" t="s">
        <v>2</v>
      </c>
      <c r="D3" s="185" t="s">
        <v>196</v>
      </c>
      <c r="E3" s="184" t="s">
        <v>197</v>
      </c>
      <c r="F3" s="15" t="s">
        <v>122</v>
      </c>
      <c r="G3" s="16" t="s">
        <v>81</v>
      </c>
      <c r="H3" s="17" t="s">
        <v>76</v>
      </c>
      <c r="I3" s="17" t="s">
        <v>77</v>
      </c>
      <c r="J3" s="17" t="s">
        <v>78</v>
      </c>
      <c r="K3" s="127" t="s">
        <v>192</v>
      </c>
      <c r="L3" s="14" t="s">
        <v>103</v>
      </c>
      <c r="M3" s="14" t="s">
        <v>104</v>
      </c>
      <c r="N3" s="14" t="s">
        <v>82</v>
      </c>
      <c r="O3" s="150" t="s">
        <v>194</v>
      </c>
      <c r="P3" s="130" t="s">
        <v>193</v>
      </c>
      <c r="Q3" s="131" t="s">
        <v>190</v>
      </c>
      <c r="R3" s="123" t="s">
        <v>191</v>
      </c>
      <c r="S3" s="18" t="s">
        <v>83</v>
      </c>
      <c r="T3" s="13" t="s">
        <v>4</v>
      </c>
      <c r="U3" s="13" t="s">
        <v>2</v>
      </c>
      <c r="V3" s="13"/>
      <c r="W3" s="108" t="s">
        <v>2</v>
      </c>
      <c r="X3" s="14" t="s">
        <v>2</v>
      </c>
      <c r="Y3" s="19" t="s">
        <v>2</v>
      </c>
    </row>
    <row r="4" spans="1:27" ht="14.25" x14ac:dyDescent="0.2">
      <c r="A4" s="20">
        <v>43887.333333333336</v>
      </c>
      <c r="B4" s="13">
        <v>1</v>
      </c>
      <c r="C4" s="14">
        <v>1</v>
      </c>
      <c r="D4" s="17"/>
      <c r="E4" s="17"/>
      <c r="F4" s="21"/>
      <c r="G4" s="21">
        <f t="shared" ref="G4:G67" si="0">B4/6.8</f>
        <v>0.14705882352941177</v>
      </c>
      <c r="H4" s="17"/>
      <c r="I4" s="17"/>
      <c r="J4" s="17"/>
      <c r="K4" s="14">
        <v>0</v>
      </c>
      <c r="L4" s="14">
        <v>0</v>
      </c>
      <c r="M4" s="14"/>
      <c r="N4" s="14"/>
      <c r="O4" s="14">
        <v>0</v>
      </c>
      <c r="P4" s="124"/>
      <c r="Q4" s="124"/>
      <c r="R4" s="18"/>
      <c r="S4" s="18"/>
      <c r="T4" s="13">
        <v>0</v>
      </c>
      <c r="U4" s="13">
        <v>0</v>
      </c>
      <c r="V4" s="13"/>
      <c r="W4" s="14"/>
      <c r="X4" s="14"/>
      <c r="Y4" s="203"/>
    </row>
    <row r="5" spans="1:27" ht="14.25" x14ac:dyDescent="0.2">
      <c r="A5" s="20">
        <v>43888.333333333336</v>
      </c>
      <c r="B5" s="13">
        <v>0</v>
      </c>
      <c r="C5" s="14">
        <f t="shared" ref="C5:C68" si="1">SUM(C4,B5)</f>
        <v>1</v>
      </c>
      <c r="D5" s="17"/>
      <c r="E5" s="17"/>
      <c r="F5" s="21"/>
      <c r="G5" s="21">
        <f t="shared" si="0"/>
        <v>0</v>
      </c>
      <c r="H5" s="17"/>
      <c r="I5" s="17"/>
      <c r="J5" s="17"/>
      <c r="K5" s="14">
        <v>0</v>
      </c>
      <c r="L5" s="14">
        <v>0</v>
      </c>
      <c r="M5" s="14"/>
      <c r="N5" s="14"/>
      <c r="O5" s="14">
        <v>0</v>
      </c>
      <c r="P5" s="124"/>
      <c r="Q5" s="124"/>
      <c r="R5" s="18"/>
      <c r="S5" s="18"/>
      <c r="T5" s="13">
        <v>0</v>
      </c>
      <c r="U5" s="13">
        <f t="shared" ref="U5:U68" si="2">SUM(U4,T5)</f>
        <v>0</v>
      </c>
      <c r="V5" s="13"/>
      <c r="W5" s="14"/>
      <c r="X5" s="14"/>
      <c r="Y5" s="203"/>
    </row>
    <row r="6" spans="1:27" ht="14.25" x14ac:dyDescent="0.2">
      <c r="A6" s="20">
        <v>43889.333333333336</v>
      </c>
      <c r="B6" s="13">
        <v>0</v>
      </c>
      <c r="C6" s="14">
        <f t="shared" si="1"/>
        <v>1</v>
      </c>
      <c r="D6" s="17"/>
      <c r="E6" s="17"/>
      <c r="F6" s="21"/>
      <c r="G6" s="21">
        <f t="shared" si="0"/>
        <v>0</v>
      </c>
      <c r="H6" s="17"/>
      <c r="I6" s="17"/>
      <c r="J6" s="17"/>
      <c r="K6" s="14">
        <v>0</v>
      </c>
      <c r="L6" s="14">
        <v>0</v>
      </c>
      <c r="M6" s="14"/>
      <c r="N6" s="14"/>
      <c r="O6" s="14">
        <v>0</v>
      </c>
      <c r="P6" s="124"/>
      <c r="Q6" s="124"/>
      <c r="R6" s="18"/>
      <c r="S6" s="18"/>
      <c r="T6" s="13">
        <v>0</v>
      </c>
      <c r="U6" s="13">
        <f t="shared" si="2"/>
        <v>0</v>
      </c>
      <c r="V6" s="13"/>
      <c r="W6" s="14"/>
      <c r="X6" s="14"/>
      <c r="Y6" s="203"/>
    </row>
    <row r="7" spans="1:27" ht="14.25" x14ac:dyDescent="0.2">
      <c r="A7" s="20">
        <v>43890.333333333336</v>
      </c>
      <c r="B7" s="13">
        <v>2</v>
      </c>
      <c r="C7" s="14">
        <f t="shared" si="1"/>
        <v>3</v>
      </c>
      <c r="D7" s="17"/>
      <c r="E7" s="17"/>
      <c r="F7" s="21">
        <f t="shared" ref="F7:F70" si="3">AVERAGE(B4:B10)</f>
        <v>1</v>
      </c>
      <c r="G7" s="21">
        <f t="shared" si="0"/>
        <v>0.29411764705882354</v>
      </c>
      <c r="H7" s="17"/>
      <c r="I7" s="17"/>
      <c r="J7" s="17"/>
      <c r="K7" s="14">
        <v>0</v>
      </c>
      <c r="L7" s="14">
        <v>0</v>
      </c>
      <c r="M7" s="14"/>
      <c r="N7" s="14"/>
      <c r="O7" s="14">
        <v>0</v>
      </c>
      <c r="P7" s="124"/>
      <c r="Q7" s="124"/>
      <c r="R7" s="18"/>
      <c r="S7" s="18"/>
      <c r="T7" s="13">
        <v>0</v>
      </c>
      <c r="U7" s="13">
        <f t="shared" si="2"/>
        <v>0</v>
      </c>
      <c r="V7" s="13"/>
      <c r="W7" s="14"/>
      <c r="X7" s="14"/>
      <c r="Y7" s="203"/>
    </row>
    <row r="8" spans="1:27" ht="14.25" x14ac:dyDescent="0.2">
      <c r="A8" s="20">
        <v>43891.333333333336</v>
      </c>
      <c r="B8" s="13">
        <v>1</v>
      </c>
      <c r="C8" s="14">
        <f t="shared" si="1"/>
        <v>4</v>
      </c>
      <c r="D8" s="17"/>
      <c r="E8" s="17"/>
      <c r="F8" s="21">
        <f t="shared" si="3"/>
        <v>1.2857142857142858</v>
      </c>
      <c r="G8" s="21">
        <f t="shared" si="0"/>
        <v>0.14705882352941177</v>
      </c>
      <c r="H8" s="17"/>
      <c r="I8" s="17"/>
      <c r="J8" s="17"/>
      <c r="K8" s="14">
        <v>0</v>
      </c>
      <c r="L8" s="14">
        <v>0</v>
      </c>
      <c r="M8" s="14"/>
      <c r="N8" s="14"/>
      <c r="O8" s="14">
        <v>0</v>
      </c>
      <c r="P8" s="124"/>
      <c r="Q8" s="124"/>
      <c r="R8" s="18"/>
      <c r="S8" s="18"/>
      <c r="T8" s="13">
        <v>0</v>
      </c>
      <c r="U8" s="13">
        <f t="shared" si="2"/>
        <v>0</v>
      </c>
      <c r="V8" s="13"/>
      <c r="W8" s="14"/>
      <c r="X8" s="14"/>
      <c r="Y8" s="203"/>
    </row>
    <row r="9" spans="1:27" ht="14.25" x14ac:dyDescent="0.2">
      <c r="A9" s="20">
        <v>43892.333333333336</v>
      </c>
      <c r="B9" s="13">
        <v>3</v>
      </c>
      <c r="C9" s="14">
        <f t="shared" si="1"/>
        <v>7</v>
      </c>
      <c r="D9" s="17"/>
      <c r="E9" s="17"/>
      <c r="F9" s="21">
        <f t="shared" si="3"/>
        <v>1.4285714285714286</v>
      </c>
      <c r="G9" s="21">
        <f t="shared" si="0"/>
        <v>0.44117647058823528</v>
      </c>
      <c r="H9" s="17"/>
      <c r="I9" s="17"/>
      <c r="J9" s="17"/>
      <c r="K9" s="14">
        <v>0</v>
      </c>
      <c r="L9" s="14">
        <v>0</v>
      </c>
      <c r="M9" s="14"/>
      <c r="N9" s="14"/>
      <c r="O9" s="14">
        <v>0</v>
      </c>
      <c r="P9" s="124"/>
      <c r="Q9" s="124"/>
      <c r="R9" s="18"/>
      <c r="S9" s="18"/>
      <c r="T9" s="13">
        <v>0</v>
      </c>
      <c r="U9" s="13">
        <f t="shared" si="2"/>
        <v>0</v>
      </c>
      <c r="V9" s="13"/>
      <c r="W9" s="14"/>
      <c r="X9" s="14"/>
      <c r="Y9" s="203"/>
      <c r="AA9" s="33"/>
    </row>
    <row r="10" spans="1:27" ht="14.25" x14ac:dyDescent="0.2">
      <c r="A10" s="20">
        <v>43893.333333333336</v>
      </c>
      <c r="B10" s="13">
        <v>0</v>
      </c>
      <c r="C10" s="14">
        <f t="shared" si="1"/>
        <v>7</v>
      </c>
      <c r="D10" s="17"/>
      <c r="E10" s="17"/>
      <c r="F10" s="21">
        <f t="shared" si="3"/>
        <v>1.5714285714285714</v>
      </c>
      <c r="G10" s="21">
        <f t="shared" si="0"/>
        <v>0</v>
      </c>
      <c r="H10" s="21">
        <f t="shared" ref="H10:H74" si="4">(G4+G5+G6+G7+G8+G9+G10)/7</f>
        <v>0.14705882352941174</v>
      </c>
      <c r="I10" s="21">
        <f t="shared" ref="I10:I73" si="5">G4+G5+G6+G7+G8+G9+G10</f>
        <v>1.0294117647058822</v>
      </c>
      <c r="J10" s="17"/>
      <c r="K10" s="14">
        <v>0</v>
      </c>
      <c r="L10" s="14">
        <v>0</v>
      </c>
      <c r="M10" s="14"/>
      <c r="N10" s="14"/>
      <c r="O10" s="14">
        <v>0</v>
      </c>
      <c r="P10" s="124"/>
      <c r="Q10" s="124"/>
      <c r="R10" s="18"/>
      <c r="S10" s="18"/>
      <c r="T10" s="13">
        <v>0</v>
      </c>
      <c r="U10" s="13">
        <f t="shared" si="2"/>
        <v>0</v>
      </c>
      <c r="V10" s="13"/>
      <c r="W10" s="14"/>
      <c r="X10" s="14"/>
      <c r="Y10" s="203"/>
      <c r="AA10" s="33"/>
    </row>
    <row r="11" spans="1:27" ht="14.25" x14ac:dyDescent="0.2">
      <c r="A11" s="20">
        <v>43894.333333333336</v>
      </c>
      <c r="B11" s="13">
        <v>3</v>
      </c>
      <c r="C11" s="14">
        <f t="shared" si="1"/>
        <v>10</v>
      </c>
      <c r="D11" s="21"/>
      <c r="E11" s="21"/>
      <c r="F11" s="21">
        <f t="shared" si="3"/>
        <v>1.5714285714285714</v>
      </c>
      <c r="G11" s="21">
        <f t="shared" si="0"/>
        <v>0.44117647058823528</v>
      </c>
      <c r="H11" s="21">
        <f t="shared" si="4"/>
        <v>0.18907563025210083</v>
      </c>
      <c r="I11" s="21">
        <f t="shared" si="5"/>
        <v>1.3235294117647058</v>
      </c>
      <c r="J11" s="21"/>
      <c r="K11" s="14">
        <v>0</v>
      </c>
      <c r="L11" s="14">
        <v>0</v>
      </c>
      <c r="M11" s="14"/>
      <c r="N11" s="14"/>
      <c r="O11" s="14">
        <v>0</v>
      </c>
      <c r="P11" s="124"/>
      <c r="Q11" s="124"/>
      <c r="R11" s="18"/>
      <c r="S11" s="18"/>
      <c r="T11" s="13">
        <v>0</v>
      </c>
      <c r="U11" s="13">
        <f t="shared" si="2"/>
        <v>0</v>
      </c>
      <c r="V11" s="13"/>
      <c r="W11" s="14"/>
      <c r="X11" s="14"/>
      <c r="Y11" s="203"/>
      <c r="AA11" s="33"/>
    </row>
    <row r="12" spans="1:27" ht="14.25" x14ac:dyDescent="0.2">
      <c r="A12" s="20">
        <v>43895.333333333336</v>
      </c>
      <c r="B12" s="13">
        <v>1</v>
      </c>
      <c r="C12" s="14">
        <f t="shared" si="1"/>
        <v>11</v>
      </c>
      <c r="D12" s="21"/>
      <c r="E12" s="21"/>
      <c r="F12" s="21">
        <f t="shared" si="3"/>
        <v>1.4285714285714286</v>
      </c>
      <c r="G12" s="21">
        <f t="shared" si="0"/>
        <v>0.14705882352941177</v>
      </c>
      <c r="H12" s="21">
        <f t="shared" si="4"/>
        <v>0.21008403361344535</v>
      </c>
      <c r="I12" s="21">
        <f t="shared" si="5"/>
        <v>1.4705882352941175</v>
      </c>
      <c r="J12" s="21"/>
      <c r="K12" s="14">
        <v>0</v>
      </c>
      <c r="L12" s="14">
        <v>0</v>
      </c>
      <c r="M12" s="14"/>
      <c r="N12" s="14"/>
      <c r="O12" s="14">
        <v>0</v>
      </c>
      <c r="P12" s="124"/>
      <c r="Q12" s="124"/>
      <c r="R12" s="18"/>
      <c r="S12" s="18"/>
      <c r="T12" s="13">
        <v>0</v>
      </c>
      <c r="U12" s="13">
        <f t="shared" si="2"/>
        <v>0</v>
      </c>
      <c r="V12" s="13"/>
      <c r="W12" s="14"/>
      <c r="X12" s="14"/>
      <c r="Y12" s="203"/>
      <c r="AA12" s="33"/>
    </row>
    <row r="13" spans="1:27" ht="14.25" x14ac:dyDescent="0.2">
      <c r="A13" s="20">
        <v>43896.333333333336</v>
      </c>
      <c r="B13" s="13">
        <v>1</v>
      </c>
      <c r="C13" s="14">
        <f t="shared" si="1"/>
        <v>12</v>
      </c>
      <c r="D13" s="21"/>
      <c r="E13" s="21"/>
      <c r="F13" s="21">
        <f t="shared" si="3"/>
        <v>1.1428571428571428</v>
      </c>
      <c r="G13" s="21">
        <f t="shared" si="0"/>
        <v>0.14705882352941177</v>
      </c>
      <c r="H13" s="21">
        <f t="shared" si="4"/>
        <v>0.2310924369747899</v>
      </c>
      <c r="I13" s="21">
        <f t="shared" si="5"/>
        <v>1.6176470588235292</v>
      </c>
      <c r="J13" s="21"/>
      <c r="K13" s="14">
        <v>0</v>
      </c>
      <c r="L13" s="14">
        <v>0</v>
      </c>
      <c r="M13" s="14"/>
      <c r="N13" s="14"/>
      <c r="O13" s="14">
        <v>0</v>
      </c>
      <c r="P13" s="124"/>
      <c r="Q13" s="124"/>
      <c r="R13" s="18"/>
      <c r="S13" s="18"/>
      <c r="T13" s="13">
        <v>0</v>
      </c>
      <c r="U13" s="13">
        <f t="shared" si="2"/>
        <v>0</v>
      </c>
      <c r="V13" s="13"/>
      <c r="W13" s="14"/>
      <c r="X13" s="14"/>
      <c r="Y13" s="203"/>
      <c r="AA13" s="33"/>
    </row>
    <row r="14" spans="1:27" ht="14.25" x14ac:dyDescent="0.2">
      <c r="A14" s="20">
        <v>43897.333333333336</v>
      </c>
      <c r="B14" s="13">
        <v>2</v>
      </c>
      <c r="C14" s="14">
        <f t="shared" si="1"/>
        <v>14</v>
      </c>
      <c r="D14" s="21"/>
      <c r="E14" s="21"/>
      <c r="F14" s="21">
        <f t="shared" si="3"/>
        <v>1.5714285714285714</v>
      </c>
      <c r="G14" s="21">
        <f t="shared" si="0"/>
        <v>0.29411764705882354</v>
      </c>
      <c r="H14" s="21">
        <f t="shared" si="4"/>
        <v>0.2310924369747899</v>
      </c>
      <c r="I14" s="21">
        <f t="shared" si="5"/>
        <v>1.6176470588235292</v>
      </c>
      <c r="J14" s="21"/>
      <c r="K14" s="14">
        <v>0</v>
      </c>
      <c r="L14" s="14">
        <v>0</v>
      </c>
      <c r="M14" s="14"/>
      <c r="N14" s="14"/>
      <c r="O14" s="14">
        <v>0</v>
      </c>
      <c r="P14" s="124"/>
      <c r="Q14" s="124"/>
      <c r="R14" s="18"/>
      <c r="S14" s="18"/>
      <c r="T14" s="13">
        <v>0</v>
      </c>
      <c r="U14" s="13">
        <f t="shared" si="2"/>
        <v>0</v>
      </c>
      <c r="V14" s="13"/>
      <c r="W14" s="14"/>
      <c r="X14" s="14"/>
      <c r="Y14" s="203"/>
      <c r="AA14" s="33"/>
    </row>
    <row r="15" spans="1:27" ht="14.25" x14ac:dyDescent="0.2">
      <c r="A15" s="20">
        <v>43898.333333333336</v>
      </c>
      <c r="B15" s="13">
        <v>0</v>
      </c>
      <c r="C15" s="14">
        <f t="shared" si="1"/>
        <v>14</v>
      </c>
      <c r="D15" s="21"/>
      <c r="E15" s="21"/>
      <c r="F15" s="21">
        <f t="shared" si="3"/>
        <v>1.4285714285714286</v>
      </c>
      <c r="G15" s="21">
        <f t="shared" si="0"/>
        <v>0</v>
      </c>
      <c r="H15" s="21">
        <f t="shared" si="4"/>
        <v>0.21008403361344535</v>
      </c>
      <c r="I15" s="21">
        <f t="shared" si="5"/>
        <v>1.4705882352941175</v>
      </c>
      <c r="J15" s="21"/>
      <c r="K15" s="14">
        <v>0</v>
      </c>
      <c r="L15" s="14">
        <v>0</v>
      </c>
      <c r="M15" s="14"/>
      <c r="N15" s="14"/>
      <c r="O15" s="14">
        <v>0</v>
      </c>
      <c r="P15" s="124"/>
      <c r="Q15" s="124"/>
      <c r="R15" s="18"/>
      <c r="S15" s="18"/>
      <c r="T15" s="13">
        <v>0</v>
      </c>
      <c r="U15" s="13">
        <f t="shared" si="2"/>
        <v>0</v>
      </c>
      <c r="V15" s="13"/>
      <c r="W15" s="14"/>
      <c r="X15" s="14"/>
      <c r="Y15" s="203"/>
      <c r="AA15" s="33"/>
    </row>
    <row r="16" spans="1:27" ht="14.25" x14ac:dyDescent="0.2">
      <c r="A16" s="20">
        <v>43899.333333333336</v>
      </c>
      <c r="B16" s="13">
        <v>1</v>
      </c>
      <c r="C16" s="14">
        <f t="shared" si="1"/>
        <v>15</v>
      </c>
      <c r="D16" s="21"/>
      <c r="E16" s="21"/>
      <c r="F16" s="21">
        <f t="shared" si="3"/>
        <v>2.2857142857142856</v>
      </c>
      <c r="G16" s="21">
        <f t="shared" si="0"/>
        <v>0.14705882352941177</v>
      </c>
      <c r="H16" s="21">
        <f t="shared" si="4"/>
        <v>0.16806722689075632</v>
      </c>
      <c r="I16" s="21">
        <f t="shared" si="5"/>
        <v>1.1764705882352942</v>
      </c>
      <c r="J16" s="21"/>
      <c r="K16" s="14">
        <v>0</v>
      </c>
      <c r="L16" s="14">
        <v>0</v>
      </c>
      <c r="M16" s="14"/>
      <c r="N16" s="14"/>
      <c r="O16" s="14">
        <v>0</v>
      </c>
      <c r="P16" s="124"/>
      <c r="Q16" s="124"/>
      <c r="R16" s="18"/>
      <c r="S16" s="18"/>
      <c r="T16" s="13">
        <v>0</v>
      </c>
      <c r="U16" s="13">
        <f t="shared" si="2"/>
        <v>0</v>
      </c>
      <c r="V16" s="13"/>
      <c r="W16" s="14"/>
      <c r="X16" s="14"/>
      <c r="Y16" s="203"/>
      <c r="AA16" s="33"/>
    </row>
    <row r="17" spans="1:27" ht="14.25" x14ac:dyDescent="0.2">
      <c r="A17" s="20">
        <v>43900.333333333336</v>
      </c>
      <c r="B17" s="13">
        <v>3</v>
      </c>
      <c r="C17" s="14">
        <f t="shared" si="1"/>
        <v>18</v>
      </c>
      <c r="D17" s="21"/>
      <c r="E17" s="21"/>
      <c r="F17" s="21">
        <f t="shared" si="3"/>
        <v>2.5714285714285716</v>
      </c>
      <c r="G17" s="21">
        <f t="shared" si="0"/>
        <v>0.44117647058823528</v>
      </c>
      <c r="H17" s="21">
        <f t="shared" si="4"/>
        <v>0.23109243697478993</v>
      </c>
      <c r="I17" s="21">
        <f t="shared" si="5"/>
        <v>1.6176470588235294</v>
      </c>
      <c r="J17" s="21">
        <f t="shared" ref="J17:J80" si="6">SUM(G4:G17)</f>
        <v>2.6470588235294112</v>
      </c>
      <c r="K17" s="14">
        <v>0</v>
      </c>
      <c r="L17" s="14">
        <v>0</v>
      </c>
      <c r="M17" s="14"/>
      <c r="N17" s="14"/>
      <c r="O17" s="14">
        <v>0</v>
      </c>
      <c r="P17" s="124"/>
      <c r="Q17" s="124"/>
      <c r="R17" s="18"/>
      <c r="S17" s="18"/>
      <c r="T17" s="13">
        <v>0</v>
      </c>
      <c r="U17" s="13">
        <f t="shared" si="2"/>
        <v>0</v>
      </c>
      <c r="V17" s="13"/>
      <c r="W17" s="14"/>
      <c r="X17" s="14"/>
      <c r="Y17" s="203"/>
      <c r="AA17" s="33"/>
    </row>
    <row r="18" spans="1:27" ht="14.25" x14ac:dyDescent="0.2">
      <c r="A18" s="20">
        <v>43901.333333333336</v>
      </c>
      <c r="B18" s="13">
        <v>2</v>
      </c>
      <c r="C18" s="14">
        <f t="shared" si="1"/>
        <v>20</v>
      </c>
      <c r="D18" s="21"/>
      <c r="E18" s="21"/>
      <c r="F18" s="21">
        <f t="shared" si="3"/>
        <v>2.7142857142857144</v>
      </c>
      <c r="G18" s="21">
        <f t="shared" si="0"/>
        <v>0.29411764705882354</v>
      </c>
      <c r="H18" s="21">
        <f t="shared" si="4"/>
        <v>0.21008403361344538</v>
      </c>
      <c r="I18" s="21">
        <f t="shared" si="5"/>
        <v>1.4705882352941178</v>
      </c>
      <c r="J18" s="21">
        <f t="shared" si="6"/>
        <v>2.7941176470588234</v>
      </c>
      <c r="K18" s="14">
        <v>0</v>
      </c>
      <c r="L18" s="14">
        <v>0</v>
      </c>
      <c r="M18" s="14"/>
      <c r="N18" s="14"/>
      <c r="O18" s="14">
        <v>0</v>
      </c>
      <c r="P18" s="124"/>
      <c r="Q18" s="124"/>
      <c r="R18" s="18"/>
      <c r="S18" s="18"/>
      <c r="T18" s="13">
        <v>0</v>
      </c>
      <c r="U18" s="13">
        <f t="shared" si="2"/>
        <v>0</v>
      </c>
      <c r="V18" s="13"/>
      <c r="W18" s="14"/>
      <c r="X18" s="14"/>
      <c r="Y18" s="203"/>
      <c r="AA18" s="33"/>
    </row>
    <row r="19" spans="1:27" ht="14.25" x14ac:dyDescent="0.2">
      <c r="A19" s="20">
        <v>43902.333333333336</v>
      </c>
      <c r="B19" s="13">
        <v>7</v>
      </c>
      <c r="C19" s="14">
        <f t="shared" si="1"/>
        <v>27</v>
      </c>
      <c r="D19" s="21"/>
      <c r="E19" s="21"/>
      <c r="F19" s="21">
        <f t="shared" si="3"/>
        <v>4.1428571428571432</v>
      </c>
      <c r="G19" s="21">
        <f t="shared" si="0"/>
        <v>1.0294117647058825</v>
      </c>
      <c r="H19" s="21">
        <f t="shared" si="4"/>
        <v>0.33613445378151263</v>
      </c>
      <c r="I19" s="21">
        <f t="shared" si="5"/>
        <v>2.3529411764705883</v>
      </c>
      <c r="J19" s="21">
        <f t="shared" si="6"/>
        <v>3.8235294117647056</v>
      </c>
      <c r="K19" s="14">
        <v>0</v>
      </c>
      <c r="L19" s="14">
        <v>0</v>
      </c>
      <c r="M19" s="14"/>
      <c r="N19" s="14"/>
      <c r="O19" s="14">
        <v>0</v>
      </c>
      <c r="P19" s="124"/>
      <c r="Q19" s="124"/>
      <c r="R19" s="18"/>
      <c r="S19" s="18"/>
      <c r="T19" s="13">
        <v>0</v>
      </c>
      <c r="U19" s="13">
        <f t="shared" si="2"/>
        <v>0</v>
      </c>
      <c r="V19" s="13"/>
      <c r="W19" s="14"/>
      <c r="X19" s="14"/>
      <c r="Y19" s="203"/>
      <c r="AA19" s="33"/>
    </row>
    <row r="20" spans="1:27" ht="14.25" x14ac:dyDescent="0.2">
      <c r="A20" s="20">
        <v>43903.333333333336</v>
      </c>
      <c r="B20" s="13">
        <v>3</v>
      </c>
      <c r="C20" s="14">
        <f t="shared" si="1"/>
        <v>30</v>
      </c>
      <c r="D20" s="21"/>
      <c r="E20" s="21"/>
      <c r="F20" s="21">
        <f t="shared" si="3"/>
        <v>5.8571428571428568</v>
      </c>
      <c r="G20" s="21">
        <f t="shared" si="0"/>
        <v>0.44117647058823528</v>
      </c>
      <c r="H20" s="21">
        <f t="shared" si="4"/>
        <v>0.37815126050420172</v>
      </c>
      <c r="I20" s="21">
        <f t="shared" si="5"/>
        <v>2.6470588235294121</v>
      </c>
      <c r="J20" s="21">
        <f t="shared" si="6"/>
        <v>4.2647058823529411</v>
      </c>
      <c r="K20" s="14">
        <v>0</v>
      </c>
      <c r="L20" s="14">
        <v>0</v>
      </c>
      <c r="M20" s="14"/>
      <c r="N20" s="14"/>
      <c r="O20" s="14">
        <v>0</v>
      </c>
      <c r="P20" s="124"/>
      <c r="Q20" s="124"/>
      <c r="R20" s="18"/>
      <c r="S20" s="18"/>
      <c r="T20" s="13">
        <v>0</v>
      </c>
      <c r="U20" s="13">
        <f t="shared" si="2"/>
        <v>0</v>
      </c>
      <c r="V20" s="13"/>
      <c r="W20" s="14"/>
      <c r="X20" s="14"/>
      <c r="Y20" s="203"/>
      <c r="AA20" s="33"/>
    </row>
    <row r="21" spans="1:27" ht="14.25" x14ac:dyDescent="0.2">
      <c r="A21" s="20">
        <v>43904.333333333336</v>
      </c>
      <c r="B21" s="13">
        <v>3</v>
      </c>
      <c r="C21" s="14">
        <f t="shared" si="1"/>
        <v>33</v>
      </c>
      <c r="D21" s="21"/>
      <c r="E21" s="21"/>
      <c r="F21" s="21">
        <f t="shared" si="3"/>
        <v>7.2857142857142856</v>
      </c>
      <c r="G21" s="21">
        <f t="shared" si="0"/>
        <v>0.44117647058823528</v>
      </c>
      <c r="H21" s="21">
        <f t="shared" si="4"/>
        <v>0.39915966386554619</v>
      </c>
      <c r="I21" s="21">
        <f t="shared" si="5"/>
        <v>2.7941176470588234</v>
      </c>
      <c r="J21" s="21">
        <f t="shared" si="6"/>
        <v>4.4117647058823533</v>
      </c>
      <c r="K21" s="14">
        <v>0</v>
      </c>
      <c r="L21" s="14">
        <v>0</v>
      </c>
      <c r="M21" s="14"/>
      <c r="N21" s="14"/>
      <c r="O21" s="14">
        <v>0</v>
      </c>
      <c r="P21" s="124"/>
      <c r="Q21" s="124"/>
      <c r="R21" s="18"/>
      <c r="S21" s="18"/>
      <c r="T21" s="13">
        <v>0</v>
      </c>
      <c r="U21" s="13">
        <f t="shared" si="2"/>
        <v>0</v>
      </c>
      <c r="V21" s="13"/>
      <c r="W21" s="14"/>
      <c r="X21" s="14"/>
      <c r="Y21" s="203"/>
      <c r="AA21" s="33"/>
    </row>
    <row r="22" spans="1:27" ht="14.25" x14ac:dyDescent="0.2">
      <c r="A22" s="20">
        <v>43905.333333333336</v>
      </c>
      <c r="B22" s="13">
        <v>10</v>
      </c>
      <c r="C22" s="14">
        <f t="shared" si="1"/>
        <v>43</v>
      </c>
      <c r="D22" s="21"/>
      <c r="E22" s="21"/>
      <c r="F22" s="21">
        <f t="shared" si="3"/>
        <v>10.857142857142858</v>
      </c>
      <c r="G22" s="21">
        <f t="shared" si="0"/>
        <v>1.4705882352941178</v>
      </c>
      <c r="H22" s="21">
        <f t="shared" si="4"/>
        <v>0.60924369747899154</v>
      </c>
      <c r="I22" s="21">
        <f t="shared" si="5"/>
        <v>4.2647058823529411</v>
      </c>
      <c r="J22" s="21">
        <f t="shared" si="6"/>
        <v>5.7352941176470589</v>
      </c>
      <c r="K22" s="14">
        <v>0</v>
      </c>
      <c r="L22" s="14">
        <v>0</v>
      </c>
      <c r="M22" s="14"/>
      <c r="N22" s="14"/>
      <c r="O22" s="14">
        <v>0</v>
      </c>
      <c r="P22" s="124"/>
      <c r="Q22" s="124"/>
      <c r="R22" s="18"/>
      <c r="S22" s="18"/>
      <c r="T22" s="13">
        <v>0</v>
      </c>
      <c r="U22" s="13">
        <f t="shared" si="2"/>
        <v>0</v>
      </c>
      <c r="V22" s="13"/>
      <c r="W22" s="14"/>
      <c r="X22" s="14"/>
      <c r="Y22" s="203"/>
      <c r="AA22" s="33"/>
    </row>
    <row r="23" spans="1:27" ht="14.25" x14ac:dyDescent="0.2">
      <c r="A23" s="20">
        <v>43906.333333333336</v>
      </c>
      <c r="B23" s="13">
        <v>13</v>
      </c>
      <c r="C23" s="14">
        <f t="shared" si="1"/>
        <v>56</v>
      </c>
      <c r="D23" s="21"/>
      <c r="E23" s="21"/>
      <c r="F23" s="21">
        <f t="shared" si="3"/>
        <v>15.285714285714286</v>
      </c>
      <c r="G23" s="21">
        <f t="shared" si="0"/>
        <v>1.911764705882353</v>
      </c>
      <c r="H23" s="21">
        <f t="shared" si="4"/>
        <v>0.86134453781512621</v>
      </c>
      <c r="I23" s="21">
        <f t="shared" si="5"/>
        <v>6.0294117647058831</v>
      </c>
      <c r="J23" s="21">
        <f t="shared" si="6"/>
        <v>7.2058823529411775</v>
      </c>
      <c r="K23" s="14">
        <v>0</v>
      </c>
      <c r="L23" s="14">
        <v>0</v>
      </c>
      <c r="M23" s="14"/>
      <c r="N23" s="14"/>
      <c r="O23" s="14">
        <v>0</v>
      </c>
      <c r="P23" s="124"/>
      <c r="Q23" s="124"/>
      <c r="R23" s="18"/>
      <c r="S23" s="18"/>
      <c r="T23" s="13">
        <v>0</v>
      </c>
      <c r="U23" s="13">
        <f t="shared" si="2"/>
        <v>0</v>
      </c>
      <c r="V23" s="13"/>
      <c r="W23" s="14"/>
      <c r="X23" s="14"/>
      <c r="Y23" s="203"/>
      <c r="AA23" s="33"/>
    </row>
    <row r="24" spans="1:27" ht="14.25" x14ac:dyDescent="0.2">
      <c r="A24" s="20">
        <v>43907.333333333336</v>
      </c>
      <c r="B24" s="13">
        <v>13</v>
      </c>
      <c r="C24" s="14">
        <f t="shared" si="1"/>
        <v>69</v>
      </c>
      <c r="D24" s="21"/>
      <c r="E24" s="21"/>
      <c r="F24" s="21">
        <f t="shared" si="3"/>
        <v>20.714285714285715</v>
      </c>
      <c r="G24" s="21">
        <f t="shared" si="0"/>
        <v>1.911764705882353</v>
      </c>
      <c r="H24" s="21">
        <f t="shared" si="4"/>
        <v>1.0714285714285716</v>
      </c>
      <c r="I24" s="21">
        <f t="shared" si="5"/>
        <v>7.5000000000000009</v>
      </c>
      <c r="J24" s="21">
        <f t="shared" si="6"/>
        <v>9.1176470588235308</v>
      </c>
      <c r="K24" s="14">
        <v>0</v>
      </c>
      <c r="L24" s="14">
        <v>0</v>
      </c>
      <c r="M24" s="14"/>
      <c r="N24" s="14"/>
      <c r="O24" s="14">
        <v>0</v>
      </c>
      <c r="P24" s="124"/>
      <c r="Q24" s="124"/>
      <c r="R24" s="18"/>
      <c r="S24" s="18"/>
      <c r="T24" s="13">
        <v>0</v>
      </c>
      <c r="U24" s="13">
        <f t="shared" si="2"/>
        <v>0</v>
      </c>
      <c r="V24" s="13"/>
      <c r="W24" s="14"/>
      <c r="X24" s="14"/>
      <c r="Y24" s="203"/>
    </row>
    <row r="25" spans="1:27" ht="14.25" x14ac:dyDescent="0.2">
      <c r="A25" s="20">
        <v>43908.333333333336</v>
      </c>
      <c r="B25" s="13">
        <v>27</v>
      </c>
      <c r="C25" s="14">
        <f t="shared" si="1"/>
        <v>96</v>
      </c>
      <c r="D25" s="21"/>
      <c r="E25" s="21"/>
      <c r="F25" s="21">
        <f t="shared" si="3"/>
        <v>27.142857142857142</v>
      </c>
      <c r="G25" s="21">
        <f t="shared" si="0"/>
        <v>3.9705882352941178</v>
      </c>
      <c r="H25" s="21">
        <f t="shared" si="4"/>
        <v>1.596638655462185</v>
      </c>
      <c r="I25" s="21">
        <f t="shared" si="5"/>
        <v>11.176470588235295</v>
      </c>
      <c r="J25" s="21">
        <f t="shared" si="6"/>
        <v>12.647058823529413</v>
      </c>
      <c r="K25" s="14">
        <v>0</v>
      </c>
      <c r="L25" s="14">
        <v>0</v>
      </c>
      <c r="M25" s="14"/>
      <c r="N25" s="14"/>
      <c r="O25" s="14">
        <v>0</v>
      </c>
      <c r="P25" s="124"/>
      <c r="Q25" s="124"/>
      <c r="R25" s="18"/>
      <c r="S25" s="18"/>
      <c r="T25" s="13">
        <v>0</v>
      </c>
      <c r="U25" s="13">
        <f t="shared" si="2"/>
        <v>0</v>
      </c>
      <c r="V25" s="13"/>
      <c r="W25" s="14"/>
      <c r="X25" s="14"/>
      <c r="Y25" s="203"/>
    </row>
    <row r="26" spans="1:27" ht="14.25" x14ac:dyDescent="0.2">
      <c r="A26" s="20">
        <v>43909.333333333336</v>
      </c>
      <c r="B26" s="13">
        <v>38</v>
      </c>
      <c r="C26" s="14">
        <f t="shared" si="1"/>
        <v>134</v>
      </c>
      <c r="D26" s="21"/>
      <c r="E26" s="21"/>
      <c r="F26" s="21">
        <f t="shared" si="3"/>
        <v>27.428571428571427</v>
      </c>
      <c r="G26" s="21">
        <f t="shared" si="0"/>
        <v>5.5882352941176476</v>
      </c>
      <c r="H26" s="21">
        <f t="shared" si="4"/>
        <v>2.247899159663866</v>
      </c>
      <c r="I26" s="21">
        <f t="shared" si="5"/>
        <v>15.735294117647062</v>
      </c>
      <c r="J26" s="21">
        <f t="shared" si="6"/>
        <v>18.088235294117649</v>
      </c>
      <c r="K26" s="14">
        <v>0</v>
      </c>
      <c r="L26" s="14">
        <v>0</v>
      </c>
      <c r="M26" s="14"/>
      <c r="N26" s="14"/>
      <c r="O26" s="14">
        <v>0</v>
      </c>
      <c r="P26" s="124"/>
      <c r="Q26" s="124"/>
      <c r="R26" s="18"/>
      <c r="S26" s="18"/>
      <c r="T26" s="13">
        <v>1</v>
      </c>
      <c r="U26" s="13">
        <f t="shared" si="2"/>
        <v>1</v>
      </c>
      <c r="V26" s="13"/>
      <c r="W26" s="14"/>
      <c r="X26" s="14"/>
      <c r="Y26" s="203"/>
    </row>
    <row r="27" spans="1:27" ht="14.25" x14ac:dyDescent="0.2">
      <c r="A27" s="20">
        <v>43910.333333333336</v>
      </c>
      <c r="B27" s="13">
        <v>41</v>
      </c>
      <c r="C27" s="14">
        <f t="shared" si="1"/>
        <v>175</v>
      </c>
      <c r="D27" s="21"/>
      <c r="E27" s="21"/>
      <c r="F27" s="21">
        <f t="shared" si="3"/>
        <v>27</v>
      </c>
      <c r="G27" s="21">
        <f t="shared" si="0"/>
        <v>6.0294117647058822</v>
      </c>
      <c r="H27" s="21">
        <f t="shared" si="4"/>
        <v>3.0462184873949587</v>
      </c>
      <c r="I27" s="21">
        <f t="shared" si="5"/>
        <v>21.32352941176471</v>
      </c>
      <c r="J27" s="21">
        <f t="shared" si="6"/>
        <v>23.970588235294116</v>
      </c>
      <c r="K27" s="14">
        <v>0</v>
      </c>
      <c r="L27" s="14">
        <v>0</v>
      </c>
      <c r="M27" s="14"/>
      <c r="N27" s="14"/>
      <c r="O27" s="14">
        <v>0</v>
      </c>
      <c r="P27" s="124"/>
      <c r="Q27" s="124"/>
      <c r="R27" s="18"/>
      <c r="S27" s="18"/>
      <c r="T27" s="13">
        <v>0</v>
      </c>
      <c r="U27" s="13">
        <f t="shared" si="2"/>
        <v>1</v>
      </c>
      <c r="V27" s="13"/>
      <c r="W27" s="14"/>
      <c r="X27" s="14"/>
      <c r="Y27" s="203"/>
    </row>
    <row r="28" spans="1:27" ht="14.25" x14ac:dyDescent="0.2">
      <c r="A28" s="20">
        <v>43911.333333333336</v>
      </c>
      <c r="B28" s="13">
        <v>48</v>
      </c>
      <c r="C28" s="14">
        <f t="shared" si="1"/>
        <v>223</v>
      </c>
      <c r="D28" s="21"/>
      <c r="E28" s="21"/>
      <c r="F28" s="21">
        <f t="shared" si="3"/>
        <v>30.571428571428573</v>
      </c>
      <c r="G28" s="21">
        <f t="shared" si="0"/>
        <v>7.0588235294117645</v>
      </c>
      <c r="H28" s="21">
        <f t="shared" si="4"/>
        <v>3.9915966386554622</v>
      </c>
      <c r="I28" s="21">
        <f t="shared" si="5"/>
        <v>27.941176470588236</v>
      </c>
      <c r="J28" s="21">
        <f t="shared" si="6"/>
        <v>30.735294117647062</v>
      </c>
      <c r="K28" s="14">
        <v>0</v>
      </c>
      <c r="L28" s="14">
        <v>0</v>
      </c>
      <c r="M28" s="14"/>
      <c r="N28" s="14"/>
      <c r="O28" s="14">
        <v>0</v>
      </c>
      <c r="P28" s="124"/>
      <c r="Q28" s="124"/>
      <c r="R28" s="18"/>
      <c r="S28" s="18"/>
      <c r="T28" s="13">
        <v>0</v>
      </c>
      <c r="U28" s="13">
        <f t="shared" si="2"/>
        <v>1</v>
      </c>
      <c r="V28" s="13"/>
      <c r="W28" s="14"/>
      <c r="X28" s="14"/>
      <c r="Y28" s="203"/>
    </row>
    <row r="29" spans="1:27" ht="14.25" x14ac:dyDescent="0.2">
      <c r="A29" s="20">
        <v>43912.333333333336</v>
      </c>
      <c r="B29" s="13">
        <v>12</v>
      </c>
      <c r="C29" s="14">
        <f t="shared" si="1"/>
        <v>235</v>
      </c>
      <c r="D29" s="21"/>
      <c r="E29" s="21"/>
      <c r="F29" s="21">
        <f t="shared" si="3"/>
        <v>31.714285714285715</v>
      </c>
      <c r="G29" s="21">
        <f t="shared" si="0"/>
        <v>1.7647058823529411</v>
      </c>
      <c r="H29" s="21">
        <f t="shared" si="4"/>
        <v>4.033613445378152</v>
      </c>
      <c r="I29" s="21">
        <f t="shared" si="5"/>
        <v>28.235294117647062</v>
      </c>
      <c r="J29" s="21">
        <f t="shared" si="6"/>
        <v>32.5</v>
      </c>
      <c r="K29" s="14">
        <v>0</v>
      </c>
      <c r="L29" s="14">
        <v>0</v>
      </c>
      <c r="M29" s="14"/>
      <c r="N29" s="14"/>
      <c r="O29" s="14">
        <v>0</v>
      </c>
      <c r="P29" s="124"/>
      <c r="Q29" s="124"/>
      <c r="R29" s="18"/>
      <c r="S29" s="18"/>
      <c r="T29" s="13">
        <v>0</v>
      </c>
      <c r="U29" s="13">
        <f t="shared" si="2"/>
        <v>1</v>
      </c>
      <c r="V29" s="13"/>
      <c r="W29" s="14"/>
      <c r="X29" s="14"/>
      <c r="Y29" s="203"/>
    </row>
    <row r="30" spans="1:27" ht="14.25" x14ac:dyDescent="0.2">
      <c r="A30" s="20">
        <v>43913.333333333336</v>
      </c>
      <c r="B30" s="13">
        <v>10</v>
      </c>
      <c r="C30" s="14">
        <f t="shared" si="1"/>
        <v>245</v>
      </c>
      <c r="D30" s="21"/>
      <c r="E30" s="21"/>
      <c r="F30" s="21">
        <f t="shared" si="3"/>
        <v>33.285714285714285</v>
      </c>
      <c r="G30" s="21">
        <f t="shared" si="0"/>
        <v>1.4705882352941178</v>
      </c>
      <c r="H30" s="21">
        <f t="shared" si="4"/>
        <v>3.9705882352941182</v>
      </c>
      <c r="I30" s="21">
        <f t="shared" si="5"/>
        <v>27.794117647058826</v>
      </c>
      <c r="J30" s="21">
        <f t="shared" si="6"/>
        <v>33.823529411764703</v>
      </c>
      <c r="K30" s="22">
        <v>10</v>
      </c>
      <c r="L30" s="22">
        <v>3</v>
      </c>
      <c r="M30" s="22"/>
      <c r="N30" s="22">
        <f t="shared" ref="N30" si="7">SUM(L30:M30)</f>
        <v>3</v>
      </c>
      <c r="O30" s="125">
        <v>12</v>
      </c>
      <c r="P30" s="125"/>
      <c r="Q30" s="125"/>
      <c r="R30" s="22"/>
      <c r="S30" s="22"/>
      <c r="T30" s="13">
        <v>1</v>
      </c>
      <c r="U30" s="13">
        <f t="shared" si="2"/>
        <v>2</v>
      </c>
      <c r="V30" s="23"/>
      <c r="W30" s="24"/>
      <c r="X30" s="24"/>
      <c r="Y30" s="203"/>
    </row>
    <row r="31" spans="1:27" ht="14.25" x14ac:dyDescent="0.2">
      <c r="A31" s="20">
        <v>43914.333333333336</v>
      </c>
      <c r="B31" s="13">
        <v>38</v>
      </c>
      <c r="C31" s="14">
        <f t="shared" si="1"/>
        <v>283</v>
      </c>
      <c r="D31" s="21"/>
      <c r="E31" s="21"/>
      <c r="F31" s="21">
        <f t="shared" si="3"/>
        <v>33.142857142857146</v>
      </c>
      <c r="G31" s="21">
        <f t="shared" si="0"/>
        <v>5.5882352941176476</v>
      </c>
      <c r="H31" s="21">
        <f t="shared" si="4"/>
        <v>4.4957983193277311</v>
      </c>
      <c r="I31" s="21">
        <f t="shared" si="5"/>
        <v>31.47058823529412</v>
      </c>
      <c r="J31" s="21">
        <f t="shared" si="6"/>
        <v>38.970588235294123</v>
      </c>
      <c r="K31" s="22">
        <v>13</v>
      </c>
      <c r="L31" s="22">
        <v>2</v>
      </c>
      <c r="M31" s="22"/>
      <c r="N31" s="22">
        <f>SUM(L31:M31)</f>
        <v>2</v>
      </c>
      <c r="O31" s="125">
        <v>13</v>
      </c>
      <c r="P31" s="125"/>
      <c r="Q31" s="125"/>
      <c r="R31" s="22"/>
      <c r="S31" s="22"/>
      <c r="T31" s="13">
        <v>0</v>
      </c>
      <c r="U31" s="13">
        <f t="shared" si="2"/>
        <v>2</v>
      </c>
      <c r="V31" s="23"/>
      <c r="W31" s="24"/>
      <c r="X31" s="24"/>
      <c r="Y31" s="203"/>
    </row>
    <row r="32" spans="1:27" ht="14.25" x14ac:dyDescent="0.2">
      <c r="A32" s="20">
        <v>43915.333333333336</v>
      </c>
      <c r="B32" s="13">
        <v>35</v>
      </c>
      <c r="C32" s="14">
        <f t="shared" si="1"/>
        <v>318</v>
      </c>
      <c r="D32" s="21"/>
      <c r="E32" s="21"/>
      <c r="F32" s="21">
        <f t="shared" si="3"/>
        <v>31.571428571428573</v>
      </c>
      <c r="G32" s="21">
        <f t="shared" si="0"/>
        <v>5.1470588235294121</v>
      </c>
      <c r="H32" s="21">
        <f t="shared" si="4"/>
        <v>4.6638655462184877</v>
      </c>
      <c r="I32" s="21">
        <f t="shared" si="5"/>
        <v>32.647058823529413</v>
      </c>
      <c r="J32" s="21">
        <f t="shared" si="6"/>
        <v>43.82352941176471</v>
      </c>
      <c r="K32" s="22">
        <v>26</v>
      </c>
      <c r="L32" s="22">
        <v>7</v>
      </c>
      <c r="M32" s="22"/>
      <c r="N32" s="22">
        <f>SUM(L32:M32)</f>
        <v>7</v>
      </c>
      <c r="O32" s="125">
        <v>22</v>
      </c>
      <c r="P32" s="125">
        <v>31</v>
      </c>
      <c r="Q32" s="125">
        <v>37</v>
      </c>
      <c r="R32" s="22"/>
      <c r="S32" s="22">
        <f>R32+Q32</f>
        <v>37</v>
      </c>
      <c r="T32" s="13">
        <v>0</v>
      </c>
      <c r="U32" s="13">
        <f t="shared" si="2"/>
        <v>2</v>
      </c>
      <c r="V32" s="23"/>
      <c r="W32" s="24"/>
      <c r="X32" s="24"/>
      <c r="Y32" s="203"/>
    </row>
    <row r="33" spans="1:25" ht="14.25" x14ac:dyDescent="0.2">
      <c r="A33" s="20">
        <v>43916.333333333336</v>
      </c>
      <c r="B33" s="13">
        <v>49</v>
      </c>
      <c r="C33" s="14">
        <f t="shared" si="1"/>
        <v>367</v>
      </c>
      <c r="D33" s="21"/>
      <c r="E33" s="21"/>
      <c r="F33" s="21">
        <f t="shared" si="3"/>
        <v>35.714285714285715</v>
      </c>
      <c r="G33" s="21">
        <f t="shared" si="0"/>
        <v>7.2058823529411766</v>
      </c>
      <c r="H33" s="21">
        <f t="shared" si="4"/>
        <v>4.8949579831932777</v>
      </c>
      <c r="I33" s="21">
        <f t="shared" si="5"/>
        <v>34.264705882352942</v>
      </c>
      <c r="J33" s="21">
        <f t="shared" si="6"/>
        <v>50</v>
      </c>
      <c r="K33" s="22">
        <v>28</v>
      </c>
      <c r="L33" s="22">
        <v>10</v>
      </c>
      <c r="M33" s="22"/>
      <c r="N33" s="22">
        <f>SUM(L33:M33)</f>
        <v>10</v>
      </c>
      <c r="O33" s="125">
        <v>33</v>
      </c>
      <c r="P33" s="125">
        <v>32</v>
      </c>
      <c r="Q33" s="125">
        <v>35</v>
      </c>
      <c r="R33" s="22"/>
      <c r="S33" s="22">
        <f t="shared" ref="S33:S96" si="8">R33+Q33</f>
        <v>35</v>
      </c>
      <c r="T33" s="13">
        <v>1</v>
      </c>
      <c r="U33" s="13">
        <f t="shared" si="2"/>
        <v>3</v>
      </c>
      <c r="V33" s="23"/>
      <c r="W33" s="24"/>
      <c r="X33" s="24"/>
      <c r="Y33" s="203"/>
    </row>
    <row r="34" spans="1:25" ht="14.25" x14ac:dyDescent="0.2">
      <c r="A34" s="20">
        <v>43917.333333333336</v>
      </c>
      <c r="B34" s="13">
        <v>40</v>
      </c>
      <c r="C34" s="14">
        <f t="shared" si="1"/>
        <v>407</v>
      </c>
      <c r="D34" s="21"/>
      <c r="E34" s="21"/>
      <c r="F34" s="21">
        <f t="shared" si="3"/>
        <v>37.285714285714285</v>
      </c>
      <c r="G34" s="21">
        <f t="shared" si="0"/>
        <v>5.882352941176471</v>
      </c>
      <c r="H34" s="21">
        <f t="shared" si="4"/>
        <v>4.8739495798319341</v>
      </c>
      <c r="I34" s="21">
        <f t="shared" si="5"/>
        <v>34.117647058823536</v>
      </c>
      <c r="J34" s="21">
        <f t="shared" si="6"/>
        <v>55.441176470588239</v>
      </c>
      <c r="K34" s="22"/>
      <c r="L34" s="22"/>
      <c r="M34" s="22"/>
      <c r="N34" s="22"/>
      <c r="O34" s="125"/>
      <c r="P34" s="125"/>
      <c r="Q34" s="125"/>
      <c r="R34" s="22"/>
      <c r="S34" s="22"/>
      <c r="T34" s="13">
        <v>2</v>
      </c>
      <c r="U34" s="13">
        <f t="shared" si="2"/>
        <v>5</v>
      </c>
      <c r="V34" s="23"/>
      <c r="W34" s="24"/>
      <c r="X34" s="24"/>
      <c r="Y34" s="203"/>
    </row>
    <row r="35" spans="1:25" ht="14.25" x14ac:dyDescent="0.2">
      <c r="A35" s="20">
        <v>43918.333333333336</v>
      </c>
      <c r="B35" s="13">
        <v>37</v>
      </c>
      <c r="C35" s="14">
        <f t="shared" si="1"/>
        <v>444</v>
      </c>
      <c r="D35" s="21"/>
      <c r="E35" s="21"/>
      <c r="F35" s="21">
        <f t="shared" si="3"/>
        <v>38.714285714285715</v>
      </c>
      <c r="G35" s="21">
        <f t="shared" si="0"/>
        <v>5.4411764705882355</v>
      </c>
      <c r="H35" s="21">
        <f t="shared" si="4"/>
        <v>4.6428571428571432</v>
      </c>
      <c r="I35" s="21">
        <f t="shared" si="5"/>
        <v>32.5</v>
      </c>
      <c r="J35" s="21">
        <f t="shared" si="6"/>
        <v>60.441176470588232</v>
      </c>
      <c r="K35" s="22"/>
      <c r="L35" s="22"/>
      <c r="M35" s="22"/>
      <c r="N35" s="22"/>
      <c r="O35" s="125"/>
      <c r="P35" s="125"/>
      <c r="Q35" s="125"/>
      <c r="R35" s="22"/>
      <c r="S35" s="22"/>
      <c r="T35" s="13">
        <v>3</v>
      </c>
      <c r="U35" s="13">
        <f t="shared" si="2"/>
        <v>8</v>
      </c>
      <c r="V35" s="23"/>
      <c r="W35" s="24"/>
      <c r="X35" s="24"/>
      <c r="Y35" s="203"/>
    </row>
    <row r="36" spans="1:25" ht="14.25" x14ac:dyDescent="0.2">
      <c r="A36" s="20">
        <v>43919.333333333336</v>
      </c>
      <c r="B36" s="13">
        <v>41</v>
      </c>
      <c r="C36" s="14">
        <f t="shared" si="1"/>
        <v>485</v>
      </c>
      <c r="D36" s="21"/>
      <c r="E36" s="21"/>
      <c r="F36" s="21">
        <f t="shared" si="3"/>
        <v>39.714285714285715</v>
      </c>
      <c r="G36" s="21">
        <f t="shared" si="0"/>
        <v>6.0294117647058822</v>
      </c>
      <c r="H36" s="21">
        <f t="shared" si="4"/>
        <v>5.2521008403361344</v>
      </c>
      <c r="I36" s="21">
        <f t="shared" si="5"/>
        <v>36.764705882352942</v>
      </c>
      <c r="J36" s="21">
        <f t="shared" si="6"/>
        <v>65</v>
      </c>
      <c r="K36" s="22"/>
      <c r="L36" s="22"/>
      <c r="M36" s="22"/>
      <c r="N36" s="22"/>
      <c r="O36" s="125"/>
      <c r="P36" s="125"/>
      <c r="Q36" s="125"/>
      <c r="R36" s="22"/>
      <c r="S36" s="22"/>
      <c r="T36" s="13">
        <v>1</v>
      </c>
      <c r="U36" s="13">
        <f t="shared" si="2"/>
        <v>9</v>
      </c>
      <c r="V36" s="23"/>
      <c r="W36" s="24"/>
      <c r="X36" s="24"/>
      <c r="Y36" s="203"/>
    </row>
    <row r="37" spans="1:25" ht="14.25" x14ac:dyDescent="0.2">
      <c r="A37" s="20">
        <v>43920.333333333336</v>
      </c>
      <c r="B37" s="13">
        <v>21</v>
      </c>
      <c r="C37" s="14">
        <f t="shared" si="1"/>
        <v>506</v>
      </c>
      <c r="D37" s="21"/>
      <c r="E37" s="21"/>
      <c r="F37" s="21">
        <f t="shared" si="3"/>
        <v>37.714285714285715</v>
      </c>
      <c r="G37" s="21">
        <f t="shared" si="0"/>
        <v>3.0882352941176472</v>
      </c>
      <c r="H37" s="21">
        <f t="shared" si="4"/>
        <v>5.4831932773109244</v>
      </c>
      <c r="I37" s="21">
        <f t="shared" si="5"/>
        <v>38.382352941176471</v>
      </c>
      <c r="J37" s="21">
        <f t="shared" si="6"/>
        <v>66.176470588235304</v>
      </c>
      <c r="K37" s="22">
        <v>38</v>
      </c>
      <c r="L37" s="22">
        <v>12</v>
      </c>
      <c r="M37" s="22"/>
      <c r="N37" s="22">
        <f>SUM(L37:M37)</f>
        <v>12</v>
      </c>
      <c r="O37" s="125">
        <v>28</v>
      </c>
      <c r="P37" s="125">
        <v>38</v>
      </c>
      <c r="Q37" s="125">
        <v>35</v>
      </c>
      <c r="R37" s="22"/>
      <c r="S37" s="22">
        <f t="shared" si="8"/>
        <v>35</v>
      </c>
      <c r="T37" s="13">
        <v>2</v>
      </c>
      <c r="U37" s="13">
        <f t="shared" si="2"/>
        <v>11</v>
      </c>
      <c r="V37" s="23"/>
      <c r="W37" s="24"/>
      <c r="X37" s="24"/>
      <c r="Y37" s="203"/>
    </row>
    <row r="38" spans="1:25" ht="14.25" x14ac:dyDescent="0.2">
      <c r="A38" s="20">
        <v>43921.333333333336</v>
      </c>
      <c r="B38" s="13">
        <v>48</v>
      </c>
      <c r="C38" s="14">
        <f t="shared" si="1"/>
        <v>554</v>
      </c>
      <c r="D38" s="21"/>
      <c r="E38" s="21"/>
      <c r="F38" s="21">
        <f t="shared" si="3"/>
        <v>38</v>
      </c>
      <c r="G38" s="21">
        <f t="shared" si="0"/>
        <v>7.0588235294117645</v>
      </c>
      <c r="H38" s="21">
        <f t="shared" si="4"/>
        <v>5.6932773109243682</v>
      </c>
      <c r="I38" s="21">
        <f t="shared" si="5"/>
        <v>39.85294117647058</v>
      </c>
      <c r="J38" s="21">
        <f t="shared" si="6"/>
        <v>71.32352941176471</v>
      </c>
      <c r="K38" s="22">
        <v>63</v>
      </c>
      <c r="L38" s="22">
        <v>22</v>
      </c>
      <c r="M38" s="22"/>
      <c r="N38" s="22">
        <f>SUM(L38:M38)</f>
        <v>22</v>
      </c>
      <c r="O38" s="125">
        <v>36</v>
      </c>
      <c r="P38" s="125">
        <v>36</v>
      </c>
      <c r="Q38" s="125">
        <v>39</v>
      </c>
      <c r="R38" s="22"/>
      <c r="S38" s="22">
        <f t="shared" si="8"/>
        <v>39</v>
      </c>
      <c r="T38" s="13">
        <v>0</v>
      </c>
      <c r="U38" s="13">
        <f t="shared" si="2"/>
        <v>11</v>
      </c>
      <c r="V38" s="23"/>
      <c r="W38" s="24"/>
      <c r="X38" s="24"/>
      <c r="Y38" s="203"/>
    </row>
    <row r="39" spans="1:25" ht="14.25" x14ac:dyDescent="0.2">
      <c r="A39" s="20">
        <v>43922.333333333336</v>
      </c>
      <c r="B39" s="13">
        <v>42</v>
      </c>
      <c r="C39" s="14">
        <f t="shared" si="1"/>
        <v>596</v>
      </c>
      <c r="D39" s="21"/>
      <c r="E39" s="21"/>
      <c r="F39" s="21">
        <f t="shared" si="3"/>
        <v>36.857142857142854</v>
      </c>
      <c r="G39" s="21">
        <f t="shared" si="0"/>
        <v>6.1764705882352944</v>
      </c>
      <c r="H39" s="21">
        <f t="shared" si="4"/>
        <v>5.840336134453783</v>
      </c>
      <c r="I39" s="21">
        <f t="shared" si="5"/>
        <v>40.882352941176478</v>
      </c>
      <c r="J39" s="21">
        <f t="shared" si="6"/>
        <v>73.52941176470587</v>
      </c>
      <c r="K39" s="22">
        <v>67</v>
      </c>
      <c r="L39" s="22">
        <v>27</v>
      </c>
      <c r="M39" s="22"/>
      <c r="N39" s="22">
        <f>SUM(L39:M39)</f>
        <v>27</v>
      </c>
      <c r="O39" s="125">
        <v>43</v>
      </c>
      <c r="P39" s="125">
        <v>19</v>
      </c>
      <c r="Q39" s="125">
        <v>20</v>
      </c>
      <c r="R39" s="22"/>
      <c r="S39" s="22">
        <f t="shared" si="8"/>
        <v>20</v>
      </c>
      <c r="T39" s="13">
        <v>0</v>
      </c>
      <c r="U39" s="13">
        <f t="shared" si="2"/>
        <v>11</v>
      </c>
      <c r="V39" s="23"/>
      <c r="W39" s="24"/>
      <c r="X39" s="24"/>
      <c r="Y39" s="203"/>
    </row>
    <row r="40" spans="1:25" ht="14.25" x14ac:dyDescent="0.2">
      <c r="A40" s="20">
        <v>43923.333333333336</v>
      </c>
      <c r="B40" s="13">
        <v>35</v>
      </c>
      <c r="C40" s="14">
        <f t="shared" si="1"/>
        <v>631</v>
      </c>
      <c r="D40" s="21"/>
      <c r="E40" s="21"/>
      <c r="F40" s="21">
        <f t="shared" si="3"/>
        <v>35.857142857142854</v>
      </c>
      <c r="G40" s="21">
        <f t="shared" si="0"/>
        <v>5.1470588235294121</v>
      </c>
      <c r="H40" s="21">
        <f t="shared" si="4"/>
        <v>5.5462184873949587</v>
      </c>
      <c r="I40" s="21">
        <f t="shared" si="5"/>
        <v>38.82352941176471</v>
      </c>
      <c r="J40" s="21">
        <f t="shared" si="6"/>
        <v>73.088235294117638</v>
      </c>
      <c r="K40" s="22">
        <v>69</v>
      </c>
      <c r="L40" s="22">
        <v>27</v>
      </c>
      <c r="M40" s="22"/>
      <c r="N40" s="22">
        <f>SUM(L40:M40)</f>
        <v>27</v>
      </c>
      <c r="O40" s="125">
        <v>36</v>
      </c>
      <c r="P40" s="125">
        <v>39</v>
      </c>
      <c r="Q40" s="125">
        <v>39</v>
      </c>
      <c r="R40" s="22"/>
      <c r="S40" s="22">
        <f t="shared" si="8"/>
        <v>39</v>
      </c>
      <c r="T40" s="13">
        <v>3</v>
      </c>
      <c r="U40" s="13">
        <f t="shared" si="2"/>
        <v>14</v>
      </c>
      <c r="V40" s="23"/>
      <c r="W40" s="24"/>
      <c r="X40" s="24"/>
      <c r="Y40" s="203"/>
    </row>
    <row r="41" spans="1:25" ht="14.25" x14ac:dyDescent="0.2">
      <c r="A41" s="20">
        <v>43924.333333333336</v>
      </c>
      <c r="B41" s="13">
        <v>42</v>
      </c>
      <c r="C41" s="14">
        <f t="shared" si="1"/>
        <v>673</v>
      </c>
      <c r="D41" s="21"/>
      <c r="E41" s="21"/>
      <c r="F41" s="21">
        <f t="shared" si="3"/>
        <v>36.714285714285715</v>
      </c>
      <c r="G41" s="21">
        <f t="shared" si="0"/>
        <v>6.1764705882352944</v>
      </c>
      <c r="H41" s="21">
        <f t="shared" si="4"/>
        <v>5.5882352941176467</v>
      </c>
      <c r="I41" s="21">
        <f t="shared" si="5"/>
        <v>39.117647058823529</v>
      </c>
      <c r="J41" s="21">
        <f t="shared" si="6"/>
        <v>73.235294117647058</v>
      </c>
      <c r="K41" s="22">
        <v>73</v>
      </c>
      <c r="L41" s="22">
        <v>27</v>
      </c>
      <c r="M41" s="22"/>
      <c r="N41" s="22">
        <f>SUM(L41:M41)</f>
        <v>27</v>
      </c>
      <c r="O41" s="125">
        <v>37</v>
      </c>
      <c r="P41" s="125">
        <v>38</v>
      </c>
      <c r="Q41" s="125">
        <v>38</v>
      </c>
      <c r="R41" s="22"/>
      <c r="S41" s="22">
        <f t="shared" si="8"/>
        <v>38</v>
      </c>
      <c r="T41" s="13">
        <v>1</v>
      </c>
      <c r="U41" s="13">
        <f t="shared" si="2"/>
        <v>15</v>
      </c>
      <c r="V41" s="23"/>
      <c r="W41" s="24"/>
      <c r="X41" s="24"/>
      <c r="Y41" s="203"/>
    </row>
    <row r="42" spans="1:25" ht="14.25" x14ac:dyDescent="0.2">
      <c r="A42" s="20">
        <v>43925.333333333336</v>
      </c>
      <c r="B42" s="13">
        <v>29</v>
      </c>
      <c r="C42" s="14">
        <f t="shared" si="1"/>
        <v>702</v>
      </c>
      <c r="D42" s="21"/>
      <c r="E42" s="21"/>
      <c r="F42" s="21">
        <f t="shared" si="3"/>
        <v>34.142857142857146</v>
      </c>
      <c r="G42" s="21">
        <f t="shared" si="0"/>
        <v>4.2647058823529411</v>
      </c>
      <c r="H42" s="21">
        <f t="shared" si="4"/>
        <v>5.420168067226891</v>
      </c>
      <c r="I42" s="21">
        <f t="shared" si="5"/>
        <v>37.941176470588239</v>
      </c>
      <c r="J42" s="21">
        <f t="shared" si="6"/>
        <v>70.441176470588232</v>
      </c>
      <c r="K42" s="22"/>
      <c r="L42" s="22"/>
      <c r="M42" s="22"/>
      <c r="N42" s="22"/>
      <c r="O42" s="125"/>
      <c r="P42" s="125"/>
      <c r="Q42" s="125"/>
      <c r="R42" s="22"/>
      <c r="S42" s="22"/>
      <c r="T42" s="13">
        <v>3</v>
      </c>
      <c r="U42" s="13">
        <f t="shared" si="2"/>
        <v>18</v>
      </c>
      <c r="V42" s="23"/>
      <c r="W42" s="24"/>
      <c r="X42" s="24"/>
      <c r="Y42" s="203"/>
    </row>
    <row r="43" spans="1:25" ht="14.25" x14ac:dyDescent="0.2">
      <c r="A43" s="20">
        <v>43926.333333333336</v>
      </c>
      <c r="B43" s="13">
        <v>34</v>
      </c>
      <c r="C43" s="14">
        <f t="shared" si="1"/>
        <v>736</v>
      </c>
      <c r="D43" s="21"/>
      <c r="E43" s="21"/>
      <c r="F43" s="21">
        <f t="shared" si="3"/>
        <v>33.714285714285715</v>
      </c>
      <c r="G43" s="21">
        <f t="shared" si="0"/>
        <v>5</v>
      </c>
      <c r="H43" s="21">
        <f t="shared" si="4"/>
        <v>5.2731092436974789</v>
      </c>
      <c r="I43" s="21">
        <f t="shared" si="5"/>
        <v>36.911764705882355</v>
      </c>
      <c r="J43" s="21">
        <f t="shared" si="6"/>
        <v>73.67647058823529</v>
      </c>
      <c r="K43" s="22"/>
      <c r="L43" s="22"/>
      <c r="M43" s="22"/>
      <c r="N43" s="22"/>
      <c r="O43" s="125"/>
      <c r="P43" s="125"/>
      <c r="Q43" s="125"/>
      <c r="R43" s="22"/>
      <c r="S43" s="22"/>
      <c r="T43" s="13">
        <v>1</v>
      </c>
      <c r="U43" s="13">
        <f t="shared" si="2"/>
        <v>19</v>
      </c>
      <c r="V43" s="23"/>
      <c r="W43" s="24"/>
      <c r="X43" s="24"/>
      <c r="Y43" s="203"/>
    </row>
    <row r="44" spans="1:25" ht="14.25" x14ac:dyDescent="0.2">
      <c r="A44" s="20">
        <v>43927.333333333336</v>
      </c>
      <c r="B44" s="13">
        <v>27</v>
      </c>
      <c r="C44" s="14">
        <f t="shared" si="1"/>
        <v>763</v>
      </c>
      <c r="D44" s="21"/>
      <c r="E44" s="21"/>
      <c r="F44" s="21">
        <f t="shared" si="3"/>
        <v>31.714285714285715</v>
      </c>
      <c r="G44" s="21">
        <f t="shared" si="0"/>
        <v>3.9705882352941178</v>
      </c>
      <c r="H44" s="21">
        <f t="shared" si="4"/>
        <v>5.3991596638655466</v>
      </c>
      <c r="I44" s="21">
        <f t="shared" si="5"/>
        <v>37.794117647058826</v>
      </c>
      <c r="J44" s="21">
        <f t="shared" si="6"/>
        <v>76.17647058823529</v>
      </c>
      <c r="K44" s="22"/>
      <c r="L44" s="22"/>
      <c r="M44" s="22"/>
      <c r="N44" s="22"/>
      <c r="O44" s="125"/>
      <c r="P44" s="125"/>
      <c r="Q44" s="125"/>
      <c r="R44" s="22"/>
      <c r="S44" s="22"/>
      <c r="T44" s="13">
        <v>0</v>
      </c>
      <c r="U44" s="13">
        <f t="shared" si="2"/>
        <v>19</v>
      </c>
      <c r="V44" s="23"/>
      <c r="W44" s="24"/>
      <c r="X44" s="24"/>
      <c r="Y44" s="203"/>
    </row>
    <row r="45" spans="1:25" ht="14.25" x14ac:dyDescent="0.2">
      <c r="A45" s="20">
        <v>43928.333333333336</v>
      </c>
      <c r="B45" s="13">
        <v>30</v>
      </c>
      <c r="C45" s="14">
        <f t="shared" si="1"/>
        <v>793</v>
      </c>
      <c r="D45" s="21"/>
      <c r="E45" s="21"/>
      <c r="F45" s="21">
        <f t="shared" si="3"/>
        <v>29.571428571428573</v>
      </c>
      <c r="G45" s="21">
        <f t="shared" si="0"/>
        <v>4.4117647058823533</v>
      </c>
      <c r="H45" s="21">
        <f t="shared" si="4"/>
        <v>5.0210084033613445</v>
      </c>
      <c r="I45" s="21">
        <f t="shared" si="5"/>
        <v>35.147058823529413</v>
      </c>
      <c r="J45" s="21">
        <f t="shared" si="6"/>
        <v>75</v>
      </c>
      <c r="K45" s="22">
        <v>59</v>
      </c>
      <c r="L45" s="22">
        <v>25</v>
      </c>
      <c r="M45" s="22">
        <v>4</v>
      </c>
      <c r="N45" s="22">
        <f>SUM(L45:M45)</f>
        <v>29</v>
      </c>
      <c r="O45" s="125">
        <v>45</v>
      </c>
      <c r="P45" s="125">
        <v>39</v>
      </c>
      <c r="Q45" s="125">
        <v>38</v>
      </c>
      <c r="R45" s="22">
        <v>22</v>
      </c>
      <c r="S45" s="22">
        <f t="shared" si="8"/>
        <v>60</v>
      </c>
      <c r="T45" s="13">
        <v>0</v>
      </c>
      <c r="U45" s="13">
        <f t="shared" si="2"/>
        <v>19</v>
      </c>
      <c r="V45" s="23"/>
      <c r="W45" s="24"/>
      <c r="X45" s="24"/>
      <c r="Y45" s="203"/>
    </row>
    <row r="46" spans="1:25" ht="14.25" x14ac:dyDescent="0.2">
      <c r="A46" s="20">
        <v>43929.333333333336</v>
      </c>
      <c r="B46" s="13">
        <v>39</v>
      </c>
      <c r="C46" s="14">
        <f t="shared" si="1"/>
        <v>832</v>
      </c>
      <c r="D46" s="21"/>
      <c r="E46" s="21"/>
      <c r="F46" s="21">
        <f t="shared" si="3"/>
        <v>28.428571428571427</v>
      </c>
      <c r="G46" s="21">
        <f t="shared" si="0"/>
        <v>5.7352941176470589</v>
      </c>
      <c r="H46" s="21">
        <f t="shared" si="4"/>
        <v>4.957983193277312</v>
      </c>
      <c r="I46" s="21">
        <f t="shared" si="5"/>
        <v>34.705882352941181</v>
      </c>
      <c r="J46" s="21">
        <f t="shared" si="6"/>
        <v>75.588235294117652</v>
      </c>
      <c r="K46" s="22">
        <v>56</v>
      </c>
      <c r="L46" s="22">
        <v>23</v>
      </c>
      <c r="M46" s="22">
        <v>6</v>
      </c>
      <c r="N46" s="22">
        <f>SUM(L46:M46)</f>
        <v>29</v>
      </c>
      <c r="O46" s="125">
        <v>47</v>
      </c>
      <c r="P46" s="125">
        <v>27</v>
      </c>
      <c r="Q46" s="125">
        <v>27</v>
      </c>
      <c r="R46" s="22">
        <v>14</v>
      </c>
      <c r="S46" s="22">
        <f t="shared" si="8"/>
        <v>41</v>
      </c>
      <c r="T46" s="13">
        <v>3</v>
      </c>
      <c r="U46" s="13">
        <f t="shared" si="2"/>
        <v>22</v>
      </c>
      <c r="V46" s="23"/>
      <c r="W46" s="24"/>
      <c r="X46" s="24"/>
      <c r="Y46" s="203"/>
    </row>
    <row r="47" spans="1:25" ht="14.25" x14ac:dyDescent="0.2">
      <c r="A47" s="20">
        <v>43930.333333333336</v>
      </c>
      <c r="B47" s="13">
        <v>21</v>
      </c>
      <c r="C47" s="14">
        <f t="shared" si="1"/>
        <v>853</v>
      </c>
      <c r="D47" s="21"/>
      <c r="E47" s="21"/>
      <c r="F47" s="21">
        <f t="shared" si="3"/>
        <v>24.714285714285715</v>
      </c>
      <c r="G47" s="21">
        <f t="shared" si="0"/>
        <v>3.0882352941176472</v>
      </c>
      <c r="H47" s="21">
        <f t="shared" si="4"/>
        <v>4.6638655462184877</v>
      </c>
      <c r="I47" s="21">
        <f t="shared" si="5"/>
        <v>32.647058823529413</v>
      </c>
      <c r="J47" s="21">
        <f t="shared" si="6"/>
        <v>71.47058823529413</v>
      </c>
      <c r="K47" s="22">
        <v>58</v>
      </c>
      <c r="L47" s="22">
        <v>22</v>
      </c>
      <c r="M47" s="22">
        <v>7</v>
      </c>
      <c r="N47" s="22">
        <f>SUM(L47:M47)</f>
        <v>29</v>
      </c>
      <c r="O47" s="125">
        <v>38</v>
      </c>
      <c r="P47" s="125">
        <v>32</v>
      </c>
      <c r="Q47" s="125">
        <v>35</v>
      </c>
      <c r="R47" s="22">
        <v>13</v>
      </c>
      <c r="S47" s="22">
        <f t="shared" si="8"/>
        <v>48</v>
      </c>
      <c r="T47" s="13">
        <v>0</v>
      </c>
      <c r="U47" s="13">
        <f t="shared" si="2"/>
        <v>22</v>
      </c>
      <c r="V47" s="23"/>
      <c r="W47" s="24"/>
      <c r="X47" s="24"/>
      <c r="Y47" s="203"/>
    </row>
    <row r="48" spans="1:25" ht="14.25" x14ac:dyDescent="0.2">
      <c r="A48" s="20">
        <v>43931.333333333336</v>
      </c>
      <c r="B48" s="13">
        <v>27</v>
      </c>
      <c r="C48" s="14">
        <f t="shared" si="1"/>
        <v>880</v>
      </c>
      <c r="D48" s="21"/>
      <c r="E48" s="21"/>
      <c r="F48" s="21">
        <f t="shared" si="3"/>
        <v>21.857142857142858</v>
      </c>
      <c r="G48" s="21">
        <f t="shared" si="0"/>
        <v>3.9705882352941178</v>
      </c>
      <c r="H48" s="21">
        <f t="shared" si="4"/>
        <v>4.3487394957983199</v>
      </c>
      <c r="I48" s="21">
        <f t="shared" si="5"/>
        <v>30.441176470588239</v>
      </c>
      <c r="J48" s="21">
        <f t="shared" si="6"/>
        <v>69.558823529411768</v>
      </c>
      <c r="K48" s="22">
        <v>53</v>
      </c>
      <c r="L48" s="22">
        <v>23</v>
      </c>
      <c r="M48" s="22">
        <v>6</v>
      </c>
      <c r="N48" s="22">
        <f>SUM(L48:M48)</f>
        <v>29</v>
      </c>
      <c r="O48" s="125">
        <v>35</v>
      </c>
      <c r="P48" s="125"/>
      <c r="Q48" s="125"/>
      <c r="R48" s="22"/>
      <c r="S48" s="22"/>
      <c r="T48" s="13">
        <v>4</v>
      </c>
      <c r="U48" s="13">
        <f t="shared" si="2"/>
        <v>26</v>
      </c>
      <c r="V48" s="23"/>
      <c r="W48" s="24"/>
      <c r="X48" s="24"/>
      <c r="Y48" s="203"/>
    </row>
    <row r="49" spans="1:25" ht="14.25" x14ac:dyDescent="0.2">
      <c r="A49" s="20">
        <v>43932.333333333336</v>
      </c>
      <c r="B49" s="13">
        <v>21</v>
      </c>
      <c r="C49" s="14">
        <f t="shared" si="1"/>
        <v>901</v>
      </c>
      <c r="D49" s="21"/>
      <c r="E49" s="21"/>
      <c r="F49" s="21">
        <f t="shared" si="3"/>
        <v>19.571428571428573</v>
      </c>
      <c r="G49" s="21">
        <f t="shared" si="0"/>
        <v>3.0882352941176472</v>
      </c>
      <c r="H49" s="21">
        <f t="shared" si="4"/>
        <v>4.1806722689075633</v>
      </c>
      <c r="I49" s="21">
        <f t="shared" si="5"/>
        <v>29.264705882352946</v>
      </c>
      <c r="J49" s="21">
        <f t="shared" si="6"/>
        <v>67.205882352941188</v>
      </c>
      <c r="K49" s="22"/>
      <c r="L49" s="22"/>
      <c r="M49" s="22"/>
      <c r="N49" s="22"/>
      <c r="O49" s="125"/>
      <c r="P49" s="125">
        <v>39</v>
      </c>
      <c r="Q49" s="125">
        <v>39</v>
      </c>
      <c r="R49" s="22">
        <v>11</v>
      </c>
      <c r="S49" s="22">
        <f t="shared" si="8"/>
        <v>50</v>
      </c>
      <c r="T49" s="13">
        <v>1</v>
      </c>
      <c r="U49" s="13">
        <f t="shared" si="2"/>
        <v>27</v>
      </c>
      <c r="V49" s="23"/>
      <c r="W49" s="24"/>
      <c r="X49" s="24"/>
      <c r="Y49" s="203"/>
    </row>
    <row r="50" spans="1:25" ht="14.25" x14ac:dyDescent="0.2">
      <c r="A50" s="20">
        <v>43933.333333333336</v>
      </c>
      <c r="B50" s="13">
        <v>8</v>
      </c>
      <c r="C50" s="14">
        <f t="shared" si="1"/>
        <v>909</v>
      </c>
      <c r="D50" s="21"/>
      <c r="E50" s="21"/>
      <c r="F50" s="21">
        <f t="shared" si="3"/>
        <v>16.142857142857142</v>
      </c>
      <c r="G50" s="21">
        <f t="shared" si="0"/>
        <v>1.1764705882352942</v>
      </c>
      <c r="H50" s="21">
        <f t="shared" si="4"/>
        <v>3.6344537815126055</v>
      </c>
      <c r="I50" s="21">
        <f t="shared" si="5"/>
        <v>25.441176470588239</v>
      </c>
      <c r="J50" s="21">
        <f t="shared" si="6"/>
        <v>62.352941176470587</v>
      </c>
      <c r="K50" s="22"/>
      <c r="L50" s="22"/>
      <c r="M50" s="22"/>
      <c r="N50" s="22"/>
      <c r="O50" s="125"/>
      <c r="P50" s="125"/>
      <c r="Q50" s="125"/>
      <c r="R50" s="22"/>
      <c r="S50" s="22"/>
      <c r="T50" s="13">
        <v>0</v>
      </c>
      <c r="U50" s="13">
        <f t="shared" si="2"/>
        <v>27</v>
      </c>
      <c r="V50" s="23"/>
      <c r="W50" s="24"/>
      <c r="X50" s="24"/>
      <c r="Y50" s="203"/>
    </row>
    <row r="51" spans="1:25" ht="14.25" x14ac:dyDescent="0.2">
      <c r="A51" s="20">
        <v>43934.333333333336</v>
      </c>
      <c r="B51" s="13">
        <v>7</v>
      </c>
      <c r="C51" s="14">
        <f t="shared" si="1"/>
        <v>916</v>
      </c>
      <c r="D51" s="21"/>
      <c r="E51" s="21"/>
      <c r="F51" s="21">
        <f t="shared" si="3"/>
        <v>15.571428571428571</v>
      </c>
      <c r="G51" s="21">
        <f t="shared" si="0"/>
        <v>1.0294117647058825</v>
      </c>
      <c r="H51" s="21">
        <f t="shared" si="4"/>
        <v>3.2142857142857149</v>
      </c>
      <c r="I51" s="21">
        <f t="shared" si="5"/>
        <v>22.500000000000004</v>
      </c>
      <c r="J51" s="21">
        <f t="shared" si="6"/>
        <v>60.294117647058826</v>
      </c>
      <c r="K51" s="22"/>
      <c r="L51" s="22"/>
      <c r="M51" s="22"/>
      <c r="N51" s="22"/>
      <c r="O51" s="125"/>
      <c r="P51" s="125"/>
      <c r="Q51" s="125"/>
      <c r="R51" s="22"/>
      <c r="S51" s="22"/>
      <c r="T51" s="13">
        <v>0</v>
      </c>
      <c r="U51" s="13">
        <f t="shared" si="2"/>
        <v>27</v>
      </c>
      <c r="V51" s="23"/>
      <c r="W51" s="24"/>
      <c r="X51" s="24"/>
      <c r="Y51" s="203"/>
    </row>
    <row r="52" spans="1:25" ht="14.25" x14ac:dyDescent="0.2">
      <c r="A52" s="20">
        <v>43935.333333333336</v>
      </c>
      <c r="B52" s="13">
        <v>14</v>
      </c>
      <c r="C52" s="14">
        <f t="shared" si="1"/>
        <v>930</v>
      </c>
      <c r="D52" s="21"/>
      <c r="E52" s="21"/>
      <c r="F52" s="21">
        <f t="shared" si="3"/>
        <v>15.428571428571429</v>
      </c>
      <c r="G52" s="21">
        <f t="shared" si="0"/>
        <v>2.0588235294117649</v>
      </c>
      <c r="H52" s="21">
        <f t="shared" si="4"/>
        <v>2.8781512605042017</v>
      </c>
      <c r="I52" s="21">
        <f t="shared" si="5"/>
        <v>20.147058823529413</v>
      </c>
      <c r="J52" s="21">
        <f t="shared" si="6"/>
        <v>55.294117647058826</v>
      </c>
      <c r="K52" s="22">
        <v>52</v>
      </c>
      <c r="L52" s="22">
        <v>22</v>
      </c>
      <c r="M52" s="22">
        <v>4</v>
      </c>
      <c r="N52" s="22">
        <f>SUM(L52:M52)</f>
        <v>26</v>
      </c>
      <c r="O52" s="125">
        <v>37</v>
      </c>
      <c r="P52" s="125">
        <v>36</v>
      </c>
      <c r="Q52" s="125">
        <v>37</v>
      </c>
      <c r="R52" s="22">
        <v>9</v>
      </c>
      <c r="S52" s="22">
        <f t="shared" si="8"/>
        <v>46</v>
      </c>
      <c r="T52" s="13">
        <v>2</v>
      </c>
      <c r="U52" s="13">
        <f t="shared" si="2"/>
        <v>29</v>
      </c>
      <c r="V52" s="23"/>
      <c r="W52" s="24"/>
      <c r="X52" s="24"/>
      <c r="Y52" s="203"/>
    </row>
    <row r="53" spans="1:25" ht="14.25" x14ac:dyDescent="0.2">
      <c r="A53" s="20">
        <v>43936.333333333336</v>
      </c>
      <c r="B53" s="13">
        <v>15</v>
      </c>
      <c r="C53" s="14">
        <f t="shared" si="1"/>
        <v>945</v>
      </c>
      <c r="D53" s="21"/>
      <c r="E53" s="21"/>
      <c r="F53" s="21">
        <f t="shared" si="3"/>
        <v>15.285714285714286</v>
      </c>
      <c r="G53" s="21">
        <f t="shared" si="0"/>
        <v>2.2058823529411766</v>
      </c>
      <c r="H53" s="21">
        <f t="shared" si="4"/>
        <v>2.3739495798319328</v>
      </c>
      <c r="I53" s="21">
        <f t="shared" si="5"/>
        <v>16.617647058823529</v>
      </c>
      <c r="J53" s="21">
        <f t="shared" si="6"/>
        <v>51.32352941176471</v>
      </c>
      <c r="K53" s="22">
        <v>46</v>
      </c>
      <c r="L53" s="22">
        <v>20</v>
      </c>
      <c r="M53" s="22">
        <v>3</v>
      </c>
      <c r="N53" s="22">
        <f>SUM(L53:M53)</f>
        <v>23</v>
      </c>
      <c r="O53" s="125">
        <v>42</v>
      </c>
      <c r="P53" s="125">
        <v>35</v>
      </c>
      <c r="Q53" s="125">
        <v>34</v>
      </c>
      <c r="R53" s="22">
        <v>22</v>
      </c>
      <c r="S53" s="22">
        <f t="shared" si="8"/>
        <v>56</v>
      </c>
      <c r="T53" s="13">
        <v>0</v>
      </c>
      <c r="U53" s="13">
        <f t="shared" si="2"/>
        <v>29</v>
      </c>
      <c r="V53" s="23"/>
      <c r="W53" s="24"/>
      <c r="X53" s="24"/>
      <c r="Y53" s="203"/>
    </row>
    <row r="54" spans="1:25" ht="14.25" x14ac:dyDescent="0.2">
      <c r="A54" s="20">
        <v>43937.333333333336</v>
      </c>
      <c r="B54" s="13">
        <v>17</v>
      </c>
      <c r="C54" s="14">
        <f t="shared" si="1"/>
        <v>962</v>
      </c>
      <c r="D54" s="21"/>
      <c r="E54" s="21"/>
      <c r="F54" s="21">
        <f t="shared" si="3"/>
        <v>15.285714285714286</v>
      </c>
      <c r="G54" s="21">
        <f t="shared" si="0"/>
        <v>2.5</v>
      </c>
      <c r="H54" s="21">
        <f t="shared" si="4"/>
        <v>2.2899159663865545</v>
      </c>
      <c r="I54" s="21">
        <f t="shared" si="5"/>
        <v>16.02941176470588</v>
      </c>
      <c r="J54" s="21">
        <f t="shared" si="6"/>
        <v>48.676470588235297</v>
      </c>
      <c r="K54" s="22">
        <v>38</v>
      </c>
      <c r="L54" s="22">
        <v>20</v>
      </c>
      <c r="M54" s="22">
        <v>3</v>
      </c>
      <c r="N54" s="22">
        <f>SUM(L54:M54)</f>
        <v>23</v>
      </c>
      <c r="O54" s="125">
        <v>44</v>
      </c>
      <c r="P54" s="125">
        <v>35</v>
      </c>
      <c r="Q54" s="125">
        <v>33</v>
      </c>
      <c r="R54" s="22">
        <v>23</v>
      </c>
      <c r="S54" s="22">
        <f t="shared" si="8"/>
        <v>56</v>
      </c>
      <c r="T54" s="13">
        <v>1</v>
      </c>
      <c r="U54" s="13">
        <f t="shared" si="2"/>
        <v>30</v>
      </c>
      <c r="V54" s="23"/>
      <c r="W54" s="24"/>
      <c r="X54" s="24"/>
      <c r="Y54" s="203"/>
    </row>
    <row r="55" spans="1:25" ht="14.25" x14ac:dyDescent="0.2">
      <c r="A55" s="20">
        <v>43938.333333333336</v>
      </c>
      <c r="B55" s="13">
        <v>26</v>
      </c>
      <c r="C55" s="14">
        <f t="shared" si="1"/>
        <v>988</v>
      </c>
      <c r="D55" s="21"/>
      <c r="E55" s="21"/>
      <c r="F55" s="21">
        <f t="shared" si="3"/>
        <v>14.571428571428571</v>
      </c>
      <c r="G55" s="21">
        <f t="shared" si="0"/>
        <v>3.8235294117647061</v>
      </c>
      <c r="H55" s="21">
        <f t="shared" si="4"/>
        <v>2.26890756302521</v>
      </c>
      <c r="I55" s="21">
        <f t="shared" si="5"/>
        <v>15.882352941176471</v>
      </c>
      <c r="J55" s="21">
        <f t="shared" si="6"/>
        <v>46.32352941176471</v>
      </c>
      <c r="K55" s="22">
        <v>35</v>
      </c>
      <c r="L55" s="22">
        <v>20</v>
      </c>
      <c r="M55" s="22">
        <v>3</v>
      </c>
      <c r="N55" s="22">
        <f>SUM(L55:M55)</f>
        <v>23</v>
      </c>
      <c r="O55" s="125">
        <v>39</v>
      </c>
      <c r="P55" s="125">
        <v>39</v>
      </c>
      <c r="Q55" s="125">
        <v>34</v>
      </c>
      <c r="R55" s="22">
        <v>23</v>
      </c>
      <c r="S55" s="22">
        <f t="shared" si="8"/>
        <v>57</v>
      </c>
      <c r="T55" s="13">
        <v>0</v>
      </c>
      <c r="U55" s="13">
        <f t="shared" si="2"/>
        <v>30</v>
      </c>
      <c r="V55" s="23"/>
      <c r="W55" s="24"/>
      <c r="X55" s="24"/>
      <c r="Y55" s="203"/>
    </row>
    <row r="56" spans="1:25" ht="14.25" x14ac:dyDescent="0.2">
      <c r="A56" s="20">
        <v>43939.333333333336</v>
      </c>
      <c r="B56" s="147">
        <v>20</v>
      </c>
      <c r="C56" s="14">
        <f t="shared" si="1"/>
        <v>1008</v>
      </c>
      <c r="D56" s="21"/>
      <c r="E56" s="21"/>
      <c r="F56" s="21">
        <f t="shared" si="3"/>
        <v>13.857142857142858</v>
      </c>
      <c r="G56" s="21">
        <f t="shared" si="0"/>
        <v>2.9411764705882355</v>
      </c>
      <c r="H56" s="21">
        <f t="shared" si="4"/>
        <v>2.247899159663866</v>
      </c>
      <c r="I56" s="21">
        <f t="shared" si="5"/>
        <v>15.735294117647062</v>
      </c>
      <c r="J56" s="21">
        <f t="shared" si="6"/>
        <v>45</v>
      </c>
      <c r="K56" s="22"/>
      <c r="L56" s="22"/>
      <c r="M56" s="22"/>
      <c r="N56" s="22"/>
      <c r="O56" s="125"/>
      <c r="P56" s="125"/>
      <c r="Q56" s="125"/>
      <c r="R56" s="22"/>
      <c r="S56" s="22"/>
      <c r="T56" s="13">
        <v>0</v>
      </c>
      <c r="U56" s="13">
        <f t="shared" si="2"/>
        <v>30</v>
      </c>
      <c r="V56" s="23"/>
      <c r="W56" s="24"/>
      <c r="X56" s="24"/>
      <c r="Y56" s="203"/>
    </row>
    <row r="57" spans="1:25" ht="14.25" x14ac:dyDescent="0.2">
      <c r="A57" s="20">
        <v>43940.333333333336</v>
      </c>
      <c r="B57" s="13">
        <v>8</v>
      </c>
      <c r="C57" s="14">
        <f t="shared" si="1"/>
        <v>1016</v>
      </c>
      <c r="D57" s="21"/>
      <c r="E57" s="21"/>
      <c r="F57" s="21">
        <f t="shared" si="3"/>
        <v>13.285714285714286</v>
      </c>
      <c r="G57" s="21">
        <f t="shared" si="0"/>
        <v>1.1764705882352942</v>
      </c>
      <c r="H57" s="21">
        <f t="shared" si="4"/>
        <v>2.2478991596638656</v>
      </c>
      <c r="I57" s="21">
        <f t="shared" si="5"/>
        <v>15.73529411764706</v>
      </c>
      <c r="J57" s="21">
        <f t="shared" si="6"/>
        <v>41.176470588235297</v>
      </c>
      <c r="K57" s="22"/>
      <c r="L57" s="22"/>
      <c r="M57" s="22"/>
      <c r="N57" s="22"/>
      <c r="O57" s="125"/>
      <c r="P57" s="125"/>
      <c r="Q57" s="125"/>
      <c r="R57" s="22"/>
      <c r="S57" s="22"/>
      <c r="T57" s="13">
        <v>1</v>
      </c>
      <c r="U57" s="13">
        <f t="shared" si="2"/>
        <v>31</v>
      </c>
      <c r="V57" s="23"/>
      <c r="W57" s="24"/>
      <c r="X57" s="24"/>
      <c r="Y57" s="203"/>
    </row>
    <row r="58" spans="1:25" ht="14.25" x14ac:dyDescent="0.2">
      <c r="A58" s="20">
        <v>43941.333333333336</v>
      </c>
      <c r="B58" s="13">
        <v>2</v>
      </c>
      <c r="C58" s="14">
        <f t="shared" si="1"/>
        <v>1018</v>
      </c>
      <c r="D58" s="21"/>
      <c r="E58" s="21"/>
      <c r="F58" s="21">
        <f t="shared" si="3"/>
        <v>13</v>
      </c>
      <c r="G58" s="21">
        <f t="shared" si="0"/>
        <v>0.29411764705882354</v>
      </c>
      <c r="H58" s="21">
        <f t="shared" si="4"/>
        <v>2.1428571428571432</v>
      </c>
      <c r="I58" s="21">
        <f t="shared" si="5"/>
        <v>15.000000000000002</v>
      </c>
      <c r="J58" s="21">
        <f t="shared" si="6"/>
        <v>37.500000000000007</v>
      </c>
      <c r="K58" s="22">
        <v>27</v>
      </c>
      <c r="L58" s="22">
        <v>16</v>
      </c>
      <c r="M58" s="22">
        <v>2</v>
      </c>
      <c r="N58" s="22">
        <f>SUM(L58:M58)</f>
        <v>18</v>
      </c>
      <c r="O58" s="125">
        <v>33</v>
      </c>
      <c r="P58" s="125">
        <v>38</v>
      </c>
      <c r="Q58" s="125">
        <v>33</v>
      </c>
      <c r="R58" s="22">
        <v>23</v>
      </c>
      <c r="S58" s="22">
        <f t="shared" si="8"/>
        <v>56</v>
      </c>
      <c r="T58" s="13">
        <v>1</v>
      </c>
      <c r="U58" s="13">
        <f t="shared" si="2"/>
        <v>32</v>
      </c>
      <c r="V58" s="23"/>
      <c r="W58" s="24"/>
      <c r="X58" s="24"/>
      <c r="Y58" s="203"/>
    </row>
    <row r="59" spans="1:25" ht="14.25" x14ac:dyDescent="0.2">
      <c r="A59" s="20">
        <v>43942.333333333336</v>
      </c>
      <c r="B59" s="13">
        <v>9</v>
      </c>
      <c r="C59" s="14">
        <f t="shared" si="1"/>
        <v>1027</v>
      </c>
      <c r="D59" s="21"/>
      <c r="E59" s="21"/>
      <c r="F59" s="21">
        <f t="shared" si="3"/>
        <v>11.714285714285714</v>
      </c>
      <c r="G59" s="21">
        <f t="shared" si="0"/>
        <v>1.3235294117647058</v>
      </c>
      <c r="H59" s="21">
        <f t="shared" si="4"/>
        <v>2.0378151260504205</v>
      </c>
      <c r="I59" s="21">
        <f t="shared" si="5"/>
        <v>14.264705882352942</v>
      </c>
      <c r="J59" s="21">
        <f t="shared" si="6"/>
        <v>34.411764705882355</v>
      </c>
      <c r="K59" s="22">
        <v>23</v>
      </c>
      <c r="L59" s="22">
        <v>18</v>
      </c>
      <c r="M59" s="22">
        <v>2</v>
      </c>
      <c r="N59" s="22">
        <f>SUM(L59:M59)</f>
        <v>20</v>
      </c>
      <c r="O59" s="125">
        <v>38</v>
      </c>
      <c r="P59" s="125">
        <v>32</v>
      </c>
      <c r="Q59" s="125">
        <v>31</v>
      </c>
      <c r="R59" s="22">
        <v>22</v>
      </c>
      <c r="S59" s="22">
        <f t="shared" si="8"/>
        <v>53</v>
      </c>
      <c r="T59" s="13">
        <v>2</v>
      </c>
      <c r="U59" s="13">
        <f t="shared" si="2"/>
        <v>34</v>
      </c>
      <c r="V59" s="23"/>
      <c r="W59" s="24"/>
      <c r="X59" s="24"/>
      <c r="Y59" s="203"/>
    </row>
    <row r="60" spans="1:25" ht="14.25" x14ac:dyDescent="0.2">
      <c r="A60" s="20">
        <v>43943.333333333336</v>
      </c>
      <c r="B60" s="13">
        <v>11</v>
      </c>
      <c r="C60" s="14">
        <f t="shared" si="1"/>
        <v>1038</v>
      </c>
      <c r="D60" s="21"/>
      <c r="E60" s="21"/>
      <c r="F60" s="21">
        <f t="shared" si="3"/>
        <v>10</v>
      </c>
      <c r="G60" s="21">
        <f t="shared" si="0"/>
        <v>1.6176470588235294</v>
      </c>
      <c r="H60" s="21">
        <f t="shared" si="4"/>
        <v>1.9537815126050422</v>
      </c>
      <c r="I60" s="21">
        <f t="shared" si="5"/>
        <v>13.676470588235295</v>
      </c>
      <c r="J60" s="21">
        <f t="shared" si="6"/>
        <v>30.294117647058822</v>
      </c>
      <c r="K60" s="22">
        <v>19</v>
      </c>
      <c r="L60" s="22">
        <v>15</v>
      </c>
      <c r="M60" s="22">
        <v>3</v>
      </c>
      <c r="N60" s="22">
        <f>SUM(L60:M60)</f>
        <v>18</v>
      </c>
      <c r="O60" s="125">
        <v>35</v>
      </c>
      <c r="P60" s="125">
        <v>35</v>
      </c>
      <c r="Q60" s="125">
        <v>30</v>
      </c>
      <c r="R60" s="22">
        <v>21</v>
      </c>
      <c r="S60" s="22">
        <f t="shared" si="8"/>
        <v>51</v>
      </c>
      <c r="T60" s="13">
        <v>1</v>
      </c>
      <c r="U60" s="13">
        <f t="shared" si="2"/>
        <v>35</v>
      </c>
      <c r="V60" s="23"/>
      <c r="W60" s="24"/>
      <c r="X60" s="24"/>
      <c r="Y60" s="203"/>
    </row>
    <row r="61" spans="1:25" ht="14.25" x14ac:dyDescent="0.2">
      <c r="A61" s="20">
        <v>43944.333333333336</v>
      </c>
      <c r="B61" s="13">
        <v>15</v>
      </c>
      <c r="C61" s="14">
        <f t="shared" si="1"/>
        <v>1053</v>
      </c>
      <c r="D61" s="21"/>
      <c r="E61" s="21"/>
      <c r="F61" s="21">
        <f t="shared" si="3"/>
        <v>10.285714285714286</v>
      </c>
      <c r="G61" s="21">
        <f t="shared" si="0"/>
        <v>2.2058823529411766</v>
      </c>
      <c r="H61" s="21">
        <f t="shared" si="4"/>
        <v>1.911764705882353</v>
      </c>
      <c r="I61" s="21">
        <f t="shared" si="5"/>
        <v>13.382352941176471</v>
      </c>
      <c r="J61" s="21">
        <f t="shared" si="6"/>
        <v>29.411764705882351</v>
      </c>
      <c r="K61" s="22">
        <v>20</v>
      </c>
      <c r="L61" s="22">
        <v>14</v>
      </c>
      <c r="M61" s="22">
        <v>1</v>
      </c>
      <c r="N61" s="22">
        <f>SUM(L61:M61)</f>
        <v>15</v>
      </c>
      <c r="O61" s="125">
        <v>35</v>
      </c>
      <c r="P61" s="125">
        <v>38</v>
      </c>
      <c r="Q61" s="125">
        <v>33</v>
      </c>
      <c r="R61" s="22">
        <v>24</v>
      </c>
      <c r="S61" s="22">
        <f t="shared" si="8"/>
        <v>57</v>
      </c>
      <c r="T61" s="13">
        <v>1</v>
      </c>
      <c r="U61" s="13">
        <f t="shared" si="2"/>
        <v>36</v>
      </c>
      <c r="V61" s="23"/>
      <c r="W61" s="24"/>
      <c r="X61" s="24"/>
      <c r="Y61" s="203"/>
    </row>
    <row r="62" spans="1:25" ht="14.25" x14ac:dyDescent="0.2">
      <c r="A62" s="20">
        <v>43945.333333333336</v>
      </c>
      <c r="B62" s="13">
        <v>17</v>
      </c>
      <c r="C62" s="14">
        <f t="shared" si="1"/>
        <v>1070</v>
      </c>
      <c r="D62" s="21"/>
      <c r="E62" s="21"/>
      <c r="F62" s="21">
        <f t="shared" si="3"/>
        <v>10.714285714285714</v>
      </c>
      <c r="G62" s="21">
        <f t="shared" si="0"/>
        <v>2.5</v>
      </c>
      <c r="H62" s="21">
        <f t="shared" si="4"/>
        <v>1.722689075630252</v>
      </c>
      <c r="I62" s="21">
        <f t="shared" si="5"/>
        <v>12.058823529411764</v>
      </c>
      <c r="J62" s="21">
        <f t="shared" si="6"/>
        <v>27.941176470588236</v>
      </c>
      <c r="K62" s="22">
        <v>25</v>
      </c>
      <c r="L62" s="22">
        <v>14</v>
      </c>
      <c r="M62" s="22">
        <v>1</v>
      </c>
      <c r="N62" s="22">
        <f>SUM(L62:M62)</f>
        <v>15</v>
      </c>
      <c r="O62" s="125">
        <v>35</v>
      </c>
      <c r="P62" s="125">
        <v>22</v>
      </c>
      <c r="Q62" s="125">
        <v>18</v>
      </c>
      <c r="R62" s="22">
        <v>27</v>
      </c>
      <c r="S62" s="22">
        <f t="shared" si="8"/>
        <v>45</v>
      </c>
      <c r="T62" s="13">
        <v>0</v>
      </c>
      <c r="U62" s="13">
        <f t="shared" si="2"/>
        <v>36</v>
      </c>
      <c r="V62" s="23"/>
      <c r="W62" s="24"/>
      <c r="X62" s="24"/>
      <c r="Y62" s="203"/>
    </row>
    <row r="63" spans="1:25" ht="14.25" x14ac:dyDescent="0.2">
      <c r="A63" s="20">
        <v>43946.333333333336</v>
      </c>
      <c r="B63" s="13">
        <v>8</v>
      </c>
      <c r="C63" s="14">
        <f t="shared" si="1"/>
        <v>1078</v>
      </c>
      <c r="D63" s="21"/>
      <c r="E63" s="21"/>
      <c r="F63" s="21">
        <f t="shared" si="3"/>
        <v>10.285714285714286</v>
      </c>
      <c r="G63" s="21">
        <f t="shared" si="0"/>
        <v>1.1764705882352942</v>
      </c>
      <c r="H63" s="21">
        <f t="shared" si="4"/>
        <v>1.4705882352941175</v>
      </c>
      <c r="I63" s="21">
        <f t="shared" si="5"/>
        <v>10.294117647058822</v>
      </c>
      <c r="J63" s="21">
        <f t="shared" si="6"/>
        <v>26.029411764705884</v>
      </c>
      <c r="K63" s="22"/>
      <c r="L63" s="22"/>
      <c r="M63" s="22"/>
      <c r="N63" s="22"/>
      <c r="O63" s="125"/>
      <c r="P63" s="125"/>
      <c r="Q63" s="125"/>
      <c r="R63" s="22"/>
      <c r="S63" s="22"/>
      <c r="T63" s="13">
        <v>1</v>
      </c>
      <c r="U63" s="13">
        <f t="shared" si="2"/>
        <v>37</v>
      </c>
      <c r="V63" s="23"/>
      <c r="W63" s="24"/>
      <c r="X63" s="24"/>
      <c r="Y63" s="203"/>
    </row>
    <row r="64" spans="1:25" ht="14.25" x14ac:dyDescent="0.2">
      <c r="A64" s="20">
        <v>43947.333333333336</v>
      </c>
      <c r="B64" s="13">
        <v>10</v>
      </c>
      <c r="C64" s="14">
        <f t="shared" si="1"/>
        <v>1088</v>
      </c>
      <c r="D64" s="21"/>
      <c r="E64" s="21"/>
      <c r="F64" s="21">
        <f t="shared" si="3"/>
        <v>9.7142857142857135</v>
      </c>
      <c r="G64" s="21">
        <f t="shared" si="0"/>
        <v>1.4705882352941178</v>
      </c>
      <c r="H64" s="21">
        <f t="shared" si="4"/>
        <v>1.5126050420168067</v>
      </c>
      <c r="I64" s="21">
        <f t="shared" si="5"/>
        <v>10.588235294117647</v>
      </c>
      <c r="J64" s="21">
        <f t="shared" si="6"/>
        <v>26.32352941176471</v>
      </c>
      <c r="K64" s="22"/>
      <c r="L64" s="22"/>
      <c r="M64" s="22"/>
      <c r="N64" s="22"/>
      <c r="O64" s="125"/>
      <c r="P64" s="125"/>
      <c r="Q64" s="125"/>
      <c r="R64" s="22"/>
      <c r="S64" s="22"/>
      <c r="T64" s="13">
        <v>0</v>
      </c>
      <c r="U64" s="13">
        <f t="shared" si="2"/>
        <v>37</v>
      </c>
      <c r="V64" s="23"/>
      <c r="W64" s="24"/>
      <c r="X64" s="24"/>
      <c r="Y64" s="203"/>
    </row>
    <row r="65" spans="1:25" ht="14.25" x14ac:dyDescent="0.2">
      <c r="A65" s="20">
        <v>43948.333333333336</v>
      </c>
      <c r="B65" s="13">
        <v>5</v>
      </c>
      <c r="C65" s="14">
        <f t="shared" si="1"/>
        <v>1093</v>
      </c>
      <c r="D65" s="21"/>
      <c r="E65" s="21"/>
      <c r="F65" s="21">
        <f t="shared" si="3"/>
        <v>8.4285714285714288</v>
      </c>
      <c r="G65" s="21">
        <f t="shared" si="0"/>
        <v>0.73529411764705888</v>
      </c>
      <c r="H65" s="21">
        <f t="shared" si="4"/>
        <v>1.5756302521008405</v>
      </c>
      <c r="I65" s="21">
        <f t="shared" si="5"/>
        <v>11.029411764705884</v>
      </c>
      <c r="J65" s="21">
        <f t="shared" si="6"/>
        <v>26.029411764705884</v>
      </c>
      <c r="K65" s="22">
        <v>27</v>
      </c>
      <c r="L65" s="22">
        <v>15</v>
      </c>
      <c r="M65" s="22">
        <v>0</v>
      </c>
      <c r="N65" s="22">
        <f>SUM(L65:M65)</f>
        <v>15</v>
      </c>
      <c r="O65" s="125">
        <v>39</v>
      </c>
      <c r="P65" s="125">
        <v>20</v>
      </c>
      <c r="Q65" s="125">
        <v>13</v>
      </c>
      <c r="R65" s="22">
        <v>26</v>
      </c>
      <c r="S65" s="22">
        <f t="shared" si="8"/>
        <v>39</v>
      </c>
      <c r="T65" s="13">
        <v>1</v>
      </c>
      <c r="U65" s="13">
        <f t="shared" si="2"/>
        <v>38</v>
      </c>
      <c r="V65" s="23"/>
      <c r="W65" s="24"/>
      <c r="X65" s="24"/>
      <c r="Y65" s="203"/>
    </row>
    <row r="66" spans="1:25" ht="14.25" x14ac:dyDescent="0.2">
      <c r="A66" s="20">
        <v>43949.333333333336</v>
      </c>
      <c r="B66" s="13">
        <v>6</v>
      </c>
      <c r="C66" s="14">
        <f t="shared" si="1"/>
        <v>1099</v>
      </c>
      <c r="D66" s="21"/>
      <c r="E66" s="21"/>
      <c r="F66" s="21">
        <f t="shared" si="3"/>
        <v>7.7142857142857144</v>
      </c>
      <c r="G66" s="21">
        <f t="shared" si="0"/>
        <v>0.88235294117647056</v>
      </c>
      <c r="H66" s="21">
        <f t="shared" si="4"/>
        <v>1.5126050420168069</v>
      </c>
      <c r="I66" s="21">
        <f t="shared" si="5"/>
        <v>10.588235294117649</v>
      </c>
      <c r="J66" s="21">
        <f t="shared" si="6"/>
        <v>24.852941176470587</v>
      </c>
      <c r="K66" s="22">
        <v>27</v>
      </c>
      <c r="L66" s="22">
        <v>12</v>
      </c>
      <c r="M66" s="22">
        <v>2</v>
      </c>
      <c r="N66" s="22">
        <f>SUM(L66:M66)</f>
        <v>14</v>
      </c>
      <c r="O66" s="125">
        <v>32</v>
      </c>
      <c r="P66" s="125">
        <v>26</v>
      </c>
      <c r="Q66" s="125">
        <v>22</v>
      </c>
      <c r="R66" s="22">
        <v>25</v>
      </c>
      <c r="S66" s="22">
        <f t="shared" si="8"/>
        <v>47</v>
      </c>
      <c r="T66" s="13">
        <v>0</v>
      </c>
      <c r="U66" s="13">
        <f t="shared" si="2"/>
        <v>38</v>
      </c>
      <c r="V66" s="23"/>
      <c r="W66" s="24"/>
      <c r="X66" s="24"/>
      <c r="Y66" s="203"/>
    </row>
    <row r="67" spans="1:25" ht="14.25" x14ac:dyDescent="0.2">
      <c r="A67" s="20">
        <v>43950.333333333336</v>
      </c>
      <c r="B67" s="13">
        <v>7</v>
      </c>
      <c r="C67" s="14">
        <f t="shared" si="1"/>
        <v>1106</v>
      </c>
      <c r="D67" s="21"/>
      <c r="E67" s="21"/>
      <c r="F67" s="21">
        <f t="shared" si="3"/>
        <v>7.2857142857142856</v>
      </c>
      <c r="G67" s="21">
        <f t="shared" si="0"/>
        <v>1.0294117647058825</v>
      </c>
      <c r="H67" s="21">
        <f t="shared" si="4"/>
        <v>1.4285714285714288</v>
      </c>
      <c r="I67" s="21">
        <f t="shared" si="5"/>
        <v>10.000000000000002</v>
      </c>
      <c r="J67" s="21">
        <f t="shared" si="6"/>
        <v>23.676470588235297</v>
      </c>
      <c r="K67" s="22">
        <v>26</v>
      </c>
      <c r="L67" s="22">
        <v>10</v>
      </c>
      <c r="M67" s="22">
        <v>2</v>
      </c>
      <c r="N67" s="22">
        <f>SUM(L67:M67)</f>
        <v>12</v>
      </c>
      <c r="O67" s="125">
        <v>36</v>
      </c>
      <c r="P67" s="125">
        <v>21</v>
      </c>
      <c r="Q67" s="125">
        <v>18</v>
      </c>
      <c r="R67" s="22">
        <v>22</v>
      </c>
      <c r="S67" s="22">
        <f t="shared" si="8"/>
        <v>40</v>
      </c>
      <c r="T67" s="13">
        <v>2</v>
      </c>
      <c r="U67" s="13">
        <f t="shared" si="2"/>
        <v>40</v>
      </c>
      <c r="V67" s="23"/>
      <c r="W67" s="24"/>
      <c r="X67" s="24"/>
      <c r="Y67" s="203"/>
    </row>
    <row r="68" spans="1:25" ht="14.25" x14ac:dyDescent="0.2">
      <c r="A68" s="20">
        <v>43951.333333333336</v>
      </c>
      <c r="B68" s="13">
        <v>6</v>
      </c>
      <c r="C68" s="14">
        <f t="shared" si="1"/>
        <v>1112</v>
      </c>
      <c r="D68" s="21"/>
      <c r="E68" s="21"/>
      <c r="F68" s="21">
        <f t="shared" si="3"/>
        <v>6.4285714285714288</v>
      </c>
      <c r="G68" s="21">
        <f t="shared" ref="G68:G131" si="9">B68/6.8</f>
        <v>0.88235294117647056</v>
      </c>
      <c r="H68" s="21">
        <f t="shared" si="4"/>
        <v>1.239495798319328</v>
      </c>
      <c r="I68" s="21">
        <f t="shared" si="5"/>
        <v>8.6764705882352953</v>
      </c>
      <c r="J68" s="21">
        <f t="shared" si="6"/>
        <v>22.058823529411768</v>
      </c>
      <c r="K68" s="22">
        <v>23</v>
      </c>
      <c r="L68" s="22">
        <v>9</v>
      </c>
      <c r="M68" s="22">
        <v>1</v>
      </c>
      <c r="N68" s="22">
        <f>SUM(L68:M68)</f>
        <v>10</v>
      </c>
      <c r="O68" s="125">
        <v>36</v>
      </c>
      <c r="P68" s="125">
        <v>20</v>
      </c>
      <c r="Q68" s="125">
        <v>16</v>
      </c>
      <c r="R68" s="22">
        <v>21</v>
      </c>
      <c r="S68" s="22">
        <f t="shared" si="8"/>
        <v>37</v>
      </c>
      <c r="T68" s="13">
        <v>0</v>
      </c>
      <c r="U68" s="13">
        <f t="shared" si="2"/>
        <v>40</v>
      </c>
      <c r="V68" s="23"/>
      <c r="W68" s="24"/>
      <c r="X68" s="24"/>
      <c r="Y68" s="203"/>
    </row>
    <row r="69" spans="1:25" ht="14.25" x14ac:dyDescent="0.2">
      <c r="A69" s="20">
        <v>43952.333333333336</v>
      </c>
      <c r="B69" s="13">
        <v>12</v>
      </c>
      <c r="C69" s="14">
        <f t="shared" ref="C69:C132" si="10">SUM(C68,B69)</f>
        <v>1124</v>
      </c>
      <c r="D69" s="21"/>
      <c r="E69" s="21"/>
      <c r="F69" s="21">
        <f t="shared" si="3"/>
        <v>6</v>
      </c>
      <c r="G69" s="21">
        <f t="shared" si="9"/>
        <v>1.7647058823529411</v>
      </c>
      <c r="H69" s="21">
        <f t="shared" si="4"/>
        <v>1.1344537815126052</v>
      </c>
      <c r="I69" s="21">
        <f t="shared" si="5"/>
        <v>7.9411764705882364</v>
      </c>
      <c r="J69" s="21">
        <f t="shared" si="6"/>
        <v>20.000000000000004</v>
      </c>
      <c r="K69" s="22">
        <v>23</v>
      </c>
      <c r="L69" s="22">
        <v>9</v>
      </c>
      <c r="M69" s="22">
        <v>2</v>
      </c>
      <c r="N69" s="22">
        <f>SUM(L69:M69)</f>
        <v>11</v>
      </c>
      <c r="O69" s="125">
        <v>33</v>
      </c>
      <c r="P69" s="125">
        <v>23</v>
      </c>
      <c r="Q69" s="125">
        <v>19</v>
      </c>
      <c r="R69" s="22">
        <v>23</v>
      </c>
      <c r="S69" s="22">
        <f t="shared" si="8"/>
        <v>42</v>
      </c>
      <c r="T69" s="13">
        <v>1</v>
      </c>
      <c r="U69" s="13">
        <f t="shared" ref="U69:U132" si="11">SUM(U68,T69)</f>
        <v>41</v>
      </c>
      <c r="V69" s="23"/>
      <c r="W69" s="24"/>
      <c r="X69" s="24"/>
      <c r="Y69" s="203"/>
    </row>
    <row r="70" spans="1:25" ht="14.25" x14ac:dyDescent="0.2">
      <c r="A70" s="20">
        <v>43953.333333333336</v>
      </c>
      <c r="B70" s="13">
        <v>5</v>
      </c>
      <c r="C70" s="14">
        <f t="shared" si="10"/>
        <v>1129</v>
      </c>
      <c r="D70" s="21"/>
      <c r="E70" s="21"/>
      <c r="F70" s="21">
        <f t="shared" si="3"/>
        <v>6</v>
      </c>
      <c r="G70" s="21">
        <f t="shared" si="9"/>
        <v>0.73529411764705888</v>
      </c>
      <c r="H70" s="21">
        <f t="shared" si="4"/>
        <v>1.0714285714285714</v>
      </c>
      <c r="I70" s="21">
        <f t="shared" si="5"/>
        <v>7.5</v>
      </c>
      <c r="J70" s="21">
        <f t="shared" si="6"/>
        <v>17.794117647058822</v>
      </c>
      <c r="K70" s="22"/>
      <c r="L70" s="22"/>
      <c r="M70" s="22"/>
      <c r="N70" s="22"/>
      <c r="O70" s="125"/>
      <c r="P70" s="125"/>
      <c r="Q70" s="125"/>
      <c r="R70" s="22"/>
      <c r="S70" s="22"/>
      <c r="T70" s="13">
        <v>0</v>
      </c>
      <c r="U70" s="13">
        <f t="shared" si="11"/>
        <v>41</v>
      </c>
      <c r="V70" s="23"/>
      <c r="W70" s="24"/>
      <c r="X70" s="24"/>
      <c r="Y70" s="203"/>
    </row>
    <row r="71" spans="1:25" ht="14.25" x14ac:dyDescent="0.2">
      <c r="A71" s="20">
        <v>43954.333333333336</v>
      </c>
      <c r="B71" s="13">
        <v>4</v>
      </c>
      <c r="C71" s="14">
        <f t="shared" si="10"/>
        <v>1133</v>
      </c>
      <c r="D71" s="21"/>
      <c r="E71" s="21"/>
      <c r="F71" s="21">
        <f t="shared" ref="F71:F134" si="12">AVERAGE(B68:B74)</f>
        <v>5.5714285714285712</v>
      </c>
      <c r="G71" s="21">
        <f t="shared" si="9"/>
        <v>0.58823529411764708</v>
      </c>
      <c r="H71" s="21">
        <f t="shared" si="4"/>
        <v>0.94537815126050428</v>
      </c>
      <c r="I71" s="21">
        <f t="shared" si="5"/>
        <v>6.6176470588235299</v>
      </c>
      <c r="J71" s="21">
        <f t="shared" si="6"/>
        <v>17.205882352941178</v>
      </c>
      <c r="K71" s="22"/>
      <c r="L71" s="22"/>
      <c r="M71" s="22"/>
      <c r="N71" s="22"/>
      <c r="O71" s="125"/>
      <c r="P71" s="125"/>
      <c r="Q71" s="125"/>
      <c r="R71" s="22"/>
      <c r="S71" s="22"/>
      <c r="T71" s="13">
        <v>0</v>
      </c>
      <c r="U71" s="13">
        <f t="shared" si="11"/>
        <v>41</v>
      </c>
      <c r="V71" s="23"/>
      <c r="W71" s="24"/>
      <c r="X71" s="24"/>
      <c r="Y71" s="203"/>
    </row>
    <row r="72" spans="1:25" ht="14.25" x14ac:dyDescent="0.2">
      <c r="A72" s="20">
        <v>43955.333333333336</v>
      </c>
      <c r="B72" s="13">
        <v>2</v>
      </c>
      <c r="C72" s="14">
        <f t="shared" si="10"/>
        <v>1135</v>
      </c>
      <c r="D72" s="21"/>
      <c r="E72" s="21"/>
      <c r="F72" s="21">
        <f t="shared" si="12"/>
        <v>5.2857142857142856</v>
      </c>
      <c r="G72" s="21">
        <f t="shared" si="9"/>
        <v>0.29411764705882354</v>
      </c>
      <c r="H72" s="21">
        <f t="shared" si="4"/>
        <v>0.88235294117647045</v>
      </c>
      <c r="I72" s="21">
        <f t="shared" si="5"/>
        <v>6.1764705882352935</v>
      </c>
      <c r="J72" s="21">
        <f t="shared" si="6"/>
        <v>17.205882352941178</v>
      </c>
      <c r="K72" s="22">
        <v>27</v>
      </c>
      <c r="L72" s="22">
        <v>5</v>
      </c>
      <c r="M72" s="22">
        <v>2</v>
      </c>
      <c r="N72" s="22">
        <f>SUM(L72:M72)</f>
        <v>7</v>
      </c>
      <c r="O72" s="125">
        <v>30</v>
      </c>
      <c r="P72" s="125">
        <v>24</v>
      </c>
      <c r="Q72" s="125">
        <v>23</v>
      </c>
      <c r="R72" s="22">
        <v>21</v>
      </c>
      <c r="S72" s="22">
        <f t="shared" si="8"/>
        <v>44</v>
      </c>
      <c r="T72" s="13">
        <v>1</v>
      </c>
      <c r="U72" s="13">
        <f t="shared" si="11"/>
        <v>42</v>
      </c>
      <c r="V72" s="23"/>
      <c r="W72" s="24"/>
      <c r="X72" s="24"/>
      <c r="Y72" s="203"/>
    </row>
    <row r="73" spans="1:25" ht="14.25" x14ac:dyDescent="0.2">
      <c r="A73" s="20">
        <v>43956.333333333336</v>
      </c>
      <c r="B73" s="13">
        <v>6</v>
      </c>
      <c r="C73" s="14">
        <f t="shared" si="10"/>
        <v>1141</v>
      </c>
      <c r="D73" s="21"/>
      <c r="E73" s="21"/>
      <c r="F73" s="21">
        <f t="shared" si="12"/>
        <v>4.1428571428571432</v>
      </c>
      <c r="G73" s="21">
        <f t="shared" si="9"/>
        <v>0.88235294117647056</v>
      </c>
      <c r="H73" s="21">
        <f t="shared" si="4"/>
        <v>0.88235294117647045</v>
      </c>
      <c r="I73" s="21">
        <f t="shared" si="5"/>
        <v>6.1764705882352935</v>
      </c>
      <c r="J73" s="21">
        <f t="shared" si="6"/>
        <v>16.764705882352942</v>
      </c>
      <c r="K73" s="22">
        <v>15</v>
      </c>
      <c r="L73" s="22">
        <v>5</v>
      </c>
      <c r="M73" s="22">
        <v>3</v>
      </c>
      <c r="N73" s="22">
        <f>SUM(L73:M73)</f>
        <v>8</v>
      </c>
      <c r="O73" s="125">
        <v>33</v>
      </c>
      <c r="P73" s="125">
        <v>24</v>
      </c>
      <c r="Q73" s="125">
        <v>21</v>
      </c>
      <c r="R73" s="22">
        <v>17</v>
      </c>
      <c r="S73" s="22">
        <f t="shared" si="8"/>
        <v>38</v>
      </c>
      <c r="T73" s="13">
        <v>0</v>
      </c>
      <c r="U73" s="13">
        <f t="shared" si="11"/>
        <v>42</v>
      </c>
      <c r="V73" s="23"/>
      <c r="W73" s="24"/>
      <c r="X73" s="24"/>
      <c r="Y73" s="203"/>
    </row>
    <row r="74" spans="1:25" ht="14.25" x14ac:dyDescent="0.2">
      <c r="A74" s="20">
        <v>43957.333333333336</v>
      </c>
      <c r="B74" s="13">
        <v>4</v>
      </c>
      <c r="C74" s="14">
        <f t="shared" si="10"/>
        <v>1145</v>
      </c>
      <c r="D74" s="21"/>
      <c r="E74" s="21"/>
      <c r="F74" s="21">
        <f t="shared" si="12"/>
        <v>3.7142857142857144</v>
      </c>
      <c r="G74" s="21">
        <f t="shared" si="9"/>
        <v>0.58823529411764708</v>
      </c>
      <c r="H74" s="21">
        <f t="shared" si="4"/>
        <v>0.81932773109243684</v>
      </c>
      <c r="I74" s="21">
        <f t="shared" ref="I74" si="13">G68+G69+G70+G71+G72+G73+G74</f>
        <v>5.735294117647058</v>
      </c>
      <c r="J74" s="21">
        <f t="shared" si="6"/>
        <v>15.73529411764706</v>
      </c>
      <c r="K74" s="22">
        <v>17</v>
      </c>
      <c r="L74" s="22">
        <v>5</v>
      </c>
      <c r="M74" s="22">
        <v>2</v>
      </c>
      <c r="N74" s="22">
        <f>SUM(L74:M74)</f>
        <v>7</v>
      </c>
      <c r="O74" s="125">
        <v>36</v>
      </c>
      <c r="P74" s="125">
        <v>17</v>
      </c>
      <c r="Q74" s="125">
        <v>14</v>
      </c>
      <c r="R74" s="22">
        <v>20</v>
      </c>
      <c r="S74" s="22">
        <f t="shared" si="8"/>
        <v>34</v>
      </c>
      <c r="T74" s="13">
        <v>0</v>
      </c>
      <c r="U74" s="13">
        <f t="shared" si="11"/>
        <v>42</v>
      </c>
      <c r="V74" s="23"/>
      <c r="W74" s="24"/>
      <c r="X74" s="24"/>
      <c r="Y74" s="203"/>
    </row>
    <row r="75" spans="1:25" ht="14.25" x14ac:dyDescent="0.2">
      <c r="A75" s="20">
        <v>43958.333333333336</v>
      </c>
      <c r="B75" s="13">
        <v>4</v>
      </c>
      <c r="C75" s="14">
        <f t="shared" si="10"/>
        <v>1149</v>
      </c>
      <c r="D75" s="21"/>
      <c r="E75" s="21"/>
      <c r="F75" s="21">
        <f t="shared" si="12"/>
        <v>4.1428571428571432</v>
      </c>
      <c r="G75" s="21">
        <f t="shared" si="9"/>
        <v>0.58823529411764708</v>
      </c>
      <c r="H75" s="21">
        <f>(G69+G70+G71+G72+G73+G74+G75)/7</f>
        <v>0.7773109243697478</v>
      </c>
      <c r="I75" s="21">
        <f t="shared" ref="I75:I138" si="14">G69+G70+G71+G72+G73+G74+G75</f>
        <v>5.4411764705882346</v>
      </c>
      <c r="J75" s="21">
        <f t="shared" si="6"/>
        <v>14.117647058823529</v>
      </c>
      <c r="K75" s="22">
        <v>14</v>
      </c>
      <c r="L75" s="22">
        <v>4</v>
      </c>
      <c r="M75" s="22">
        <v>1</v>
      </c>
      <c r="N75" s="22">
        <f>SUM(L75:M75)</f>
        <v>5</v>
      </c>
      <c r="O75" s="125">
        <v>33</v>
      </c>
      <c r="P75" s="125">
        <v>21</v>
      </c>
      <c r="Q75" s="125">
        <v>18</v>
      </c>
      <c r="R75" s="22">
        <v>24</v>
      </c>
      <c r="S75" s="22">
        <f t="shared" si="8"/>
        <v>42</v>
      </c>
      <c r="T75" s="13">
        <v>0</v>
      </c>
      <c r="U75" s="13">
        <f t="shared" si="11"/>
        <v>42</v>
      </c>
      <c r="V75" s="23"/>
      <c r="W75" s="24"/>
      <c r="X75" s="24"/>
      <c r="Y75" s="203"/>
    </row>
    <row r="76" spans="1:25" ht="14.25" x14ac:dyDescent="0.2">
      <c r="A76" s="20">
        <v>43959.333333333336</v>
      </c>
      <c r="B76" s="13">
        <v>4</v>
      </c>
      <c r="C76" s="14">
        <f t="shared" si="10"/>
        <v>1153</v>
      </c>
      <c r="D76" s="21"/>
      <c r="E76" s="21"/>
      <c r="F76" s="21">
        <f t="shared" si="12"/>
        <v>4.4285714285714288</v>
      </c>
      <c r="G76" s="21">
        <f t="shared" si="9"/>
        <v>0.58823529411764708</v>
      </c>
      <c r="H76" s="21">
        <f t="shared" ref="H76:H139" si="15">(G70+G71+G72+G73+G74+G75+G76)/7</f>
        <v>0.60924369747899154</v>
      </c>
      <c r="I76" s="21">
        <f t="shared" si="14"/>
        <v>4.2647058823529411</v>
      </c>
      <c r="J76" s="21">
        <f t="shared" si="6"/>
        <v>12.205882352941178</v>
      </c>
      <c r="K76" s="22">
        <v>12</v>
      </c>
      <c r="L76" s="22">
        <v>3</v>
      </c>
      <c r="M76" s="22">
        <v>1</v>
      </c>
      <c r="N76" s="22">
        <f>SUM(L76:M76)</f>
        <v>4</v>
      </c>
      <c r="O76" s="125">
        <v>35</v>
      </c>
      <c r="P76" s="125">
        <v>23</v>
      </c>
      <c r="Q76" s="125">
        <v>18</v>
      </c>
      <c r="R76" s="22">
        <v>24</v>
      </c>
      <c r="S76" s="22">
        <f t="shared" si="8"/>
        <v>42</v>
      </c>
      <c r="T76" s="13">
        <v>1</v>
      </c>
      <c r="U76" s="13">
        <f t="shared" si="11"/>
        <v>43</v>
      </c>
      <c r="V76" s="23"/>
      <c r="W76" s="24"/>
      <c r="X76" s="24"/>
      <c r="Y76" s="203"/>
    </row>
    <row r="77" spans="1:25" ht="14.25" x14ac:dyDescent="0.2">
      <c r="A77" s="20">
        <v>43960.333333333336</v>
      </c>
      <c r="B77" s="13">
        <v>2</v>
      </c>
      <c r="C77" s="14">
        <f t="shared" si="10"/>
        <v>1155</v>
      </c>
      <c r="D77" s="21"/>
      <c r="E77" s="21"/>
      <c r="F77" s="21">
        <f t="shared" si="12"/>
        <v>3.8571428571428572</v>
      </c>
      <c r="G77" s="21">
        <f t="shared" si="9"/>
        <v>0.29411764705882354</v>
      </c>
      <c r="H77" s="21">
        <f t="shared" si="15"/>
        <v>0.54621848739495804</v>
      </c>
      <c r="I77" s="21">
        <f t="shared" si="14"/>
        <v>3.8235294117647061</v>
      </c>
      <c r="J77" s="21">
        <f t="shared" si="6"/>
        <v>11.323529411764707</v>
      </c>
      <c r="K77" s="22"/>
      <c r="L77" s="22"/>
      <c r="M77" s="22"/>
      <c r="N77" s="22"/>
      <c r="O77" s="125"/>
      <c r="P77" s="125"/>
      <c r="Q77" s="125"/>
      <c r="R77" s="22"/>
      <c r="S77" s="22"/>
      <c r="T77" s="13">
        <v>0</v>
      </c>
      <c r="U77" s="13">
        <f t="shared" si="11"/>
        <v>43</v>
      </c>
      <c r="V77" s="23"/>
      <c r="W77" s="24"/>
      <c r="X77" s="24"/>
      <c r="Y77" s="203"/>
    </row>
    <row r="78" spans="1:25" ht="14.25" x14ac:dyDescent="0.2">
      <c r="A78" s="20">
        <v>43961.333333333336</v>
      </c>
      <c r="B78" s="13">
        <v>7</v>
      </c>
      <c r="C78" s="14">
        <f t="shared" si="10"/>
        <v>1162</v>
      </c>
      <c r="D78" s="21"/>
      <c r="E78" s="21"/>
      <c r="F78" s="21">
        <f t="shared" si="12"/>
        <v>4</v>
      </c>
      <c r="G78" s="21">
        <f t="shared" si="9"/>
        <v>1.0294117647058825</v>
      </c>
      <c r="H78" s="21">
        <f t="shared" si="15"/>
        <v>0.60924369747899154</v>
      </c>
      <c r="I78" s="21">
        <f t="shared" si="14"/>
        <v>4.2647058823529411</v>
      </c>
      <c r="J78" s="21">
        <f t="shared" si="6"/>
        <v>10.882352941176471</v>
      </c>
      <c r="K78" s="22"/>
      <c r="L78" s="22"/>
      <c r="M78" s="22"/>
      <c r="N78" s="22"/>
      <c r="O78" s="125"/>
      <c r="P78" s="125"/>
      <c r="Q78" s="125"/>
      <c r="R78" s="22"/>
      <c r="S78" s="22"/>
      <c r="T78" s="13">
        <v>1</v>
      </c>
      <c r="U78" s="13">
        <f t="shared" si="11"/>
        <v>44</v>
      </c>
      <c r="V78" s="23"/>
      <c r="W78" s="24"/>
      <c r="X78" s="24"/>
      <c r="Y78" s="203"/>
    </row>
    <row r="79" spans="1:25" ht="14.25" x14ac:dyDescent="0.2">
      <c r="A79" s="20">
        <v>43962.333333333336</v>
      </c>
      <c r="B79" s="13">
        <v>4</v>
      </c>
      <c r="C79" s="14">
        <f t="shared" si="10"/>
        <v>1166</v>
      </c>
      <c r="D79" s="21"/>
      <c r="E79" s="21"/>
      <c r="F79" s="21">
        <f t="shared" si="12"/>
        <v>4</v>
      </c>
      <c r="G79" s="21">
        <f t="shared" si="9"/>
        <v>0.58823529411764708</v>
      </c>
      <c r="H79" s="21">
        <f t="shared" si="15"/>
        <v>0.65126050420168069</v>
      </c>
      <c r="I79" s="21">
        <f t="shared" si="14"/>
        <v>4.5588235294117645</v>
      </c>
      <c r="J79" s="21">
        <f t="shared" si="6"/>
        <v>10.735294117647058</v>
      </c>
      <c r="K79" s="22">
        <v>10</v>
      </c>
      <c r="L79" s="22">
        <v>2</v>
      </c>
      <c r="M79" s="22">
        <v>2</v>
      </c>
      <c r="N79" s="22">
        <f>SUM(L79:M79)</f>
        <v>4</v>
      </c>
      <c r="O79" s="125">
        <v>28</v>
      </c>
      <c r="P79" s="125">
        <v>25</v>
      </c>
      <c r="Q79" s="125">
        <v>22</v>
      </c>
      <c r="R79" s="22">
        <v>17</v>
      </c>
      <c r="S79" s="22">
        <f t="shared" si="8"/>
        <v>39</v>
      </c>
      <c r="T79" s="13">
        <v>0</v>
      </c>
      <c r="U79" s="13">
        <f t="shared" si="11"/>
        <v>44</v>
      </c>
      <c r="V79" s="23"/>
      <c r="W79" s="24"/>
      <c r="X79" s="24"/>
      <c r="Y79" s="203"/>
    </row>
    <row r="80" spans="1:25" ht="14.25" x14ac:dyDescent="0.2">
      <c r="A80" s="20">
        <v>43963.333333333336</v>
      </c>
      <c r="B80" s="13">
        <v>2</v>
      </c>
      <c r="C80" s="14">
        <f t="shared" si="10"/>
        <v>1168</v>
      </c>
      <c r="D80" s="21"/>
      <c r="E80" s="21"/>
      <c r="F80" s="21">
        <f t="shared" si="12"/>
        <v>4</v>
      </c>
      <c r="G80" s="21">
        <f t="shared" si="9"/>
        <v>0.29411764705882354</v>
      </c>
      <c r="H80" s="21">
        <f t="shared" si="15"/>
        <v>0.5672268907563025</v>
      </c>
      <c r="I80" s="21">
        <f t="shared" si="14"/>
        <v>3.9705882352941173</v>
      </c>
      <c r="J80" s="21">
        <f t="shared" si="6"/>
        <v>10.147058823529411</v>
      </c>
      <c r="K80" s="22">
        <v>6</v>
      </c>
      <c r="L80" s="22">
        <v>2</v>
      </c>
      <c r="M80" s="22">
        <v>1</v>
      </c>
      <c r="N80" s="22">
        <f>SUM(L80:M80)</f>
        <v>3</v>
      </c>
      <c r="O80" s="125">
        <v>32</v>
      </c>
      <c r="P80" s="125">
        <v>21</v>
      </c>
      <c r="Q80" s="125">
        <v>16</v>
      </c>
      <c r="R80" s="22">
        <v>19</v>
      </c>
      <c r="S80" s="22">
        <f t="shared" si="8"/>
        <v>35</v>
      </c>
      <c r="T80" s="13">
        <v>0</v>
      </c>
      <c r="U80" s="13">
        <f t="shared" si="11"/>
        <v>44</v>
      </c>
      <c r="V80" s="23"/>
      <c r="W80" s="24"/>
      <c r="X80" s="24"/>
      <c r="Y80" s="203"/>
    </row>
    <row r="81" spans="1:25" ht="14.25" x14ac:dyDescent="0.2">
      <c r="A81" s="20">
        <v>43964.333333333336</v>
      </c>
      <c r="B81" s="13">
        <v>5</v>
      </c>
      <c r="C81" s="14">
        <f t="shared" si="10"/>
        <v>1173</v>
      </c>
      <c r="D81" s="21"/>
      <c r="E81" s="21"/>
      <c r="F81" s="21">
        <f t="shared" si="12"/>
        <v>4</v>
      </c>
      <c r="G81" s="21">
        <f t="shared" si="9"/>
        <v>0.73529411764705888</v>
      </c>
      <c r="H81" s="21">
        <f t="shared" si="15"/>
        <v>0.58823529411764697</v>
      </c>
      <c r="I81" s="21">
        <f t="shared" si="14"/>
        <v>4.117647058823529</v>
      </c>
      <c r="J81" s="21">
        <f t="shared" ref="J81:J144" si="16">SUM(G68:G81)</f>
        <v>9.852941176470587</v>
      </c>
      <c r="K81" s="22">
        <v>6</v>
      </c>
      <c r="L81" s="22">
        <v>1</v>
      </c>
      <c r="M81" s="22">
        <v>1</v>
      </c>
      <c r="N81" s="22">
        <f>SUM(L81:M81)</f>
        <v>2</v>
      </c>
      <c r="O81" s="125">
        <v>31</v>
      </c>
      <c r="P81" s="125">
        <v>22</v>
      </c>
      <c r="Q81" s="125">
        <v>17</v>
      </c>
      <c r="R81" s="22">
        <v>16</v>
      </c>
      <c r="S81" s="22">
        <f t="shared" si="8"/>
        <v>33</v>
      </c>
      <c r="T81" s="13">
        <v>0</v>
      </c>
      <c r="U81" s="13">
        <f t="shared" si="11"/>
        <v>44</v>
      </c>
      <c r="V81" s="23"/>
      <c r="W81" s="24"/>
      <c r="X81" s="24"/>
      <c r="Y81" s="203"/>
    </row>
    <row r="82" spans="1:25" ht="14.25" x14ac:dyDescent="0.2">
      <c r="A82" s="20">
        <v>43965.333333333336</v>
      </c>
      <c r="B82" s="13">
        <v>4</v>
      </c>
      <c r="C82" s="14">
        <f t="shared" si="10"/>
        <v>1177</v>
      </c>
      <c r="D82" s="21"/>
      <c r="E82" s="21"/>
      <c r="F82" s="21">
        <f t="shared" si="12"/>
        <v>3.4285714285714284</v>
      </c>
      <c r="G82" s="21">
        <f t="shared" si="9"/>
        <v>0.58823529411764708</v>
      </c>
      <c r="H82" s="21">
        <f t="shared" si="15"/>
        <v>0.58823529411764697</v>
      </c>
      <c r="I82" s="21">
        <f t="shared" si="14"/>
        <v>4.117647058823529</v>
      </c>
      <c r="J82" s="21">
        <f t="shared" si="16"/>
        <v>9.5588235294117627</v>
      </c>
      <c r="K82" s="22">
        <v>8</v>
      </c>
      <c r="L82" s="22">
        <v>1</v>
      </c>
      <c r="M82" s="22">
        <v>1</v>
      </c>
      <c r="N82" s="22">
        <f>SUM(L82:M82)</f>
        <v>2</v>
      </c>
      <c r="O82" s="125">
        <v>34</v>
      </c>
      <c r="P82" s="125">
        <v>21</v>
      </c>
      <c r="Q82" s="125">
        <v>18</v>
      </c>
      <c r="R82" s="22">
        <v>16</v>
      </c>
      <c r="S82" s="22">
        <f t="shared" si="8"/>
        <v>34</v>
      </c>
      <c r="T82" s="13">
        <v>0</v>
      </c>
      <c r="U82" s="13">
        <f t="shared" si="11"/>
        <v>44</v>
      </c>
      <c r="V82" s="23"/>
      <c r="W82" s="24"/>
      <c r="X82" s="24"/>
      <c r="Y82" s="203"/>
    </row>
    <row r="83" spans="1:25" ht="14.25" x14ac:dyDescent="0.2">
      <c r="A83" s="20">
        <v>43966.333333333336</v>
      </c>
      <c r="B83" s="13">
        <v>4</v>
      </c>
      <c r="C83" s="14">
        <f t="shared" si="10"/>
        <v>1181</v>
      </c>
      <c r="D83" s="21"/>
      <c r="E83" s="21"/>
      <c r="F83" s="21">
        <f t="shared" si="12"/>
        <v>3.1428571428571428</v>
      </c>
      <c r="G83" s="21">
        <f t="shared" si="9"/>
        <v>0.58823529411764708</v>
      </c>
      <c r="H83" s="21">
        <f t="shared" si="15"/>
        <v>0.58823529411764708</v>
      </c>
      <c r="I83" s="21">
        <f t="shared" si="14"/>
        <v>4.1176470588235299</v>
      </c>
      <c r="J83" s="21">
        <f t="shared" si="16"/>
        <v>8.3823529411764692</v>
      </c>
      <c r="K83" s="22">
        <v>11</v>
      </c>
      <c r="L83" s="22">
        <v>1</v>
      </c>
      <c r="M83" s="22">
        <v>0</v>
      </c>
      <c r="N83" s="22">
        <f>SUM(L83:M83)</f>
        <v>1</v>
      </c>
      <c r="O83" s="125">
        <v>25</v>
      </c>
      <c r="P83" s="125">
        <v>22</v>
      </c>
      <c r="Q83" s="125">
        <v>21</v>
      </c>
      <c r="R83" s="22">
        <v>22</v>
      </c>
      <c r="S83" s="22">
        <f t="shared" si="8"/>
        <v>43</v>
      </c>
      <c r="T83" s="13">
        <v>1</v>
      </c>
      <c r="U83" s="13">
        <f t="shared" si="11"/>
        <v>45</v>
      </c>
      <c r="V83" s="23">
        <f>SUM(K83:M83)</f>
        <v>12</v>
      </c>
      <c r="W83" s="24">
        <f t="shared" ref="W83:W146" si="17">SUM(C69,-V83,-$T$346)</f>
        <v>526</v>
      </c>
      <c r="X83" s="24">
        <f>MROUND(W83,5)</f>
        <v>525</v>
      </c>
      <c r="Y83" s="203">
        <f t="shared" ref="Y83:Y146" si="18">IF(X83&gt;X82,X83,X82)</f>
        <v>525</v>
      </c>
    </row>
    <row r="84" spans="1:25" ht="14.25" x14ac:dyDescent="0.2">
      <c r="A84" s="20">
        <v>43967.333333333336</v>
      </c>
      <c r="B84" s="13">
        <v>2</v>
      </c>
      <c r="C84" s="14">
        <f t="shared" si="10"/>
        <v>1183</v>
      </c>
      <c r="D84" s="21"/>
      <c r="E84" s="21"/>
      <c r="F84" s="21">
        <f t="shared" si="12"/>
        <v>3.8571428571428572</v>
      </c>
      <c r="G84" s="21">
        <f t="shared" si="9"/>
        <v>0.29411764705882354</v>
      </c>
      <c r="H84" s="21">
        <f t="shared" si="15"/>
        <v>0.58823529411764708</v>
      </c>
      <c r="I84" s="21">
        <f t="shared" si="14"/>
        <v>4.1176470588235299</v>
      </c>
      <c r="J84" s="21">
        <f t="shared" si="16"/>
        <v>7.9411764705882346</v>
      </c>
      <c r="K84" s="22"/>
      <c r="L84" s="22"/>
      <c r="M84" s="22"/>
      <c r="N84" s="22"/>
      <c r="O84" s="125"/>
      <c r="P84" s="125"/>
      <c r="Q84" s="125"/>
      <c r="R84" s="22"/>
      <c r="S84" s="22"/>
      <c r="T84" s="13">
        <v>1</v>
      </c>
      <c r="U84" s="13">
        <f t="shared" si="11"/>
        <v>46</v>
      </c>
      <c r="V84" s="25">
        <v>12</v>
      </c>
      <c r="W84" s="24">
        <f t="shared" si="17"/>
        <v>531</v>
      </c>
      <c r="X84" s="24">
        <f t="shared" ref="X84:X147" si="19">MROUND(W84,5)</f>
        <v>530</v>
      </c>
      <c r="Y84" s="203">
        <f t="shared" si="18"/>
        <v>530</v>
      </c>
    </row>
    <row r="85" spans="1:25" ht="14.25" x14ac:dyDescent="0.2">
      <c r="A85" s="20">
        <v>43968.333333333336</v>
      </c>
      <c r="B85" s="13">
        <v>3</v>
      </c>
      <c r="C85" s="14">
        <f t="shared" si="10"/>
        <v>1186</v>
      </c>
      <c r="D85" s="21"/>
      <c r="E85" s="21"/>
      <c r="F85" s="21">
        <f t="shared" si="12"/>
        <v>3.2857142857142856</v>
      </c>
      <c r="G85" s="21">
        <f t="shared" si="9"/>
        <v>0.44117647058823528</v>
      </c>
      <c r="H85" s="21">
        <f t="shared" si="15"/>
        <v>0.50420168067226889</v>
      </c>
      <c r="I85" s="21">
        <f t="shared" si="14"/>
        <v>3.5294117647058822</v>
      </c>
      <c r="J85" s="21">
        <f t="shared" si="16"/>
        <v>7.7941176470588225</v>
      </c>
      <c r="K85" s="22"/>
      <c r="L85" s="22"/>
      <c r="M85" s="22"/>
      <c r="N85" s="22"/>
      <c r="O85" s="125"/>
      <c r="P85" s="125"/>
      <c r="Q85" s="125"/>
      <c r="R85" s="22"/>
      <c r="S85" s="22"/>
      <c r="T85" s="13">
        <v>0</v>
      </c>
      <c r="U85" s="13">
        <f t="shared" si="11"/>
        <v>46</v>
      </c>
      <c r="V85" s="25">
        <v>12</v>
      </c>
      <c r="W85" s="24">
        <f t="shared" si="17"/>
        <v>535</v>
      </c>
      <c r="X85" s="24">
        <f t="shared" si="19"/>
        <v>535</v>
      </c>
      <c r="Y85" s="203">
        <f t="shared" si="18"/>
        <v>535</v>
      </c>
    </row>
    <row r="86" spans="1:25" ht="14.25" x14ac:dyDescent="0.2">
      <c r="A86" s="20">
        <v>43969.333333333336</v>
      </c>
      <c r="B86" s="13">
        <v>2</v>
      </c>
      <c r="C86" s="14">
        <f t="shared" si="10"/>
        <v>1188</v>
      </c>
      <c r="D86" s="21"/>
      <c r="E86" s="21"/>
      <c r="F86" s="21">
        <f t="shared" si="12"/>
        <v>2.7142857142857144</v>
      </c>
      <c r="G86" s="21">
        <f t="shared" si="9"/>
        <v>0.29411764705882354</v>
      </c>
      <c r="H86" s="21">
        <f t="shared" si="15"/>
        <v>0.46218487394957986</v>
      </c>
      <c r="I86" s="21">
        <f t="shared" si="14"/>
        <v>3.2352941176470589</v>
      </c>
      <c r="J86" s="21">
        <f t="shared" si="16"/>
        <v>7.7941176470588225</v>
      </c>
      <c r="K86" s="22">
        <v>6</v>
      </c>
      <c r="L86" s="22">
        <v>1</v>
      </c>
      <c r="M86" s="22">
        <v>0</v>
      </c>
      <c r="N86" s="22">
        <f>SUM(L86:M86)</f>
        <v>1</v>
      </c>
      <c r="O86" s="125">
        <v>34</v>
      </c>
      <c r="P86" s="125">
        <v>17</v>
      </c>
      <c r="Q86" s="125">
        <v>18</v>
      </c>
      <c r="R86" s="22">
        <v>13</v>
      </c>
      <c r="S86" s="22">
        <f t="shared" si="8"/>
        <v>31</v>
      </c>
      <c r="T86" s="13">
        <v>0</v>
      </c>
      <c r="U86" s="13">
        <f t="shared" si="11"/>
        <v>46</v>
      </c>
      <c r="V86" s="23">
        <f>SUM(K86:M86)</f>
        <v>7</v>
      </c>
      <c r="W86" s="24">
        <f t="shared" si="17"/>
        <v>542</v>
      </c>
      <c r="X86" s="24">
        <f t="shared" si="19"/>
        <v>540</v>
      </c>
      <c r="Y86" s="203">
        <f t="shared" si="18"/>
        <v>540</v>
      </c>
    </row>
    <row r="87" spans="1:25" ht="14.25" x14ac:dyDescent="0.2">
      <c r="A87" s="20">
        <v>43970.333333333336</v>
      </c>
      <c r="B87" s="13">
        <v>7</v>
      </c>
      <c r="C87" s="14">
        <f t="shared" si="10"/>
        <v>1195</v>
      </c>
      <c r="D87" s="21"/>
      <c r="E87" s="21"/>
      <c r="F87" s="21">
        <f t="shared" si="12"/>
        <v>2.4285714285714284</v>
      </c>
      <c r="G87" s="21">
        <f t="shared" si="9"/>
        <v>1.0294117647058825</v>
      </c>
      <c r="H87" s="21">
        <f t="shared" si="15"/>
        <v>0.5672268907563025</v>
      </c>
      <c r="I87" s="21">
        <f t="shared" si="14"/>
        <v>3.9705882352941178</v>
      </c>
      <c r="J87" s="21">
        <f t="shared" si="16"/>
        <v>7.9411764705882337</v>
      </c>
      <c r="K87" s="22">
        <v>6</v>
      </c>
      <c r="L87" s="22">
        <v>4</v>
      </c>
      <c r="M87" s="22">
        <v>0</v>
      </c>
      <c r="N87" s="22">
        <f>SUM(L87:M87)</f>
        <v>4</v>
      </c>
      <c r="O87" s="125">
        <v>37</v>
      </c>
      <c r="P87" s="125">
        <v>19</v>
      </c>
      <c r="Q87" s="125">
        <v>18</v>
      </c>
      <c r="R87" s="22">
        <v>21</v>
      </c>
      <c r="S87" s="22">
        <f t="shared" si="8"/>
        <v>39</v>
      </c>
      <c r="T87" s="13">
        <v>0</v>
      </c>
      <c r="U87" s="13">
        <f t="shared" si="11"/>
        <v>46</v>
      </c>
      <c r="V87" s="23">
        <f>SUM(K87:M87)</f>
        <v>10</v>
      </c>
      <c r="W87" s="24">
        <f t="shared" si="17"/>
        <v>545</v>
      </c>
      <c r="X87" s="24">
        <f t="shared" si="19"/>
        <v>545</v>
      </c>
      <c r="Y87" s="203">
        <f t="shared" si="18"/>
        <v>545</v>
      </c>
    </row>
    <row r="88" spans="1:25" ht="14.25" x14ac:dyDescent="0.2">
      <c r="A88" s="20">
        <v>43971.333333333336</v>
      </c>
      <c r="B88" s="13">
        <v>1</v>
      </c>
      <c r="C88" s="14">
        <f t="shared" si="10"/>
        <v>1196</v>
      </c>
      <c r="D88" s="21"/>
      <c r="E88" s="21"/>
      <c r="F88" s="21">
        <f t="shared" si="12"/>
        <v>2.2857142857142856</v>
      </c>
      <c r="G88" s="21">
        <f t="shared" si="9"/>
        <v>0.14705882352941177</v>
      </c>
      <c r="H88" s="21">
        <f t="shared" si="15"/>
        <v>0.48319327731092437</v>
      </c>
      <c r="I88" s="21">
        <f t="shared" si="14"/>
        <v>3.3823529411764706</v>
      </c>
      <c r="J88" s="21">
        <f t="shared" si="16"/>
        <v>7.4999999999999991</v>
      </c>
      <c r="K88" s="22">
        <v>9</v>
      </c>
      <c r="L88" s="22">
        <v>2</v>
      </c>
      <c r="M88" s="22">
        <v>0</v>
      </c>
      <c r="N88" s="22">
        <f>SUM(L88:M88)</f>
        <v>2</v>
      </c>
      <c r="O88" s="125">
        <v>37</v>
      </c>
      <c r="P88" s="125">
        <v>14</v>
      </c>
      <c r="Q88" s="125">
        <v>12</v>
      </c>
      <c r="R88" s="22">
        <v>21</v>
      </c>
      <c r="S88" s="22">
        <f t="shared" si="8"/>
        <v>33</v>
      </c>
      <c r="T88" s="13">
        <v>0</v>
      </c>
      <c r="U88" s="13">
        <f t="shared" si="11"/>
        <v>46</v>
      </c>
      <c r="V88" s="23">
        <f>SUM(K88:M88)</f>
        <v>11</v>
      </c>
      <c r="W88" s="24">
        <f t="shared" si="17"/>
        <v>548</v>
      </c>
      <c r="X88" s="24">
        <f t="shared" si="19"/>
        <v>550</v>
      </c>
      <c r="Y88" s="203">
        <f t="shared" si="18"/>
        <v>550</v>
      </c>
    </row>
    <row r="89" spans="1:25" ht="14.25" x14ac:dyDescent="0.2">
      <c r="A89" s="20">
        <v>43972.333333333336</v>
      </c>
      <c r="B89" s="13">
        <v>0</v>
      </c>
      <c r="C89" s="14">
        <f t="shared" si="10"/>
        <v>1196</v>
      </c>
      <c r="D89" s="21"/>
      <c r="E89" s="21"/>
      <c r="F89" s="21">
        <f t="shared" si="12"/>
        <v>1.8571428571428572</v>
      </c>
      <c r="G89" s="21">
        <f t="shared" si="9"/>
        <v>0</v>
      </c>
      <c r="H89" s="21">
        <f t="shared" si="15"/>
        <v>0.39915966386554624</v>
      </c>
      <c r="I89" s="21">
        <f t="shared" si="14"/>
        <v>2.7941176470588238</v>
      </c>
      <c r="J89" s="21">
        <f t="shared" si="16"/>
        <v>6.9117647058823524</v>
      </c>
      <c r="K89" s="22"/>
      <c r="L89" s="22"/>
      <c r="M89" s="22"/>
      <c r="N89" s="22"/>
      <c r="O89" s="125"/>
      <c r="P89" s="125">
        <v>15</v>
      </c>
      <c r="Q89" s="125"/>
      <c r="R89" s="22"/>
      <c r="S89" s="22"/>
      <c r="T89" s="13">
        <v>0</v>
      </c>
      <c r="U89" s="13">
        <f t="shared" si="11"/>
        <v>46</v>
      </c>
      <c r="V89" s="23">
        <v>11</v>
      </c>
      <c r="W89" s="24">
        <f t="shared" si="17"/>
        <v>552</v>
      </c>
      <c r="X89" s="24">
        <f t="shared" si="19"/>
        <v>550</v>
      </c>
      <c r="Y89" s="203">
        <f t="shared" si="18"/>
        <v>550</v>
      </c>
    </row>
    <row r="90" spans="1:25" ht="14.25" x14ac:dyDescent="0.2">
      <c r="A90" s="20">
        <v>43973.333333333336</v>
      </c>
      <c r="B90" s="13">
        <v>2</v>
      </c>
      <c r="C90" s="14">
        <f t="shared" si="10"/>
        <v>1198</v>
      </c>
      <c r="D90" s="21"/>
      <c r="E90" s="21"/>
      <c r="F90" s="21">
        <f t="shared" si="12"/>
        <v>1.5714285714285714</v>
      </c>
      <c r="G90" s="21">
        <f t="shared" si="9"/>
        <v>0.29411764705882354</v>
      </c>
      <c r="H90" s="21">
        <f t="shared" si="15"/>
        <v>0.35714285714285715</v>
      </c>
      <c r="I90" s="21">
        <f t="shared" si="14"/>
        <v>2.5</v>
      </c>
      <c r="J90" s="21">
        <f t="shared" si="16"/>
        <v>6.6176470588235299</v>
      </c>
      <c r="K90" s="22">
        <v>7</v>
      </c>
      <c r="L90" s="22">
        <v>2</v>
      </c>
      <c r="M90" s="22">
        <v>0</v>
      </c>
      <c r="N90" s="22">
        <f>SUM(L90:M90)</f>
        <v>2</v>
      </c>
      <c r="O90" s="125">
        <v>39</v>
      </c>
      <c r="P90" s="125">
        <v>19</v>
      </c>
      <c r="Q90" s="125">
        <v>16</v>
      </c>
      <c r="R90" s="22">
        <v>9</v>
      </c>
      <c r="S90" s="22">
        <f t="shared" si="8"/>
        <v>25</v>
      </c>
      <c r="T90" s="13">
        <v>0</v>
      </c>
      <c r="U90" s="13">
        <f t="shared" si="11"/>
        <v>46</v>
      </c>
      <c r="V90" s="23">
        <f>SUM(K90:M90)</f>
        <v>9</v>
      </c>
      <c r="W90" s="24">
        <f t="shared" si="17"/>
        <v>558</v>
      </c>
      <c r="X90" s="24">
        <f t="shared" si="19"/>
        <v>560</v>
      </c>
      <c r="Y90" s="203">
        <f t="shared" si="18"/>
        <v>560</v>
      </c>
    </row>
    <row r="91" spans="1:25" ht="14.25" x14ac:dyDescent="0.2">
      <c r="A91" s="20">
        <v>43974.333333333336</v>
      </c>
      <c r="B91" s="13">
        <v>1</v>
      </c>
      <c r="C91" s="14">
        <f t="shared" si="10"/>
        <v>1199</v>
      </c>
      <c r="D91" s="21"/>
      <c r="E91" s="21"/>
      <c r="F91" s="21">
        <f t="shared" si="12"/>
        <v>0.8571428571428571</v>
      </c>
      <c r="G91" s="21">
        <f t="shared" si="9"/>
        <v>0.14705882352941177</v>
      </c>
      <c r="H91" s="21">
        <f t="shared" si="15"/>
        <v>0.33613445378151263</v>
      </c>
      <c r="I91" s="21">
        <f t="shared" si="14"/>
        <v>2.3529411764705883</v>
      </c>
      <c r="J91" s="21">
        <f t="shared" si="16"/>
        <v>6.4705882352941186</v>
      </c>
      <c r="K91" s="22"/>
      <c r="L91" s="22"/>
      <c r="M91" s="22"/>
      <c r="N91" s="22"/>
      <c r="O91" s="125"/>
      <c r="P91" s="125"/>
      <c r="Q91" s="125"/>
      <c r="R91" s="22"/>
      <c r="S91" s="22"/>
      <c r="T91" s="13">
        <v>0</v>
      </c>
      <c r="U91" s="13">
        <f t="shared" si="11"/>
        <v>46</v>
      </c>
      <c r="V91" s="25">
        <v>9</v>
      </c>
      <c r="W91" s="24">
        <f t="shared" si="17"/>
        <v>560</v>
      </c>
      <c r="X91" s="24">
        <f t="shared" si="19"/>
        <v>560</v>
      </c>
      <c r="Y91" s="203">
        <f t="shared" si="18"/>
        <v>560</v>
      </c>
    </row>
    <row r="92" spans="1:25" ht="14.25" x14ac:dyDescent="0.2">
      <c r="A92" s="20">
        <v>43975.333333333336</v>
      </c>
      <c r="B92" s="13">
        <v>0</v>
      </c>
      <c r="C92" s="14">
        <f t="shared" si="10"/>
        <v>1199</v>
      </c>
      <c r="D92" s="21"/>
      <c r="E92" s="21"/>
      <c r="F92" s="21">
        <f t="shared" si="12"/>
        <v>0.8571428571428571</v>
      </c>
      <c r="G92" s="21">
        <f t="shared" si="9"/>
        <v>0</v>
      </c>
      <c r="H92" s="21">
        <f t="shared" si="15"/>
        <v>0.27310924369747902</v>
      </c>
      <c r="I92" s="21">
        <f t="shared" si="14"/>
        <v>1.911764705882353</v>
      </c>
      <c r="J92" s="21">
        <f t="shared" si="16"/>
        <v>5.4411764705882355</v>
      </c>
      <c r="K92" s="22"/>
      <c r="L92" s="22"/>
      <c r="M92" s="22"/>
      <c r="N92" s="22"/>
      <c r="O92" s="125"/>
      <c r="P92" s="125"/>
      <c r="Q92" s="125"/>
      <c r="R92" s="22"/>
      <c r="S92" s="22"/>
      <c r="T92" s="13">
        <v>0</v>
      </c>
      <c r="U92" s="13">
        <f t="shared" si="11"/>
        <v>46</v>
      </c>
      <c r="V92" s="25">
        <v>9</v>
      </c>
      <c r="W92" s="24">
        <f t="shared" si="17"/>
        <v>567</v>
      </c>
      <c r="X92" s="24">
        <f t="shared" si="19"/>
        <v>565</v>
      </c>
      <c r="Y92" s="203">
        <f t="shared" si="18"/>
        <v>565</v>
      </c>
    </row>
    <row r="93" spans="1:25" ht="14.25" x14ac:dyDescent="0.2">
      <c r="A93" s="20">
        <v>43976.333333333336</v>
      </c>
      <c r="B93" s="13">
        <v>0</v>
      </c>
      <c r="C93" s="14">
        <f t="shared" si="10"/>
        <v>1199</v>
      </c>
      <c r="D93" s="21"/>
      <c r="E93" s="21"/>
      <c r="F93" s="21">
        <f t="shared" si="12"/>
        <v>1</v>
      </c>
      <c r="G93" s="21">
        <f t="shared" si="9"/>
        <v>0</v>
      </c>
      <c r="H93" s="21">
        <f t="shared" si="15"/>
        <v>0.23109243697478993</v>
      </c>
      <c r="I93" s="21">
        <f t="shared" si="14"/>
        <v>1.6176470588235294</v>
      </c>
      <c r="J93" s="21">
        <f t="shared" si="16"/>
        <v>4.8529411764705888</v>
      </c>
      <c r="K93" s="22">
        <v>5</v>
      </c>
      <c r="L93" s="22">
        <v>1</v>
      </c>
      <c r="M93" s="22">
        <v>0</v>
      </c>
      <c r="N93" s="22">
        <f>SUM(L93:M93)</f>
        <v>1</v>
      </c>
      <c r="O93" s="125">
        <v>35</v>
      </c>
      <c r="P93" s="125">
        <v>19</v>
      </c>
      <c r="Q93" s="125">
        <v>16</v>
      </c>
      <c r="R93" s="22">
        <v>17</v>
      </c>
      <c r="S93" s="22">
        <f t="shared" si="8"/>
        <v>33</v>
      </c>
      <c r="T93" s="13">
        <v>0</v>
      </c>
      <c r="U93" s="13">
        <f t="shared" si="11"/>
        <v>46</v>
      </c>
      <c r="V93" s="23">
        <f>SUM(K93:M93)</f>
        <v>6</v>
      </c>
      <c r="W93" s="24">
        <f t="shared" si="17"/>
        <v>574</v>
      </c>
      <c r="X93" s="24">
        <f t="shared" si="19"/>
        <v>575</v>
      </c>
      <c r="Y93" s="203">
        <f t="shared" si="18"/>
        <v>575</v>
      </c>
    </row>
    <row r="94" spans="1:25" ht="14.25" x14ac:dyDescent="0.2">
      <c r="A94" s="20">
        <v>43977.333333333336</v>
      </c>
      <c r="B94" s="13">
        <v>2</v>
      </c>
      <c r="C94" s="14">
        <f t="shared" si="10"/>
        <v>1201</v>
      </c>
      <c r="D94" s="21"/>
      <c r="E94" s="21"/>
      <c r="F94" s="21">
        <f t="shared" si="12"/>
        <v>1.7142857142857142</v>
      </c>
      <c r="G94" s="21">
        <f t="shared" si="9"/>
        <v>0.29411764705882354</v>
      </c>
      <c r="H94" s="21">
        <f t="shared" si="15"/>
        <v>0.12605042016806722</v>
      </c>
      <c r="I94" s="21">
        <f t="shared" si="14"/>
        <v>0.88235294117647056</v>
      </c>
      <c r="J94" s="21">
        <f t="shared" si="16"/>
        <v>4.8529411764705888</v>
      </c>
      <c r="K94" s="22">
        <v>4</v>
      </c>
      <c r="L94" s="22">
        <v>1</v>
      </c>
      <c r="M94" s="22">
        <v>0</v>
      </c>
      <c r="N94" s="22">
        <f>SUM(L94:M94)</f>
        <v>1</v>
      </c>
      <c r="O94" s="125">
        <v>33</v>
      </c>
      <c r="P94" s="125">
        <v>21</v>
      </c>
      <c r="Q94" s="125">
        <v>18</v>
      </c>
      <c r="R94" s="22">
        <v>18</v>
      </c>
      <c r="S94" s="22">
        <f t="shared" si="8"/>
        <v>36</v>
      </c>
      <c r="T94" s="13">
        <v>1</v>
      </c>
      <c r="U94" s="13">
        <f t="shared" si="11"/>
        <v>47</v>
      </c>
      <c r="V94" s="23">
        <f>SUM(K94:M94)</f>
        <v>5</v>
      </c>
      <c r="W94" s="24">
        <f t="shared" si="17"/>
        <v>577</v>
      </c>
      <c r="X94" s="24">
        <f t="shared" si="19"/>
        <v>575</v>
      </c>
      <c r="Y94" s="203">
        <f t="shared" si="18"/>
        <v>575</v>
      </c>
    </row>
    <row r="95" spans="1:25" ht="14.25" x14ac:dyDescent="0.2">
      <c r="A95" s="20">
        <v>43978.333333333336</v>
      </c>
      <c r="B95" s="13">
        <v>1</v>
      </c>
      <c r="C95" s="14">
        <f t="shared" si="10"/>
        <v>1202</v>
      </c>
      <c r="D95" s="21"/>
      <c r="E95" s="21"/>
      <c r="F95" s="21">
        <f t="shared" si="12"/>
        <v>1.5714285714285714</v>
      </c>
      <c r="G95" s="21">
        <f t="shared" si="9"/>
        <v>0.14705882352941177</v>
      </c>
      <c r="H95" s="21">
        <f t="shared" si="15"/>
        <v>0.12605042016806725</v>
      </c>
      <c r="I95" s="21">
        <f t="shared" si="14"/>
        <v>0.88235294117647067</v>
      </c>
      <c r="J95" s="21">
        <f t="shared" si="16"/>
        <v>4.2647058823529411</v>
      </c>
      <c r="K95" s="22">
        <v>4</v>
      </c>
      <c r="L95" s="22">
        <v>1</v>
      </c>
      <c r="M95" s="22">
        <v>0</v>
      </c>
      <c r="N95" s="22">
        <f>SUM(L95:M95)</f>
        <v>1</v>
      </c>
      <c r="O95" s="125">
        <v>36</v>
      </c>
      <c r="P95" s="125">
        <v>18</v>
      </c>
      <c r="Q95" s="125">
        <v>15</v>
      </c>
      <c r="R95" s="22">
        <v>17</v>
      </c>
      <c r="S95" s="22">
        <f t="shared" si="8"/>
        <v>32</v>
      </c>
      <c r="T95" s="13">
        <v>0</v>
      </c>
      <c r="U95" s="13">
        <f t="shared" si="11"/>
        <v>47</v>
      </c>
      <c r="V95" s="23">
        <f>SUM(K95:M95)</f>
        <v>5</v>
      </c>
      <c r="W95" s="24">
        <f t="shared" si="17"/>
        <v>582</v>
      </c>
      <c r="X95" s="24">
        <f t="shared" si="19"/>
        <v>580</v>
      </c>
      <c r="Y95" s="203">
        <f t="shared" si="18"/>
        <v>580</v>
      </c>
    </row>
    <row r="96" spans="1:25" ht="14.25" x14ac:dyDescent="0.2">
      <c r="A96" s="20">
        <v>43979.333333333336</v>
      </c>
      <c r="B96" s="13">
        <v>1</v>
      </c>
      <c r="C96" s="14">
        <f t="shared" si="10"/>
        <v>1203</v>
      </c>
      <c r="D96" s="21"/>
      <c r="E96" s="21"/>
      <c r="F96" s="21">
        <f t="shared" si="12"/>
        <v>2</v>
      </c>
      <c r="G96" s="21">
        <f t="shared" si="9"/>
        <v>0.14705882352941177</v>
      </c>
      <c r="H96" s="21">
        <f t="shared" si="15"/>
        <v>0.14705882352941177</v>
      </c>
      <c r="I96" s="21">
        <f t="shared" si="14"/>
        <v>1.0294117647058825</v>
      </c>
      <c r="J96" s="21">
        <f t="shared" si="16"/>
        <v>3.8235294117647056</v>
      </c>
      <c r="K96" s="22">
        <v>5</v>
      </c>
      <c r="L96" s="22">
        <v>1</v>
      </c>
      <c r="M96" s="22">
        <v>0</v>
      </c>
      <c r="N96" s="22">
        <f>SUM(L96:M96)</f>
        <v>1</v>
      </c>
      <c r="O96" s="125">
        <v>33</v>
      </c>
      <c r="P96" s="125">
        <v>20</v>
      </c>
      <c r="Q96" s="125">
        <v>21</v>
      </c>
      <c r="R96" s="22">
        <v>21</v>
      </c>
      <c r="S96" s="22">
        <f t="shared" si="8"/>
        <v>42</v>
      </c>
      <c r="T96" s="13">
        <v>0</v>
      </c>
      <c r="U96" s="13">
        <f t="shared" si="11"/>
        <v>47</v>
      </c>
      <c r="V96" s="23">
        <f>SUM(K96:M96)</f>
        <v>6</v>
      </c>
      <c r="W96" s="24">
        <f t="shared" si="17"/>
        <v>585</v>
      </c>
      <c r="X96" s="24">
        <f t="shared" si="19"/>
        <v>585</v>
      </c>
      <c r="Y96" s="203">
        <f t="shared" si="18"/>
        <v>585</v>
      </c>
    </row>
    <row r="97" spans="1:25" ht="14.25" x14ac:dyDescent="0.2">
      <c r="A97" s="20">
        <v>43980.333333333336</v>
      </c>
      <c r="B97" s="13">
        <v>7</v>
      </c>
      <c r="C97" s="14">
        <f t="shared" si="10"/>
        <v>1210</v>
      </c>
      <c r="D97" s="21"/>
      <c r="E97" s="21"/>
      <c r="F97" s="21">
        <f t="shared" si="12"/>
        <v>2</v>
      </c>
      <c r="G97" s="21">
        <f t="shared" si="9"/>
        <v>1.0294117647058825</v>
      </c>
      <c r="H97" s="21">
        <f t="shared" si="15"/>
        <v>0.2521008403361345</v>
      </c>
      <c r="I97" s="21">
        <f t="shared" si="14"/>
        <v>1.7647058823529413</v>
      </c>
      <c r="J97" s="21">
        <f t="shared" si="16"/>
        <v>4.2647058823529411</v>
      </c>
      <c r="K97" s="22">
        <v>3</v>
      </c>
      <c r="L97" s="22">
        <v>1</v>
      </c>
      <c r="M97" s="22">
        <v>0</v>
      </c>
      <c r="N97" s="22">
        <f>SUM(L97:M97)</f>
        <v>1</v>
      </c>
      <c r="O97" s="125">
        <v>36</v>
      </c>
      <c r="P97" s="125">
        <v>13</v>
      </c>
      <c r="Q97" s="125">
        <v>13</v>
      </c>
      <c r="R97" s="22">
        <v>11</v>
      </c>
      <c r="S97" s="22">
        <f t="shared" ref="S97:S160" si="20">R97+Q97</f>
        <v>24</v>
      </c>
      <c r="T97" s="13">
        <v>0</v>
      </c>
      <c r="U97" s="13">
        <f t="shared" si="11"/>
        <v>47</v>
      </c>
      <c r="V97" s="23">
        <f>SUM(K97:M97)</f>
        <v>4</v>
      </c>
      <c r="W97" s="24">
        <f t="shared" si="17"/>
        <v>591</v>
      </c>
      <c r="X97" s="24">
        <f t="shared" si="19"/>
        <v>590</v>
      </c>
      <c r="Y97" s="203">
        <f t="shared" si="18"/>
        <v>590</v>
      </c>
    </row>
    <row r="98" spans="1:25" ht="14.25" x14ac:dyDescent="0.2">
      <c r="A98" s="20">
        <v>43981.333333333336</v>
      </c>
      <c r="B98" s="13">
        <v>0</v>
      </c>
      <c r="C98" s="14">
        <f t="shared" si="10"/>
        <v>1210</v>
      </c>
      <c r="D98" s="21"/>
      <c r="E98" s="21"/>
      <c r="F98" s="21">
        <f t="shared" si="12"/>
        <v>1.7142857142857142</v>
      </c>
      <c r="G98" s="21">
        <f t="shared" si="9"/>
        <v>0</v>
      </c>
      <c r="H98" s="21">
        <f t="shared" si="15"/>
        <v>0.23109243697478993</v>
      </c>
      <c r="I98" s="21">
        <f t="shared" si="14"/>
        <v>1.6176470588235294</v>
      </c>
      <c r="J98" s="21">
        <f t="shared" si="16"/>
        <v>3.9705882352941178</v>
      </c>
      <c r="K98" s="22"/>
      <c r="L98" s="22"/>
      <c r="M98" s="22"/>
      <c r="N98" s="22"/>
      <c r="O98" s="125"/>
      <c r="P98" s="125"/>
      <c r="Q98" s="125"/>
      <c r="R98" s="22"/>
      <c r="S98" s="22"/>
      <c r="T98" s="13">
        <v>0</v>
      </c>
      <c r="U98" s="13">
        <f t="shared" si="11"/>
        <v>47</v>
      </c>
      <c r="V98" s="25">
        <v>4</v>
      </c>
      <c r="W98" s="24">
        <f t="shared" si="17"/>
        <v>593</v>
      </c>
      <c r="X98" s="24">
        <f t="shared" si="19"/>
        <v>595</v>
      </c>
      <c r="Y98" s="203">
        <f t="shared" si="18"/>
        <v>595</v>
      </c>
    </row>
    <row r="99" spans="1:25" ht="14.25" x14ac:dyDescent="0.2">
      <c r="A99" s="20">
        <v>43982.333333333336</v>
      </c>
      <c r="B99" s="13">
        <v>3</v>
      </c>
      <c r="C99" s="14">
        <f t="shared" si="10"/>
        <v>1213</v>
      </c>
      <c r="D99" s="21"/>
      <c r="E99" s="21"/>
      <c r="F99" s="21">
        <f t="shared" si="12"/>
        <v>1.7142857142857142</v>
      </c>
      <c r="G99" s="21">
        <f t="shared" si="9"/>
        <v>0.44117647058823528</v>
      </c>
      <c r="H99" s="21">
        <f t="shared" si="15"/>
        <v>0.29411764705882348</v>
      </c>
      <c r="I99" s="21">
        <f t="shared" si="14"/>
        <v>2.0588235294117645</v>
      </c>
      <c r="J99" s="21">
        <f t="shared" si="16"/>
        <v>3.9705882352941178</v>
      </c>
      <c r="K99" s="22"/>
      <c r="L99" s="22"/>
      <c r="M99" s="22"/>
      <c r="N99" s="22"/>
      <c r="O99" s="125"/>
      <c r="P99" s="125"/>
      <c r="Q99" s="125"/>
      <c r="R99" s="22"/>
      <c r="S99" s="22"/>
      <c r="T99" s="13">
        <v>0</v>
      </c>
      <c r="U99" s="13">
        <f t="shared" si="11"/>
        <v>47</v>
      </c>
      <c r="V99" s="25">
        <v>4</v>
      </c>
      <c r="W99" s="24">
        <f t="shared" si="17"/>
        <v>596</v>
      </c>
      <c r="X99" s="24">
        <f t="shared" si="19"/>
        <v>595</v>
      </c>
      <c r="Y99" s="203">
        <f t="shared" si="18"/>
        <v>595</v>
      </c>
    </row>
    <row r="100" spans="1:25" ht="14.25" x14ac:dyDescent="0.2">
      <c r="A100" s="20">
        <v>43983.333333333336</v>
      </c>
      <c r="B100" s="13">
        <v>0</v>
      </c>
      <c r="C100" s="14">
        <f t="shared" si="10"/>
        <v>1213</v>
      </c>
      <c r="D100" s="21"/>
      <c r="E100" s="21"/>
      <c r="F100" s="21">
        <f t="shared" si="12"/>
        <v>1.8571428571428572</v>
      </c>
      <c r="G100" s="21">
        <f t="shared" si="9"/>
        <v>0</v>
      </c>
      <c r="H100" s="21">
        <f t="shared" si="15"/>
        <v>0.29411764705882348</v>
      </c>
      <c r="I100" s="21">
        <f t="shared" si="14"/>
        <v>2.0588235294117645</v>
      </c>
      <c r="J100" s="21">
        <f t="shared" si="16"/>
        <v>3.6764705882352944</v>
      </c>
      <c r="K100" s="22"/>
      <c r="L100" s="22"/>
      <c r="M100" s="22"/>
      <c r="N100" s="22"/>
      <c r="O100" s="125"/>
      <c r="P100" s="125"/>
      <c r="Q100" s="125"/>
      <c r="R100" s="22"/>
      <c r="S100" s="22"/>
      <c r="T100" s="13">
        <v>0</v>
      </c>
      <c r="U100" s="13">
        <f t="shared" si="11"/>
        <v>47</v>
      </c>
      <c r="V100" s="23">
        <v>4</v>
      </c>
      <c r="W100" s="24">
        <f t="shared" si="17"/>
        <v>598</v>
      </c>
      <c r="X100" s="24">
        <f t="shared" si="19"/>
        <v>600</v>
      </c>
      <c r="Y100" s="203">
        <f t="shared" si="18"/>
        <v>600</v>
      </c>
    </row>
    <row r="101" spans="1:25" ht="14.25" x14ac:dyDescent="0.2">
      <c r="A101" s="20">
        <v>43984.333333333336</v>
      </c>
      <c r="B101" s="13">
        <v>0</v>
      </c>
      <c r="C101" s="14">
        <f t="shared" si="10"/>
        <v>1213</v>
      </c>
      <c r="D101" s="21"/>
      <c r="E101" s="21"/>
      <c r="F101" s="21">
        <f t="shared" si="12"/>
        <v>0.8571428571428571</v>
      </c>
      <c r="G101" s="21">
        <f t="shared" si="9"/>
        <v>0</v>
      </c>
      <c r="H101" s="21">
        <f t="shared" si="15"/>
        <v>0.2521008403361345</v>
      </c>
      <c r="I101" s="21">
        <f t="shared" si="14"/>
        <v>1.7647058823529413</v>
      </c>
      <c r="J101" s="21">
        <f t="shared" si="16"/>
        <v>2.6470588235294121</v>
      </c>
      <c r="K101" s="22">
        <v>3</v>
      </c>
      <c r="L101" s="22">
        <v>1</v>
      </c>
      <c r="M101" s="22">
        <v>0</v>
      </c>
      <c r="N101" s="22">
        <f>SUM(L101:M101)</f>
        <v>1</v>
      </c>
      <c r="O101" s="125">
        <v>33</v>
      </c>
      <c r="P101" s="125">
        <v>21</v>
      </c>
      <c r="Q101" s="125">
        <v>20</v>
      </c>
      <c r="R101" s="22">
        <v>16</v>
      </c>
      <c r="S101" s="22">
        <f t="shared" si="20"/>
        <v>36</v>
      </c>
      <c r="T101" s="13">
        <v>0</v>
      </c>
      <c r="U101" s="13">
        <f t="shared" si="11"/>
        <v>47</v>
      </c>
      <c r="V101" s="23">
        <f>SUM(K101:M101)</f>
        <v>4</v>
      </c>
      <c r="W101" s="24">
        <f t="shared" si="17"/>
        <v>605</v>
      </c>
      <c r="X101" s="24">
        <f t="shared" si="19"/>
        <v>605</v>
      </c>
      <c r="Y101" s="203">
        <f t="shared" si="18"/>
        <v>605</v>
      </c>
    </row>
    <row r="102" spans="1:25" ht="14.25" x14ac:dyDescent="0.2">
      <c r="A102" s="20">
        <v>43985.333333333336</v>
      </c>
      <c r="B102" s="13">
        <v>1</v>
      </c>
      <c r="C102" s="14">
        <f t="shared" si="10"/>
        <v>1214</v>
      </c>
      <c r="D102" s="21"/>
      <c r="E102" s="21"/>
      <c r="F102" s="21">
        <f t="shared" si="12"/>
        <v>1.1428571428571428</v>
      </c>
      <c r="G102" s="21">
        <f t="shared" si="9"/>
        <v>0.14705882352941177</v>
      </c>
      <c r="H102" s="21">
        <f t="shared" si="15"/>
        <v>0.25210084033613445</v>
      </c>
      <c r="I102" s="21">
        <f t="shared" si="14"/>
        <v>1.7647058823529411</v>
      </c>
      <c r="J102" s="21">
        <f t="shared" si="16"/>
        <v>2.6470588235294117</v>
      </c>
      <c r="K102" s="22">
        <v>1</v>
      </c>
      <c r="L102" s="22">
        <v>1</v>
      </c>
      <c r="M102" s="22">
        <v>0</v>
      </c>
      <c r="N102" s="22">
        <f>SUM(L102:M102)</f>
        <v>1</v>
      </c>
      <c r="O102" s="125">
        <v>34</v>
      </c>
      <c r="P102" s="125">
        <v>19</v>
      </c>
      <c r="Q102" s="125">
        <v>16</v>
      </c>
      <c r="R102" s="22">
        <v>16</v>
      </c>
      <c r="S102" s="22">
        <f t="shared" si="20"/>
        <v>32</v>
      </c>
      <c r="T102" s="13">
        <v>0</v>
      </c>
      <c r="U102" s="13">
        <f t="shared" si="11"/>
        <v>47</v>
      </c>
      <c r="V102" s="23">
        <f>SUM(K102:M102)</f>
        <v>2</v>
      </c>
      <c r="W102" s="24">
        <f t="shared" si="17"/>
        <v>608</v>
      </c>
      <c r="X102" s="24">
        <f t="shared" si="19"/>
        <v>610</v>
      </c>
      <c r="Y102" s="203">
        <f t="shared" si="18"/>
        <v>610</v>
      </c>
    </row>
    <row r="103" spans="1:25" ht="14.25" x14ac:dyDescent="0.2">
      <c r="A103" s="20">
        <v>43986.333333333336</v>
      </c>
      <c r="B103" s="13">
        <v>2</v>
      </c>
      <c r="C103" s="14">
        <f t="shared" si="10"/>
        <v>1216</v>
      </c>
      <c r="D103" s="21"/>
      <c r="E103" s="21"/>
      <c r="F103" s="21">
        <f t="shared" si="12"/>
        <v>0.7142857142857143</v>
      </c>
      <c r="G103" s="21">
        <f t="shared" si="9"/>
        <v>0.29411764705882354</v>
      </c>
      <c r="H103" s="21">
        <f t="shared" si="15"/>
        <v>0.27310924369747902</v>
      </c>
      <c r="I103" s="21">
        <f t="shared" si="14"/>
        <v>1.911764705882353</v>
      </c>
      <c r="J103" s="21">
        <f t="shared" si="16"/>
        <v>2.9411764705882351</v>
      </c>
      <c r="K103" s="22">
        <v>1</v>
      </c>
      <c r="L103" s="22">
        <v>2</v>
      </c>
      <c r="M103" s="22">
        <v>0</v>
      </c>
      <c r="N103" s="22">
        <f>SUM(L103:M103)</f>
        <v>2</v>
      </c>
      <c r="O103" s="125">
        <v>27</v>
      </c>
      <c r="P103" s="125">
        <v>22</v>
      </c>
      <c r="Q103" s="125">
        <v>22</v>
      </c>
      <c r="R103" s="22">
        <v>19</v>
      </c>
      <c r="S103" s="22">
        <f t="shared" si="20"/>
        <v>41</v>
      </c>
      <c r="T103" s="13">
        <v>0</v>
      </c>
      <c r="U103" s="13">
        <f t="shared" si="11"/>
        <v>47</v>
      </c>
      <c r="V103" s="23">
        <f>SUM(K103:M103)</f>
        <v>3</v>
      </c>
      <c r="W103" s="24">
        <f t="shared" si="17"/>
        <v>607</v>
      </c>
      <c r="X103" s="24">
        <f t="shared" si="19"/>
        <v>605</v>
      </c>
      <c r="Y103" s="203">
        <f>IF(X103&gt;X102,X103,X102)</f>
        <v>610</v>
      </c>
    </row>
    <row r="104" spans="1:25" ht="14.25" x14ac:dyDescent="0.2">
      <c r="A104" s="20">
        <v>43987.333333333336</v>
      </c>
      <c r="B104" s="13">
        <v>0</v>
      </c>
      <c r="C104" s="14">
        <f t="shared" si="10"/>
        <v>1216</v>
      </c>
      <c r="D104" s="21"/>
      <c r="E104" s="21"/>
      <c r="F104" s="21">
        <f t="shared" si="12"/>
        <v>0.7142857142857143</v>
      </c>
      <c r="G104" s="21">
        <f t="shared" si="9"/>
        <v>0</v>
      </c>
      <c r="H104" s="21">
        <f t="shared" si="15"/>
        <v>0.12605042016806722</v>
      </c>
      <c r="I104" s="21">
        <f t="shared" si="14"/>
        <v>0.88235294117647056</v>
      </c>
      <c r="J104" s="21">
        <f t="shared" si="16"/>
        <v>2.6470588235294117</v>
      </c>
      <c r="K104" s="22">
        <v>1</v>
      </c>
      <c r="L104" s="22">
        <v>1</v>
      </c>
      <c r="M104" s="22">
        <v>0</v>
      </c>
      <c r="N104" s="22">
        <f>SUM(L104:M104)</f>
        <v>1</v>
      </c>
      <c r="O104" s="125">
        <v>35</v>
      </c>
      <c r="P104" s="125">
        <v>19</v>
      </c>
      <c r="Q104" s="125">
        <v>18</v>
      </c>
      <c r="R104" s="22">
        <v>19</v>
      </c>
      <c r="S104" s="22">
        <f t="shared" si="20"/>
        <v>37</v>
      </c>
      <c r="T104" s="13">
        <v>0</v>
      </c>
      <c r="U104" s="13">
        <f t="shared" si="11"/>
        <v>47</v>
      </c>
      <c r="V104" s="23">
        <f>SUM(K104:M104)</f>
        <v>2</v>
      </c>
      <c r="W104" s="24">
        <f t="shared" si="17"/>
        <v>610</v>
      </c>
      <c r="X104" s="24">
        <f t="shared" si="19"/>
        <v>610</v>
      </c>
      <c r="Y104" s="203">
        <f t="shared" si="18"/>
        <v>610</v>
      </c>
    </row>
    <row r="105" spans="1:25" ht="14.25" x14ac:dyDescent="0.2">
      <c r="A105" s="20">
        <v>43988.333333333336</v>
      </c>
      <c r="B105" s="13">
        <v>2</v>
      </c>
      <c r="C105" s="14">
        <f t="shared" si="10"/>
        <v>1218</v>
      </c>
      <c r="D105" s="21"/>
      <c r="E105" s="21"/>
      <c r="F105" s="21">
        <f t="shared" si="12"/>
        <v>1</v>
      </c>
      <c r="G105" s="21">
        <f t="shared" si="9"/>
        <v>0.29411764705882354</v>
      </c>
      <c r="H105" s="21">
        <f t="shared" si="15"/>
        <v>0.16806722689075632</v>
      </c>
      <c r="I105" s="21">
        <f t="shared" si="14"/>
        <v>1.1764705882352942</v>
      </c>
      <c r="J105" s="21">
        <f t="shared" si="16"/>
        <v>2.7941176470588229</v>
      </c>
      <c r="K105" s="22"/>
      <c r="L105" s="22"/>
      <c r="M105" s="22"/>
      <c r="N105" s="22"/>
      <c r="O105" s="125"/>
      <c r="P105" s="125"/>
      <c r="Q105" s="125"/>
      <c r="R105" s="22"/>
      <c r="S105" s="22"/>
      <c r="T105" s="13">
        <v>0</v>
      </c>
      <c r="U105" s="13">
        <f t="shared" si="11"/>
        <v>47</v>
      </c>
      <c r="V105" s="25">
        <v>2</v>
      </c>
      <c r="W105" s="24">
        <f t="shared" si="17"/>
        <v>611</v>
      </c>
      <c r="X105" s="24">
        <f t="shared" si="19"/>
        <v>610</v>
      </c>
      <c r="Y105" s="203">
        <f t="shared" si="18"/>
        <v>610</v>
      </c>
    </row>
    <row r="106" spans="1:25" ht="14.25" x14ac:dyDescent="0.2">
      <c r="A106" s="20">
        <v>43989.333333333336</v>
      </c>
      <c r="B106" s="13">
        <v>0</v>
      </c>
      <c r="C106" s="14">
        <f t="shared" si="10"/>
        <v>1218</v>
      </c>
      <c r="D106" s="21"/>
      <c r="E106" s="21"/>
      <c r="F106" s="21">
        <f t="shared" si="12"/>
        <v>0.8571428571428571</v>
      </c>
      <c r="G106" s="21">
        <f t="shared" si="9"/>
        <v>0</v>
      </c>
      <c r="H106" s="21">
        <f t="shared" si="15"/>
        <v>0.10504201680672269</v>
      </c>
      <c r="I106" s="21">
        <f t="shared" si="14"/>
        <v>0.73529411764705888</v>
      </c>
      <c r="J106" s="21">
        <f t="shared" si="16"/>
        <v>2.7941176470588229</v>
      </c>
      <c r="K106" s="22"/>
      <c r="L106" s="22"/>
      <c r="M106" s="22"/>
      <c r="N106" s="22"/>
      <c r="O106" s="125"/>
      <c r="P106" s="125"/>
      <c r="Q106" s="125"/>
      <c r="R106" s="22"/>
      <c r="S106" s="22"/>
      <c r="T106" s="13">
        <v>0</v>
      </c>
      <c r="U106" s="13">
        <f t="shared" si="11"/>
        <v>47</v>
      </c>
      <c r="V106" s="25">
        <v>2</v>
      </c>
      <c r="W106" s="24">
        <f t="shared" si="17"/>
        <v>611</v>
      </c>
      <c r="X106" s="24">
        <f t="shared" si="19"/>
        <v>610</v>
      </c>
      <c r="Y106" s="203">
        <f t="shared" si="18"/>
        <v>610</v>
      </c>
    </row>
    <row r="107" spans="1:25" ht="14.25" x14ac:dyDescent="0.2">
      <c r="A107" s="20">
        <v>43990.333333333336</v>
      </c>
      <c r="B107" s="13">
        <v>0</v>
      </c>
      <c r="C107" s="14">
        <f t="shared" si="10"/>
        <v>1218</v>
      </c>
      <c r="D107" s="21"/>
      <c r="E107" s="21"/>
      <c r="F107" s="21">
        <f t="shared" si="12"/>
        <v>1</v>
      </c>
      <c r="G107" s="21">
        <f t="shared" si="9"/>
        <v>0</v>
      </c>
      <c r="H107" s="21">
        <f t="shared" si="15"/>
        <v>0.10504201680672269</v>
      </c>
      <c r="I107" s="21">
        <f t="shared" si="14"/>
        <v>0.73529411764705888</v>
      </c>
      <c r="J107" s="21">
        <f t="shared" si="16"/>
        <v>2.7941176470588229</v>
      </c>
      <c r="K107" s="22">
        <v>3</v>
      </c>
      <c r="L107" s="22">
        <v>1</v>
      </c>
      <c r="M107" s="22">
        <v>0</v>
      </c>
      <c r="N107" s="22">
        <f>SUM(L107:M107)</f>
        <v>1</v>
      </c>
      <c r="O107" s="125">
        <v>35</v>
      </c>
      <c r="P107" s="125">
        <v>16</v>
      </c>
      <c r="Q107" s="125">
        <v>15</v>
      </c>
      <c r="R107" s="22">
        <v>21</v>
      </c>
      <c r="S107" s="22">
        <f t="shared" si="20"/>
        <v>36</v>
      </c>
      <c r="T107" s="13">
        <v>0</v>
      </c>
      <c r="U107" s="13">
        <f t="shared" si="11"/>
        <v>47</v>
      </c>
      <c r="V107" s="23">
        <f>SUM(K107:M107)</f>
        <v>4</v>
      </c>
      <c r="W107" s="24">
        <f t="shared" si="17"/>
        <v>609</v>
      </c>
      <c r="X107" s="24">
        <f t="shared" si="19"/>
        <v>610</v>
      </c>
      <c r="Y107" s="203">
        <f t="shared" si="18"/>
        <v>610</v>
      </c>
    </row>
    <row r="108" spans="1:25" ht="14.25" x14ac:dyDescent="0.2">
      <c r="A108" s="20">
        <v>43991.333333333336</v>
      </c>
      <c r="B108" s="13">
        <v>2</v>
      </c>
      <c r="C108" s="14">
        <f t="shared" si="10"/>
        <v>1220</v>
      </c>
      <c r="D108" s="21"/>
      <c r="E108" s="21"/>
      <c r="F108" s="21">
        <f t="shared" si="12"/>
        <v>1.4285714285714286</v>
      </c>
      <c r="G108" s="21">
        <f t="shared" si="9"/>
        <v>0.29411764705882354</v>
      </c>
      <c r="H108" s="21">
        <f t="shared" si="15"/>
        <v>0.14705882352941177</v>
      </c>
      <c r="I108" s="21">
        <f t="shared" si="14"/>
        <v>1.0294117647058825</v>
      </c>
      <c r="J108" s="21">
        <f t="shared" si="16"/>
        <v>2.7941176470588234</v>
      </c>
      <c r="K108" s="22">
        <v>2</v>
      </c>
      <c r="L108" s="22">
        <v>1</v>
      </c>
      <c r="M108" s="22">
        <v>0</v>
      </c>
      <c r="N108" s="22">
        <f>SUM(L108:M108)</f>
        <v>1</v>
      </c>
      <c r="O108" s="125">
        <v>34</v>
      </c>
      <c r="P108" s="125">
        <v>18</v>
      </c>
      <c r="Q108" s="125">
        <v>17</v>
      </c>
      <c r="R108" s="22">
        <v>17</v>
      </c>
      <c r="S108" s="22">
        <f t="shared" si="20"/>
        <v>34</v>
      </c>
      <c r="T108" s="13">
        <v>0</v>
      </c>
      <c r="U108" s="13">
        <f t="shared" si="11"/>
        <v>47</v>
      </c>
      <c r="V108" s="23">
        <f>SUM(K108:M108)</f>
        <v>3</v>
      </c>
      <c r="W108" s="24">
        <f t="shared" si="17"/>
        <v>612</v>
      </c>
      <c r="X108" s="24">
        <f t="shared" si="19"/>
        <v>610</v>
      </c>
      <c r="Y108" s="203">
        <f t="shared" si="18"/>
        <v>610</v>
      </c>
    </row>
    <row r="109" spans="1:25" ht="14.25" x14ac:dyDescent="0.2">
      <c r="A109" s="20">
        <v>43992.333333333336</v>
      </c>
      <c r="B109" s="13">
        <v>0</v>
      </c>
      <c r="C109" s="14">
        <f t="shared" si="10"/>
        <v>1220</v>
      </c>
      <c r="D109" s="21"/>
      <c r="E109" s="21"/>
      <c r="F109" s="21">
        <f t="shared" si="12"/>
        <v>1.2857142857142858</v>
      </c>
      <c r="G109" s="21">
        <f t="shared" si="9"/>
        <v>0</v>
      </c>
      <c r="H109" s="21">
        <f t="shared" si="15"/>
        <v>0.12605042016806722</v>
      </c>
      <c r="I109" s="21">
        <f t="shared" si="14"/>
        <v>0.88235294117647056</v>
      </c>
      <c r="J109" s="21">
        <f t="shared" si="16"/>
        <v>2.6470588235294112</v>
      </c>
      <c r="K109" s="22">
        <v>1</v>
      </c>
      <c r="L109" s="22">
        <v>1</v>
      </c>
      <c r="M109" s="22">
        <v>0</v>
      </c>
      <c r="N109" s="22">
        <f>SUM(L109:M109)</f>
        <v>1</v>
      </c>
      <c r="O109" s="125">
        <v>36</v>
      </c>
      <c r="P109" s="125">
        <v>16</v>
      </c>
      <c r="Q109" s="125">
        <v>14</v>
      </c>
      <c r="R109" s="22">
        <v>19</v>
      </c>
      <c r="S109" s="22">
        <f t="shared" si="20"/>
        <v>33</v>
      </c>
      <c r="T109" s="13">
        <v>0</v>
      </c>
      <c r="U109" s="13">
        <f t="shared" si="11"/>
        <v>47</v>
      </c>
      <c r="V109" s="23">
        <f>SUM(K109:M109)</f>
        <v>2</v>
      </c>
      <c r="W109" s="24">
        <f t="shared" si="17"/>
        <v>614</v>
      </c>
      <c r="X109" s="24">
        <f t="shared" si="19"/>
        <v>615</v>
      </c>
      <c r="Y109" s="203">
        <f t="shared" si="18"/>
        <v>615</v>
      </c>
    </row>
    <row r="110" spans="1:25" ht="14.25" x14ac:dyDescent="0.2">
      <c r="A110" s="20">
        <v>43993.333333333336</v>
      </c>
      <c r="B110" s="13">
        <v>3</v>
      </c>
      <c r="C110" s="14">
        <f t="shared" si="10"/>
        <v>1223</v>
      </c>
      <c r="D110" s="21"/>
      <c r="E110" s="21"/>
      <c r="F110" s="21">
        <f t="shared" si="12"/>
        <v>1.5714285714285714</v>
      </c>
      <c r="G110" s="21">
        <f t="shared" si="9"/>
        <v>0.44117647058823528</v>
      </c>
      <c r="H110" s="21">
        <f t="shared" si="15"/>
        <v>0.14705882352941174</v>
      </c>
      <c r="I110" s="21">
        <f t="shared" si="14"/>
        <v>1.0294117647058822</v>
      </c>
      <c r="J110" s="21">
        <f t="shared" si="16"/>
        <v>2.9411764705882355</v>
      </c>
      <c r="K110" s="22">
        <v>1</v>
      </c>
      <c r="L110" s="22">
        <v>1</v>
      </c>
      <c r="M110" s="22">
        <v>0</v>
      </c>
      <c r="N110" s="22">
        <f>SUM(L110:M110)</f>
        <v>1</v>
      </c>
      <c r="O110" s="125">
        <v>34</v>
      </c>
      <c r="P110" s="125">
        <v>17</v>
      </c>
      <c r="Q110" s="125">
        <v>17</v>
      </c>
      <c r="R110" s="22">
        <v>14</v>
      </c>
      <c r="S110" s="22">
        <f t="shared" si="20"/>
        <v>31</v>
      </c>
      <c r="T110" s="13">
        <v>0</v>
      </c>
      <c r="U110" s="13">
        <f t="shared" si="11"/>
        <v>47</v>
      </c>
      <c r="V110" s="23">
        <f>SUM(K110:M110)</f>
        <v>2</v>
      </c>
      <c r="W110" s="24">
        <f t="shared" si="17"/>
        <v>615</v>
      </c>
      <c r="X110" s="24">
        <f t="shared" si="19"/>
        <v>615</v>
      </c>
      <c r="Y110" s="203">
        <f t="shared" si="18"/>
        <v>615</v>
      </c>
    </row>
    <row r="111" spans="1:25" ht="14.25" x14ac:dyDescent="0.2">
      <c r="A111" s="20">
        <v>43994.333333333336</v>
      </c>
      <c r="B111" s="13">
        <v>3</v>
      </c>
      <c r="C111" s="14">
        <f t="shared" si="10"/>
        <v>1226</v>
      </c>
      <c r="D111" s="21"/>
      <c r="E111" s="21"/>
      <c r="F111" s="21">
        <f t="shared" si="12"/>
        <v>1.7142857142857142</v>
      </c>
      <c r="G111" s="21">
        <f t="shared" si="9"/>
        <v>0.44117647058823528</v>
      </c>
      <c r="H111" s="21">
        <f t="shared" si="15"/>
        <v>0.21008403361344535</v>
      </c>
      <c r="I111" s="26">
        <f t="shared" si="14"/>
        <v>1.4705882352941175</v>
      </c>
      <c r="J111" s="21">
        <f t="shared" si="16"/>
        <v>2.3529411764705883</v>
      </c>
      <c r="K111" s="22">
        <v>0</v>
      </c>
      <c r="L111" s="22">
        <v>1</v>
      </c>
      <c r="M111" s="22">
        <v>0</v>
      </c>
      <c r="N111" s="22">
        <f>SUM(L111:M111)</f>
        <v>1</v>
      </c>
      <c r="O111" s="125">
        <v>32</v>
      </c>
      <c r="P111" s="125">
        <v>21</v>
      </c>
      <c r="Q111" s="125">
        <v>20</v>
      </c>
      <c r="R111" s="22">
        <v>17</v>
      </c>
      <c r="S111" s="22">
        <f t="shared" si="20"/>
        <v>37</v>
      </c>
      <c r="T111" s="13">
        <v>0</v>
      </c>
      <c r="U111" s="13">
        <f t="shared" si="11"/>
        <v>47</v>
      </c>
      <c r="V111" s="23">
        <f>SUM(K111:M111)</f>
        <v>1</v>
      </c>
      <c r="W111" s="24">
        <f t="shared" si="17"/>
        <v>623</v>
      </c>
      <c r="X111" s="24">
        <f t="shared" si="19"/>
        <v>625</v>
      </c>
      <c r="Y111" s="203">
        <f t="shared" si="18"/>
        <v>625</v>
      </c>
    </row>
    <row r="112" spans="1:25" ht="14.25" x14ac:dyDescent="0.2">
      <c r="A112" s="20">
        <v>43995.333333333336</v>
      </c>
      <c r="B112" s="27">
        <v>1</v>
      </c>
      <c r="C112" s="14">
        <f t="shared" si="10"/>
        <v>1227</v>
      </c>
      <c r="D112" s="21"/>
      <c r="E112" s="21"/>
      <c r="F112" s="21">
        <f t="shared" si="12"/>
        <v>1.5714285714285714</v>
      </c>
      <c r="G112" s="21">
        <f t="shared" si="9"/>
        <v>0.14705882352941177</v>
      </c>
      <c r="H112" s="21">
        <f t="shared" si="15"/>
        <v>0.18907563025210083</v>
      </c>
      <c r="I112" s="26">
        <f t="shared" si="14"/>
        <v>1.3235294117647058</v>
      </c>
      <c r="J112" s="21">
        <f t="shared" si="16"/>
        <v>2.5</v>
      </c>
      <c r="K112" s="22"/>
      <c r="L112" s="22"/>
      <c r="M112" s="22"/>
      <c r="N112" s="22"/>
      <c r="O112" s="125"/>
      <c r="P112" s="125"/>
      <c r="Q112" s="125"/>
      <c r="R112" s="22"/>
      <c r="S112" s="22"/>
      <c r="T112" s="27">
        <v>0</v>
      </c>
      <c r="U112" s="13">
        <f t="shared" si="11"/>
        <v>47</v>
      </c>
      <c r="V112" s="25">
        <v>1</v>
      </c>
      <c r="W112" s="24">
        <f t="shared" si="17"/>
        <v>623</v>
      </c>
      <c r="X112" s="24">
        <f t="shared" si="19"/>
        <v>625</v>
      </c>
      <c r="Y112" s="203">
        <f t="shared" si="18"/>
        <v>625</v>
      </c>
    </row>
    <row r="113" spans="1:25" ht="14.25" x14ac:dyDescent="0.2">
      <c r="A113" s="20">
        <v>43996.333333333336</v>
      </c>
      <c r="B113" s="27">
        <v>2</v>
      </c>
      <c r="C113" s="14">
        <f t="shared" si="10"/>
        <v>1229</v>
      </c>
      <c r="D113" s="21"/>
      <c r="E113" s="21"/>
      <c r="F113" s="21">
        <f t="shared" si="12"/>
        <v>1.5714285714285714</v>
      </c>
      <c r="G113" s="21">
        <f t="shared" si="9"/>
        <v>0.29411764705882354</v>
      </c>
      <c r="H113" s="21">
        <f t="shared" si="15"/>
        <v>0.23109243697478993</v>
      </c>
      <c r="I113" s="26">
        <f t="shared" si="14"/>
        <v>1.6176470588235294</v>
      </c>
      <c r="J113" s="21">
        <f t="shared" si="16"/>
        <v>2.3529411764705883</v>
      </c>
      <c r="K113" s="22"/>
      <c r="L113" s="22"/>
      <c r="M113" s="22"/>
      <c r="N113" s="22"/>
      <c r="O113" s="125"/>
      <c r="P113" s="125"/>
      <c r="Q113" s="125"/>
      <c r="R113" s="22"/>
      <c r="S113" s="22"/>
      <c r="T113" s="27">
        <v>0</v>
      </c>
      <c r="U113" s="13">
        <f t="shared" si="11"/>
        <v>47</v>
      </c>
      <c r="V113" s="25">
        <v>1</v>
      </c>
      <c r="W113" s="24">
        <f t="shared" si="17"/>
        <v>626</v>
      </c>
      <c r="X113" s="24">
        <f t="shared" si="19"/>
        <v>625</v>
      </c>
      <c r="Y113" s="203">
        <f t="shared" si="18"/>
        <v>625</v>
      </c>
    </row>
    <row r="114" spans="1:25" ht="14.25" x14ac:dyDescent="0.2">
      <c r="A114" s="20">
        <v>43997.333333333336</v>
      </c>
      <c r="B114" s="27">
        <v>1</v>
      </c>
      <c r="C114" s="14">
        <f t="shared" si="10"/>
        <v>1230</v>
      </c>
      <c r="D114" s="21"/>
      <c r="E114" s="21"/>
      <c r="F114" s="21">
        <f t="shared" si="12"/>
        <v>1.5714285714285714</v>
      </c>
      <c r="G114" s="21">
        <f t="shared" si="9"/>
        <v>0.14705882352941177</v>
      </c>
      <c r="H114" s="21">
        <f t="shared" si="15"/>
        <v>0.25210084033613445</v>
      </c>
      <c r="I114" s="26">
        <f t="shared" si="14"/>
        <v>1.7647058823529411</v>
      </c>
      <c r="J114" s="21">
        <f t="shared" si="16"/>
        <v>2.5</v>
      </c>
      <c r="K114" s="22">
        <v>0</v>
      </c>
      <c r="L114" s="22">
        <v>1</v>
      </c>
      <c r="M114" s="22">
        <v>0</v>
      </c>
      <c r="N114" s="22">
        <f>SUM(L114:M114)</f>
        <v>1</v>
      </c>
      <c r="O114" s="125">
        <v>38</v>
      </c>
      <c r="P114" s="125">
        <v>19</v>
      </c>
      <c r="Q114" s="125">
        <v>19</v>
      </c>
      <c r="R114" s="22">
        <v>18</v>
      </c>
      <c r="S114" s="22">
        <f t="shared" si="20"/>
        <v>37</v>
      </c>
      <c r="T114" s="27">
        <v>0</v>
      </c>
      <c r="U114" s="13">
        <f t="shared" si="11"/>
        <v>47</v>
      </c>
      <c r="V114" s="23">
        <f>SUM(K114:M114)</f>
        <v>1</v>
      </c>
      <c r="W114" s="24">
        <f t="shared" si="17"/>
        <v>626</v>
      </c>
      <c r="X114" s="24">
        <f t="shared" si="19"/>
        <v>625</v>
      </c>
      <c r="Y114" s="203">
        <f t="shared" si="18"/>
        <v>625</v>
      </c>
    </row>
    <row r="115" spans="1:25" ht="14.25" x14ac:dyDescent="0.2">
      <c r="A115" s="20">
        <v>43998.333333333336</v>
      </c>
      <c r="B115" s="27">
        <v>1</v>
      </c>
      <c r="C115" s="14">
        <f t="shared" si="10"/>
        <v>1231</v>
      </c>
      <c r="D115" s="21"/>
      <c r="E115" s="21"/>
      <c r="F115" s="21">
        <f t="shared" si="12"/>
        <v>1.4285714285714286</v>
      </c>
      <c r="G115" s="21">
        <f t="shared" si="9"/>
        <v>0.14705882352941177</v>
      </c>
      <c r="H115" s="21">
        <f t="shared" si="15"/>
        <v>0.2310924369747899</v>
      </c>
      <c r="I115" s="26">
        <f t="shared" si="14"/>
        <v>1.6176470588235292</v>
      </c>
      <c r="J115" s="21">
        <f t="shared" si="16"/>
        <v>2.6470588235294117</v>
      </c>
      <c r="K115" s="22">
        <v>0</v>
      </c>
      <c r="L115" s="22">
        <v>1</v>
      </c>
      <c r="M115" s="22">
        <v>0</v>
      </c>
      <c r="N115" s="22">
        <f>SUM(L115:M115)</f>
        <v>1</v>
      </c>
      <c r="O115" s="125">
        <v>34</v>
      </c>
      <c r="P115" s="125">
        <v>20</v>
      </c>
      <c r="Q115" s="125">
        <v>19</v>
      </c>
      <c r="R115" s="22">
        <v>15</v>
      </c>
      <c r="S115" s="22">
        <f t="shared" si="20"/>
        <v>34</v>
      </c>
      <c r="T115" s="27">
        <v>0</v>
      </c>
      <c r="U115" s="13">
        <f t="shared" si="11"/>
        <v>47</v>
      </c>
      <c r="V115" s="23">
        <f>SUM(K115:M115)</f>
        <v>1</v>
      </c>
      <c r="W115" s="24">
        <f t="shared" si="17"/>
        <v>626</v>
      </c>
      <c r="X115" s="24">
        <f t="shared" si="19"/>
        <v>625</v>
      </c>
      <c r="Y115" s="203">
        <f t="shared" si="18"/>
        <v>625</v>
      </c>
    </row>
    <row r="116" spans="1:25" ht="14.25" x14ac:dyDescent="0.2">
      <c r="A116" s="20">
        <v>43999.333333333336</v>
      </c>
      <c r="B116" s="27">
        <v>0</v>
      </c>
      <c r="C116" s="14">
        <f t="shared" si="10"/>
        <v>1231</v>
      </c>
      <c r="D116" s="21"/>
      <c r="E116" s="21"/>
      <c r="F116" s="21">
        <f t="shared" si="12"/>
        <v>1.7142857142857142</v>
      </c>
      <c r="G116" s="21">
        <f t="shared" si="9"/>
        <v>0</v>
      </c>
      <c r="H116" s="21">
        <f t="shared" si="15"/>
        <v>0.2310924369747899</v>
      </c>
      <c r="I116" s="26">
        <f t="shared" si="14"/>
        <v>1.6176470588235292</v>
      </c>
      <c r="J116" s="21">
        <f t="shared" si="16"/>
        <v>2.4999999999999996</v>
      </c>
      <c r="K116" s="22">
        <v>0</v>
      </c>
      <c r="L116" s="22">
        <v>1</v>
      </c>
      <c r="M116" s="22">
        <v>0</v>
      </c>
      <c r="N116" s="22">
        <f>SUM(L116:M116)</f>
        <v>1</v>
      </c>
      <c r="O116" s="125">
        <v>36</v>
      </c>
      <c r="P116" s="125">
        <v>18</v>
      </c>
      <c r="Q116" s="125">
        <v>17</v>
      </c>
      <c r="R116" s="22">
        <v>21</v>
      </c>
      <c r="S116" s="22">
        <f t="shared" si="20"/>
        <v>38</v>
      </c>
      <c r="T116" s="27">
        <v>0</v>
      </c>
      <c r="U116" s="13">
        <f t="shared" si="11"/>
        <v>47</v>
      </c>
      <c r="V116" s="23">
        <f>SUM(K116:M116)</f>
        <v>1</v>
      </c>
      <c r="W116" s="24">
        <f t="shared" si="17"/>
        <v>627</v>
      </c>
      <c r="X116" s="24">
        <f t="shared" si="19"/>
        <v>625</v>
      </c>
      <c r="Y116" s="203">
        <f t="shared" si="18"/>
        <v>625</v>
      </c>
    </row>
    <row r="117" spans="1:25" ht="14.25" x14ac:dyDescent="0.2">
      <c r="A117" s="20">
        <v>44000.333333333336</v>
      </c>
      <c r="B117" s="27">
        <v>3</v>
      </c>
      <c r="C117" s="14">
        <f t="shared" si="10"/>
        <v>1234</v>
      </c>
      <c r="D117" s="21"/>
      <c r="E117" s="21"/>
      <c r="F117" s="21">
        <f t="shared" si="12"/>
        <v>1.4285714285714286</v>
      </c>
      <c r="G117" s="21">
        <f t="shared" si="9"/>
        <v>0.44117647058823528</v>
      </c>
      <c r="H117" s="21">
        <f t="shared" si="15"/>
        <v>0.2310924369747899</v>
      </c>
      <c r="I117" s="26">
        <f t="shared" si="14"/>
        <v>1.6176470588235292</v>
      </c>
      <c r="J117" s="21">
        <f t="shared" si="16"/>
        <v>2.6470588235294112</v>
      </c>
      <c r="K117" s="22">
        <v>0</v>
      </c>
      <c r="L117" s="22">
        <v>1</v>
      </c>
      <c r="M117" s="22">
        <v>0</v>
      </c>
      <c r="N117" s="22">
        <f>SUM(L117:M117)</f>
        <v>1</v>
      </c>
      <c r="O117" s="125">
        <v>36</v>
      </c>
      <c r="P117" s="125">
        <v>17</v>
      </c>
      <c r="Q117" s="125">
        <v>19</v>
      </c>
      <c r="R117" s="22">
        <v>22</v>
      </c>
      <c r="S117" s="22">
        <f t="shared" si="20"/>
        <v>41</v>
      </c>
      <c r="T117" s="27">
        <v>0</v>
      </c>
      <c r="U117" s="13">
        <f t="shared" si="11"/>
        <v>47</v>
      </c>
      <c r="V117" s="23">
        <f>SUM(K117:M117)</f>
        <v>1</v>
      </c>
      <c r="W117" s="24">
        <f t="shared" si="17"/>
        <v>629</v>
      </c>
      <c r="X117" s="24">
        <f t="shared" si="19"/>
        <v>630</v>
      </c>
      <c r="Y117" s="203">
        <f t="shared" si="18"/>
        <v>630</v>
      </c>
    </row>
    <row r="118" spans="1:25" ht="14.25" x14ac:dyDescent="0.2">
      <c r="A118" s="20">
        <v>44001.333333333336</v>
      </c>
      <c r="B118" s="27">
        <v>2</v>
      </c>
      <c r="C118" s="14">
        <f t="shared" si="10"/>
        <v>1236</v>
      </c>
      <c r="D118" s="21"/>
      <c r="E118" s="21"/>
      <c r="F118" s="21">
        <f t="shared" si="12"/>
        <v>1.5714285714285714</v>
      </c>
      <c r="G118" s="21">
        <f t="shared" si="9"/>
        <v>0.29411764705882354</v>
      </c>
      <c r="H118" s="21">
        <f t="shared" si="15"/>
        <v>0.21008403361344538</v>
      </c>
      <c r="I118" s="26">
        <f t="shared" si="14"/>
        <v>1.4705882352941178</v>
      </c>
      <c r="J118" s="21">
        <f t="shared" si="16"/>
        <v>2.9411764705882346</v>
      </c>
      <c r="K118" s="22">
        <v>1</v>
      </c>
      <c r="L118" s="22">
        <v>1</v>
      </c>
      <c r="M118" s="22">
        <v>0</v>
      </c>
      <c r="N118" s="22">
        <f>SUM(L118:M118)</f>
        <v>1</v>
      </c>
      <c r="O118" s="125">
        <v>28</v>
      </c>
      <c r="P118" s="125">
        <v>21</v>
      </c>
      <c r="Q118" s="125">
        <v>23</v>
      </c>
      <c r="R118" s="22">
        <v>18</v>
      </c>
      <c r="S118" s="22">
        <f t="shared" si="20"/>
        <v>41</v>
      </c>
      <c r="T118" s="27">
        <v>0</v>
      </c>
      <c r="U118" s="13">
        <f t="shared" si="11"/>
        <v>47</v>
      </c>
      <c r="V118" s="23">
        <f>SUM(K118:M118)</f>
        <v>2</v>
      </c>
      <c r="W118" s="24">
        <f t="shared" si="17"/>
        <v>628</v>
      </c>
      <c r="X118" s="24">
        <f t="shared" si="19"/>
        <v>630</v>
      </c>
      <c r="Y118" s="203">
        <f t="shared" si="18"/>
        <v>630</v>
      </c>
    </row>
    <row r="119" spans="1:25" ht="14.25" x14ac:dyDescent="0.2">
      <c r="A119" s="20">
        <v>44002.333333333336</v>
      </c>
      <c r="B119" s="27">
        <v>3</v>
      </c>
      <c r="C119" s="14">
        <f t="shared" si="10"/>
        <v>1239</v>
      </c>
      <c r="D119" s="21"/>
      <c r="E119" s="21"/>
      <c r="F119" s="21">
        <f t="shared" si="12"/>
        <v>1.4285714285714286</v>
      </c>
      <c r="G119" s="21">
        <f t="shared" si="9"/>
        <v>0.44117647058823528</v>
      </c>
      <c r="H119" s="21">
        <f t="shared" si="15"/>
        <v>0.25210084033613445</v>
      </c>
      <c r="I119" s="26">
        <f t="shared" si="14"/>
        <v>1.7647058823529411</v>
      </c>
      <c r="J119" s="21">
        <f t="shared" si="16"/>
        <v>3.0882352941176467</v>
      </c>
      <c r="K119" s="22"/>
      <c r="L119" s="22"/>
      <c r="M119" s="22"/>
      <c r="N119" s="22"/>
      <c r="O119" s="125"/>
      <c r="P119" s="125"/>
      <c r="Q119" s="125"/>
      <c r="R119" s="22"/>
      <c r="S119" s="22"/>
      <c r="T119" s="27">
        <v>0</v>
      </c>
      <c r="U119" s="13">
        <f t="shared" si="11"/>
        <v>47</v>
      </c>
      <c r="V119" s="25">
        <v>2</v>
      </c>
      <c r="W119" s="24">
        <f t="shared" si="17"/>
        <v>630</v>
      </c>
      <c r="X119" s="24">
        <f t="shared" si="19"/>
        <v>630</v>
      </c>
      <c r="Y119" s="203">
        <f t="shared" si="18"/>
        <v>630</v>
      </c>
    </row>
    <row r="120" spans="1:25" ht="14.25" x14ac:dyDescent="0.2">
      <c r="A120" s="20">
        <v>44003.333333333336</v>
      </c>
      <c r="B120" s="27">
        <v>0</v>
      </c>
      <c r="C120" s="14">
        <f t="shared" si="10"/>
        <v>1239</v>
      </c>
      <c r="D120" s="21"/>
      <c r="E120" s="21"/>
      <c r="F120" s="21">
        <f t="shared" si="12"/>
        <v>2.4285714285714284</v>
      </c>
      <c r="G120" s="21">
        <f t="shared" si="9"/>
        <v>0</v>
      </c>
      <c r="H120" s="21">
        <f t="shared" si="15"/>
        <v>0.21008403361344538</v>
      </c>
      <c r="I120" s="26">
        <f t="shared" si="14"/>
        <v>1.4705882352941178</v>
      </c>
      <c r="J120" s="21">
        <f t="shared" si="16"/>
        <v>3.0882352941176467</v>
      </c>
      <c r="K120" s="22"/>
      <c r="L120" s="22"/>
      <c r="M120" s="22"/>
      <c r="N120" s="22"/>
      <c r="O120" s="125"/>
      <c r="P120" s="125"/>
      <c r="Q120" s="125"/>
      <c r="R120" s="22"/>
      <c r="S120" s="22"/>
      <c r="T120" s="27">
        <v>1</v>
      </c>
      <c r="U120" s="13">
        <f t="shared" si="11"/>
        <v>48</v>
      </c>
      <c r="V120" s="25">
        <v>2</v>
      </c>
      <c r="W120" s="24">
        <f t="shared" si="17"/>
        <v>630</v>
      </c>
      <c r="X120" s="24">
        <f t="shared" si="19"/>
        <v>630</v>
      </c>
      <c r="Y120" s="203">
        <f t="shared" si="18"/>
        <v>630</v>
      </c>
    </row>
    <row r="121" spans="1:25" ht="14.25" x14ac:dyDescent="0.2">
      <c r="A121" s="20">
        <v>44004.333333333336</v>
      </c>
      <c r="B121" s="27">
        <v>2</v>
      </c>
      <c r="C121" s="14">
        <f t="shared" si="10"/>
        <v>1241</v>
      </c>
      <c r="D121" s="21"/>
      <c r="E121" s="21"/>
      <c r="F121" s="21">
        <f t="shared" si="12"/>
        <v>2.7142857142857144</v>
      </c>
      <c r="G121" s="21">
        <f t="shared" si="9"/>
        <v>0.29411764705882354</v>
      </c>
      <c r="H121" s="21">
        <f t="shared" si="15"/>
        <v>0.23109243697478993</v>
      </c>
      <c r="I121" s="26">
        <f t="shared" si="14"/>
        <v>1.6176470588235294</v>
      </c>
      <c r="J121" s="21">
        <f t="shared" si="16"/>
        <v>3.3823529411764701</v>
      </c>
      <c r="K121" s="22">
        <v>2</v>
      </c>
      <c r="L121" s="22">
        <v>0</v>
      </c>
      <c r="M121" s="22">
        <v>0</v>
      </c>
      <c r="N121" s="22">
        <f>SUM(L121:M121)</f>
        <v>0</v>
      </c>
      <c r="O121" s="125">
        <v>30</v>
      </c>
      <c r="P121" s="125">
        <v>22</v>
      </c>
      <c r="Q121" s="125">
        <v>22</v>
      </c>
      <c r="R121" s="22">
        <v>24</v>
      </c>
      <c r="S121" s="22">
        <f t="shared" si="20"/>
        <v>46</v>
      </c>
      <c r="T121" s="27">
        <v>0</v>
      </c>
      <c r="U121" s="13">
        <f t="shared" si="11"/>
        <v>48</v>
      </c>
      <c r="V121" s="23">
        <f>SUM(K121:M121)</f>
        <v>2</v>
      </c>
      <c r="W121" s="24">
        <f t="shared" si="17"/>
        <v>630</v>
      </c>
      <c r="X121" s="24">
        <f t="shared" si="19"/>
        <v>630</v>
      </c>
      <c r="Y121" s="203">
        <f t="shared" si="18"/>
        <v>630</v>
      </c>
    </row>
    <row r="122" spans="1:25" ht="14.25" x14ac:dyDescent="0.2">
      <c r="A122" s="20">
        <v>44005.333333333336</v>
      </c>
      <c r="B122" s="27">
        <v>0</v>
      </c>
      <c r="C122" s="14">
        <f t="shared" si="10"/>
        <v>1241</v>
      </c>
      <c r="D122" s="21"/>
      <c r="E122" s="21"/>
      <c r="F122" s="21">
        <f t="shared" si="12"/>
        <v>3.8571428571428572</v>
      </c>
      <c r="G122" s="21">
        <f t="shared" si="9"/>
        <v>0</v>
      </c>
      <c r="H122" s="21">
        <f t="shared" si="15"/>
        <v>0.21008403361344538</v>
      </c>
      <c r="I122" s="26">
        <f t="shared" si="14"/>
        <v>1.4705882352941178</v>
      </c>
      <c r="J122" s="21">
        <f t="shared" si="16"/>
        <v>3.0882352941176467</v>
      </c>
      <c r="K122" s="22">
        <v>1</v>
      </c>
      <c r="L122" s="22">
        <v>0</v>
      </c>
      <c r="M122" s="22">
        <v>0</v>
      </c>
      <c r="N122" s="22">
        <f>SUM(L122:M122)</f>
        <v>0</v>
      </c>
      <c r="O122" s="125">
        <v>27</v>
      </c>
      <c r="P122" s="125">
        <v>24</v>
      </c>
      <c r="Q122" s="125">
        <v>24</v>
      </c>
      <c r="R122" s="22">
        <v>18</v>
      </c>
      <c r="S122" s="22">
        <f t="shared" si="20"/>
        <v>42</v>
      </c>
      <c r="T122" s="27">
        <v>0</v>
      </c>
      <c r="U122" s="13">
        <f t="shared" si="11"/>
        <v>48</v>
      </c>
      <c r="V122" s="23">
        <f>SUM(K122:M122)</f>
        <v>1</v>
      </c>
      <c r="W122" s="24">
        <f t="shared" si="17"/>
        <v>633</v>
      </c>
      <c r="X122" s="24">
        <f t="shared" si="19"/>
        <v>635</v>
      </c>
      <c r="Y122" s="203">
        <f t="shared" si="18"/>
        <v>635</v>
      </c>
    </row>
    <row r="123" spans="1:25" ht="14.25" x14ac:dyDescent="0.2">
      <c r="A123" s="20">
        <v>44006.333333333336</v>
      </c>
      <c r="B123" s="27">
        <v>7</v>
      </c>
      <c r="C123" s="14">
        <f t="shared" si="10"/>
        <v>1248</v>
      </c>
      <c r="D123" s="21"/>
      <c r="E123" s="21"/>
      <c r="F123" s="21">
        <f t="shared" si="12"/>
        <v>4.1428571428571432</v>
      </c>
      <c r="G123" s="21">
        <f t="shared" si="9"/>
        <v>1.0294117647058825</v>
      </c>
      <c r="H123" s="21">
        <f t="shared" si="15"/>
        <v>0.35714285714285715</v>
      </c>
      <c r="I123" s="26">
        <f t="shared" si="14"/>
        <v>2.5</v>
      </c>
      <c r="J123" s="21">
        <f t="shared" si="16"/>
        <v>4.117647058823529</v>
      </c>
      <c r="K123" s="22">
        <v>1</v>
      </c>
      <c r="L123" s="22">
        <v>0</v>
      </c>
      <c r="M123" s="22">
        <v>0</v>
      </c>
      <c r="N123" s="22">
        <f>SUM(L123:M123)</f>
        <v>0</v>
      </c>
      <c r="O123" s="125">
        <v>30</v>
      </c>
      <c r="P123" s="125">
        <v>20</v>
      </c>
      <c r="Q123" s="125">
        <v>20</v>
      </c>
      <c r="R123" s="22">
        <v>18</v>
      </c>
      <c r="S123" s="22">
        <f t="shared" si="20"/>
        <v>38</v>
      </c>
      <c r="T123" s="27">
        <v>0</v>
      </c>
      <c r="U123" s="13">
        <f t="shared" si="11"/>
        <v>48</v>
      </c>
      <c r="V123" s="23">
        <f>SUM(K123:M123)</f>
        <v>1</v>
      </c>
      <c r="W123" s="24">
        <f t="shared" si="17"/>
        <v>633</v>
      </c>
      <c r="X123" s="24">
        <f t="shared" si="19"/>
        <v>635</v>
      </c>
      <c r="Y123" s="203">
        <f t="shared" si="18"/>
        <v>635</v>
      </c>
    </row>
    <row r="124" spans="1:25" ht="14.25" x14ac:dyDescent="0.2">
      <c r="A124" s="20">
        <v>44007.333333333336</v>
      </c>
      <c r="B124" s="27">
        <v>5</v>
      </c>
      <c r="C124" s="14">
        <f t="shared" si="10"/>
        <v>1253</v>
      </c>
      <c r="D124" s="21"/>
      <c r="E124" s="21"/>
      <c r="F124" s="21">
        <f t="shared" si="12"/>
        <v>4.7142857142857144</v>
      </c>
      <c r="G124" s="21">
        <f t="shared" si="9"/>
        <v>0.73529411764705888</v>
      </c>
      <c r="H124" s="21">
        <f t="shared" si="15"/>
        <v>0.39915966386554624</v>
      </c>
      <c r="I124" s="26">
        <f t="shared" si="14"/>
        <v>2.7941176470588238</v>
      </c>
      <c r="J124" s="21">
        <f t="shared" si="16"/>
        <v>4.4117647058823524</v>
      </c>
      <c r="K124" s="22">
        <v>1</v>
      </c>
      <c r="L124" s="22">
        <v>0</v>
      </c>
      <c r="M124" s="22">
        <v>0</v>
      </c>
      <c r="N124" s="22">
        <f>SUM(L124:M124)</f>
        <v>0</v>
      </c>
      <c r="O124" s="125">
        <v>32</v>
      </c>
      <c r="P124" s="125">
        <v>25</v>
      </c>
      <c r="Q124" s="125">
        <v>23</v>
      </c>
      <c r="R124" s="22">
        <v>16</v>
      </c>
      <c r="S124" s="22">
        <f t="shared" si="20"/>
        <v>39</v>
      </c>
      <c r="T124" s="27">
        <v>0</v>
      </c>
      <c r="U124" s="13">
        <f t="shared" si="11"/>
        <v>48</v>
      </c>
      <c r="V124" s="23">
        <f>SUM(K124:M124)</f>
        <v>1</v>
      </c>
      <c r="W124" s="24">
        <f t="shared" si="17"/>
        <v>636</v>
      </c>
      <c r="X124" s="24">
        <f t="shared" si="19"/>
        <v>635</v>
      </c>
      <c r="Y124" s="203">
        <f t="shared" si="18"/>
        <v>635</v>
      </c>
    </row>
    <row r="125" spans="1:25" ht="14.25" x14ac:dyDescent="0.2">
      <c r="A125" s="20">
        <v>44008.333333333336</v>
      </c>
      <c r="B125" s="27">
        <v>10</v>
      </c>
      <c r="C125" s="14">
        <f t="shared" si="10"/>
        <v>1263</v>
      </c>
      <c r="D125" s="21"/>
      <c r="E125" s="21"/>
      <c r="F125" s="21">
        <f t="shared" si="12"/>
        <v>5.2857142857142856</v>
      </c>
      <c r="G125" s="21">
        <f t="shared" si="9"/>
        <v>1.4705882352941178</v>
      </c>
      <c r="H125" s="21">
        <f t="shared" si="15"/>
        <v>0.5672268907563025</v>
      </c>
      <c r="I125" s="26">
        <f t="shared" si="14"/>
        <v>3.9705882352941178</v>
      </c>
      <c r="J125" s="21">
        <f t="shared" si="16"/>
        <v>5.4411764705882355</v>
      </c>
      <c r="K125" s="22">
        <v>0</v>
      </c>
      <c r="L125" s="22">
        <v>1</v>
      </c>
      <c r="M125" s="22">
        <v>0</v>
      </c>
      <c r="N125" s="22">
        <f>SUM(L125:M125)</f>
        <v>1</v>
      </c>
      <c r="O125" s="125">
        <v>33</v>
      </c>
      <c r="P125" s="125">
        <v>23</v>
      </c>
      <c r="Q125" s="125">
        <v>21</v>
      </c>
      <c r="R125" s="22">
        <v>16</v>
      </c>
      <c r="S125" s="22">
        <f t="shared" si="20"/>
        <v>37</v>
      </c>
      <c r="T125" s="27">
        <v>0</v>
      </c>
      <c r="U125" s="13">
        <f t="shared" si="11"/>
        <v>48</v>
      </c>
      <c r="V125" s="23">
        <f>SUM(K125:M125)</f>
        <v>1</v>
      </c>
      <c r="W125" s="24">
        <f t="shared" si="17"/>
        <v>639</v>
      </c>
      <c r="X125" s="24">
        <f t="shared" si="19"/>
        <v>640</v>
      </c>
      <c r="Y125" s="203">
        <f t="shared" si="18"/>
        <v>640</v>
      </c>
    </row>
    <row r="126" spans="1:25" ht="14.25" x14ac:dyDescent="0.2">
      <c r="A126" s="20">
        <v>44009.333333333336</v>
      </c>
      <c r="B126" s="27">
        <v>5</v>
      </c>
      <c r="C126" s="14">
        <f t="shared" si="10"/>
        <v>1268</v>
      </c>
      <c r="D126" s="21"/>
      <c r="E126" s="21"/>
      <c r="F126" s="21">
        <f t="shared" si="12"/>
        <v>8.5714285714285712</v>
      </c>
      <c r="G126" s="21">
        <f t="shared" si="9"/>
        <v>0.73529411764705888</v>
      </c>
      <c r="H126" s="21">
        <f t="shared" si="15"/>
        <v>0.60924369747899176</v>
      </c>
      <c r="I126" s="26">
        <f t="shared" si="14"/>
        <v>4.264705882352942</v>
      </c>
      <c r="J126" s="21">
        <f t="shared" si="16"/>
        <v>6.0294117647058822</v>
      </c>
      <c r="K126" s="22"/>
      <c r="L126" s="22"/>
      <c r="M126" s="22"/>
      <c r="N126" s="22"/>
      <c r="O126" s="125"/>
      <c r="P126" s="125"/>
      <c r="Q126" s="125"/>
      <c r="R126" s="22"/>
      <c r="S126" s="22"/>
      <c r="T126" s="27">
        <v>0</v>
      </c>
      <c r="U126" s="13">
        <f t="shared" si="11"/>
        <v>48</v>
      </c>
      <c r="V126" s="25">
        <v>1</v>
      </c>
      <c r="W126" s="24">
        <f t="shared" si="17"/>
        <v>640</v>
      </c>
      <c r="X126" s="24">
        <f t="shared" si="19"/>
        <v>640</v>
      </c>
      <c r="Y126" s="203">
        <f t="shared" si="18"/>
        <v>640</v>
      </c>
    </row>
    <row r="127" spans="1:25" ht="14.25" x14ac:dyDescent="0.2">
      <c r="A127" s="20">
        <v>44010.333333333336</v>
      </c>
      <c r="B127" s="27">
        <v>4</v>
      </c>
      <c r="C127" s="14">
        <f t="shared" si="10"/>
        <v>1272</v>
      </c>
      <c r="D127" s="21"/>
      <c r="E127" s="21"/>
      <c r="F127" s="21">
        <f t="shared" si="12"/>
        <v>9.7142857142857135</v>
      </c>
      <c r="G127" s="21">
        <f t="shared" si="9"/>
        <v>0.58823529411764708</v>
      </c>
      <c r="H127" s="21">
        <f t="shared" si="15"/>
        <v>0.69327731092436984</v>
      </c>
      <c r="I127" s="26">
        <f t="shared" si="14"/>
        <v>4.8529411764705888</v>
      </c>
      <c r="J127" s="21">
        <f t="shared" si="16"/>
        <v>6.3235294117647056</v>
      </c>
      <c r="K127" s="22"/>
      <c r="L127" s="22"/>
      <c r="M127" s="22"/>
      <c r="N127" s="22"/>
      <c r="O127" s="125"/>
      <c r="P127" s="125"/>
      <c r="Q127" s="125"/>
      <c r="R127" s="22"/>
      <c r="S127" s="22"/>
      <c r="T127" s="27">
        <v>0</v>
      </c>
      <c r="U127" s="13">
        <f t="shared" si="11"/>
        <v>48</v>
      </c>
      <c r="V127" s="25">
        <v>1</v>
      </c>
      <c r="W127" s="24">
        <f t="shared" si="17"/>
        <v>642</v>
      </c>
      <c r="X127" s="24">
        <f t="shared" si="19"/>
        <v>640</v>
      </c>
      <c r="Y127" s="203">
        <f t="shared" si="18"/>
        <v>640</v>
      </c>
    </row>
    <row r="128" spans="1:25" ht="14.25" x14ac:dyDescent="0.2">
      <c r="A128" s="20">
        <v>44011.333333333336</v>
      </c>
      <c r="B128" s="27">
        <v>6</v>
      </c>
      <c r="C128" s="14">
        <f t="shared" si="10"/>
        <v>1278</v>
      </c>
      <c r="D128" s="21"/>
      <c r="E128" s="21"/>
      <c r="F128" s="21">
        <f t="shared" si="12"/>
        <v>10.857142857142858</v>
      </c>
      <c r="G128" s="21">
        <f t="shared" si="9"/>
        <v>0.88235294117647056</v>
      </c>
      <c r="H128" s="21">
        <f t="shared" si="15"/>
        <v>0.77731092436974791</v>
      </c>
      <c r="I128" s="26">
        <f t="shared" si="14"/>
        <v>5.4411764705882355</v>
      </c>
      <c r="J128" s="21">
        <f t="shared" si="16"/>
        <v>7.0588235294117645</v>
      </c>
      <c r="K128" s="22">
        <v>1</v>
      </c>
      <c r="L128" s="22">
        <v>1</v>
      </c>
      <c r="M128" s="22">
        <v>0</v>
      </c>
      <c r="N128" s="22">
        <f>SUM(L128:M128)</f>
        <v>1</v>
      </c>
      <c r="O128" s="125">
        <v>27</v>
      </c>
      <c r="P128" s="125">
        <v>20</v>
      </c>
      <c r="Q128" s="125">
        <v>19</v>
      </c>
      <c r="R128" s="22">
        <v>17</v>
      </c>
      <c r="S128" s="22">
        <f t="shared" si="20"/>
        <v>36</v>
      </c>
      <c r="T128" s="27">
        <v>0</v>
      </c>
      <c r="U128" s="13">
        <f t="shared" si="11"/>
        <v>48</v>
      </c>
      <c r="V128" s="23">
        <f>SUM(K128:M128)</f>
        <v>2</v>
      </c>
      <c r="W128" s="24">
        <f t="shared" si="17"/>
        <v>642</v>
      </c>
      <c r="X128" s="24">
        <f t="shared" si="19"/>
        <v>640</v>
      </c>
      <c r="Y128" s="203">
        <f t="shared" si="18"/>
        <v>640</v>
      </c>
    </row>
    <row r="129" spans="1:25" ht="14.25" x14ac:dyDescent="0.2">
      <c r="A129" s="20">
        <v>44012.333333333336</v>
      </c>
      <c r="B129" s="27">
        <v>23</v>
      </c>
      <c r="C129" s="14">
        <f t="shared" si="10"/>
        <v>1301</v>
      </c>
      <c r="D129" s="21"/>
      <c r="E129" s="21"/>
      <c r="F129" s="21">
        <f t="shared" si="12"/>
        <v>10</v>
      </c>
      <c r="G129" s="21">
        <f t="shared" si="9"/>
        <v>3.3823529411764706</v>
      </c>
      <c r="H129" s="21">
        <f t="shared" si="15"/>
        <v>1.2605042016806725</v>
      </c>
      <c r="I129" s="26">
        <f t="shared" si="14"/>
        <v>8.8235294117647065</v>
      </c>
      <c r="J129" s="21">
        <f t="shared" si="16"/>
        <v>10.294117647058824</v>
      </c>
      <c r="K129" s="22">
        <v>1</v>
      </c>
      <c r="L129" s="22">
        <v>1</v>
      </c>
      <c r="M129" s="22">
        <v>0</v>
      </c>
      <c r="N129" s="22">
        <f>SUM(L129:M129)</f>
        <v>1</v>
      </c>
      <c r="O129" s="125">
        <v>37</v>
      </c>
      <c r="P129" s="125">
        <v>22</v>
      </c>
      <c r="Q129" s="125">
        <v>19</v>
      </c>
      <c r="R129" s="22">
        <v>17</v>
      </c>
      <c r="S129" s="22">
        <f t="shared" si="20"/>
        <v>36</v>
      </c>
      <c r="T129" s="27">
        <v>0</v>
      </c>
      <c r="U129" s="13">
        <f t="shared" si="11"/>
        <v>48</v>
      </c>
      <c r="V129" s="23">
        <f>SUM(K129:M129)</f>
        <v>2</v>
      </c>
      <c r="W129" s="24">
        <f t="shared" si="17"/>
        <v>643</v>
      </c>
      <c r="X129" s="24">
        <f t="shared" si="19"/>
        <v>645</v>
      </c>
      <c r="Y129" s="203">
        <f t="shared" si="18"/>
        <v>645</v>
      </c>
    </row>
    <row r="130" spans="1:25" ht="14.25" x14ac:dyDescent="0.2">
      <c r="A130" s="20">
        <v>44013.333333333336</v>
      </c>
      <c r="B130" s="27">
        <v>15</v>
      </c>
      <c r="C130" s="14">
        <f t="shared" si="10"/>
        <v>1316</v>
      </c>
      <c r="D130" s="21"/>
      <c r="E130" s="21"/>
      <c r="F130" s="21">
        <f t="shared" si="12"/>
        <v>9.7142857142857135</v>
      </c>
      <c r="G130" s="21">
        <f t="shared" si="9"/>
        <v>2.2058823529411766</v>
      </c>
      <c r="H130" s="21">
        <f t="shared" si="15"/>
        <v>1.4285714285714286</v>
      </c>
      <c r="I130" s="26">
        <f t="shared" si="14"/>
        <v>10</v>
      </c>
      <c r="J130" s="21">
        <f t="shared" si="16"/>
        <v>12.5</v>
      </c>
      <c r="K130" s="22">
        <v>1</v>
      </c>
      <c r="L130" s="22">
        <v>1</v>
      </c>
      <c r="M130" s="22">
        <v>0</v>
      </c>
      <c r="N130" s="22">
        <f>SUM(L130:M130)</f>
        <v>1</v>
      </c>
      <c r="O130" s="125">
        <v>40</v>
      </c>
      <c r="P130" s="125">
        <v>22</v>
      </c>
      <c r="Q130" s="125">
        <v>18</v>
      </c>
      <c r="R130" s="22">
        <v>14</v>
      </c>
      <c r="S130" s="22">
        <f t="shared" si="20"/>
        <v>32</v>
      </c>
      <c r="T130" s="27">
        <v>0</v>
      </c>
      <c r="U130" s="13">
        <f t="shared" si="11"/>
        <v>48</v>
      </c>
      <c r="V130" s="23">
        <f>SUM(K130:M130)</f>
        <v>2</v>
      </c>
      <c r="W130" s="24">
        <f t="shared" si="17"/>
        <v>643</v>
      </c>
      <c r="X130" s="24">
        <f t="shared" si="19"/>
        <v>645</v>
      </c>
      <c r="Y130" s="203">
        <f t="shared" si="18"/>
        <v>645</v>
      </c>
    </row>
    <row r="131" spans="1:25" ht="14.25" x14ac:dyDescent="0.2">
      <c r="A131" s="20">
        <v>44014.333333333336</v>
      </c>
      <c r="B131" s="27">
        <v>13</v>
      </c>
      <c r="C131" s="14">
        <f t="shared" si="10"/>
        <v>1329</v>
      </c>
      <c r="D131" s="21"/>
      <c r="E131" s="21"/>
      <c r="F131" s="21">
        <f t="shared" si="12"/>
        <v>9.4285714285714288</v>
      </c>
      <c r="G131" s="21">
        <f t="shared" si="9"/>
        <v>1.911764705882353</v>
      </c>
      <c r="H131" s="21">
        <f t="shared" si="15"/>
        <v>1.596638655462185</v>
      </c>
      <c r="I131" s="26">
        <f t="shared" si="14"/>
        <v>11.176470588235295</v>
      </c>
      <c r="J131" s="21">
        <f t="shared" si="16"/>
        <v>13.970588235294118</v>
      </c>
      <c r="K131" s="22">
        <v>2</v>
      </c>
      <c r="L131" s="22">
        <v>1</v>
      </c>
      <c r="M131" s="22">
        <v>0</v>
      </c>
      <c r="N131" s="22">
        <f>SUM(L131:M131)</f>
        <v>1</v>
      </c>
      <c r="O131" s="125">
        <v>34</v>
      </c>
      <c r="P131" s="125">
        <v>24</v>
      </c>
      <c r="Q131" s="125">
        <v>20</v>
      </c>
      <c r="R131" s="22">
        <v>12</v>
      </c>
      <c r="S131" s="22">
        <f t="shared" si="20"/>
        <v>32</v>
      </c>
      <c r="T131" s="27">
        <v>0</v>
      </c>
      <c r="U131" s="13">
        <f t="shared" si="11"/>
        <v>48</v>
      </c>
      <c r="V131" s="23">
        <f>SUM(K131:M131)</f>
        <v>3</v>
      </c>
      <c r="W131" s="24">
        <f t="shared" si="17"/>
        <v>645</v>
      </c>
      <c r="X131" s="24">
        <f t="shared" si="19"/>
        <v>645</v>
      </c>
      <c r="Y131" s="203">
        <f t="shared" si="18"/>
        <v>645</v>
      </c>
    </row>
    <row r="132" spans="1:25" ht="14.25" x14ac:dyDescent="0.2">
      <c r="A132" s="20">
        <v>44015.333333333336</v>
      </c>
      <c r="B132" s="27">
        <v>4</v>
      </c>
      <c r="C132" s="14">
        <f t="shared" si="10"/>
        <v>1333</v>
      </c>
      <c r="D132" s="21"/>
      <c r="E132" s="21"/>
      <c r="F132" s="21">
        <f t="shared" si="12"/>
        <v>9.5714285714285712</v>
      </c>
      <c r="G132" s="21">
        <f t="shared" ref="G132:G195" si="21">B132/6.8</f>
        <v>0.58823529411764708</v>
      </c>
      <c r="H132" s="21">
        <f t="shared" si="15"/>
        <v>1.4705882352941175</v>
      </c>
      <c r="I132" s="26">
        <f t="shared" si="14"/>
        <v>10.294117647058822</v>
      </c>
      <c r="J132" s="21">
        <f t="shared" si="16"/>
        <v>14.264705882352942</v>
      </c>
      <c r="K132" s="22">
        <v>2</v>
      </c>
      <c r="L132" s="22">
        <v>0</v>
      </c>
      <c r="M132" s="22">
        <v>0</v>
      </c>
      <c r="N132" s="22">
        <f>SUM(L132:M132)</f>
        <v>0</v>
      </c>
      <c r="O132" s="125">
        <v>32</v>
      </c>
      <c r="P132" s="125">
        <v>22</v>
      </c>
      <c r="Q132" s="125">
        <v>19</v>
      </c>
      <c r="R132" s="22">
        <v>19</v>
      </c>
      <c r="S132" s="22">
        <f t="shared" si="20"/>
        <v>38</v>
      </c>
      <c r="T132" s="27">
        <v>0</v>
      </c>
      <c r="U132" s="13">
        <f t="shared" si="11"/>
        <v>48</v>
      </c>
      <c r="V132" s="23">
        <f>SUM(K132:M132)</f>
        <v>2</v>
      </c>
      <c r="W132" s="24">
        <f t="shared" si="17"/>
        <v>648</v>
      </c>
      <c r="X132" s="24">
        <f t="shared" si="19"/>
        <v>650</v>
      </c>
      <c r="Y132" s="203">
        <f t="shared" si="18"/>
        <v>650</v>
      </c>
    </row>
    <row r="133" spans="1:25" ht="14.25" x14ac:dyDescent="0.2">
      <c r="A133" s="20">
        <v>44016.333333333336</v>
      </c>
      <c r="B133" s="27">
        <v>3</v>
      </c>
      <c r="C133" s="14">
        <f t="shared" ref="C133:C196" si="22">SUM(C132,B133)</f>
        <v>1336</v>
      </c>
      <c r="D133" s="21"/>
      <c r="E133" s="21"/>
      <c r="F133" s="21">
        <f t="shared" si="12"/>
        <v>7.4285714285714288</v>
      </c>
      <c r="G133" s="21">
        <f t="shared" si="21"/>
        <v>0.44117647058823528</v>
      </c>
      <c r="H133" s="21">
        <f t="shared" si="15"/>
        <v>1.4285714285714286</v>
      </c>
      <c r="I133" s="26">
        <f t="shared" si="14"/>
        <v>10</v>
      </c>
      <c r="J133" s="21">
        <f t="shared" si="16"/>
        <v>14.264705882352942</v>
      </c>
      <c r="K133" s="22"/>
      <c r="L133" s="22"/>
      <c r="M133" s="22"/>
      <c r="N133" s="22"/>
      <c r="O133" s="125"/>
      <c r="P133" s="125"/>
      <c r="Q133" s="125"/>
      <c r="R133" s="22"/>
      <c r="S133" s="22"/>
      <c r="T133" s="27">
        <v>0</v>
      </c>
      <c r="U133" s="13">
        <f t="shared" ref="U133:U196" si="23">SUM(U132,T133)</f>
        <v>48</v>
      </c>
      <c r="V133" s="25">
        <v>2</v>
      </c>
      <c r="W133" s="24">
        <f t="shared" si="17"/>
        <v>651</v>
      </c>
      <c r="X133" s="24">
        <f t="shared" si="19"/>
        <v>650</v>
      </c>
      <c r="Y133" s="203">
        <f t="shared" si="18"/>
        <v>650</v>
      </c>
    </row>
    <row r="134" spans="1:25" ht="14.25" x14ac:dyDescent="0.2">
      <c r="A134" s="20">
        <v>44017.333333333336</v>
      </c>
      <c r="B134" s="27">
        <v>2</v>
      </c>
      <c r="C134" s="14">
        <f t="shared" si="22"/>
        <v>1338</v>
      </c>
      <c r="D134" s="21"/>
      <c r="E134" s="21"/>
      <c r="F134" s="21">
        <f t="shared" si="12"/>
        <v>6.2857142857142856</v>
      </c>
      <c r="G134" s="21">
        <f t="shared" si="21"/>
        <v>0.29411764705882354</v>
      </c>
      <c r="H134" s="21">
        <f t="shared" si="15"/>
        <v>1.3865546218487397</v>
      </c>
      <c r="I134" s="26">
        <f t="shared" si="14"/>
        <v>9.7058823529411775</v>
      </c>
      <c r="J134" s="21">
        <f t="shared" si="16"/>
        <v>14.558823529411766</v>
      </c>
      <c r="K134" s="22"/>
      <c r="L134" s="22"/>
      <c r="M134" s="22"/>
      <c r="N134" s="22"/>
      <c r="O134" s="125"/>
      <c r="P134" s="125"/>
      <c r="Q134" s="125"/>
      <c r="R134" s="22"/>
      <c r="S134" s="22"/>
      <c r="T134" s="27">
        <v>0</v>
      </c>
      <c r="U134" s="13">
        <f t="shared" si="23"/>
        <v>48</v>
      </c>
      <c r="V134" s="25">
        <v>2</v>
      </c>
      <c r="W134" s="24">
        <f t="shared" si="17"/>
        <v>651</v>
      </c>
      <c r="X134" s="24">
        <f t="shared" si="19"/>
        <v>650</v>
      </c>
      <c r="Y134" s="203">
        <f t="shared" si="18"/>
        <v>650</v>
      </c>
    </row>
    <row r="135" spans="1:25" ht="14.25" x14ac:dyDescent="0.2">
      <c r="A135" s="20">
        <v>44018.333333333336</v>
      </c>
      <c r="B135" s="27">
        <v>7</v>
      </c>
      <c r="C135" s="14">
        <f t="shared" si="22"/>
        <v>1345</v>
      </c>
      <c r="D135" s="21"/>
      <c r="E135" s="21"/>
      <c r="F135" s="21">
        <f t="shared" ref="F135:F198" si="24">AVERAGE(B132:B138)</f>
        <v>5.2857142857142856</v>
      </c>
      <c r="G135" s="21">
        <f t="shared" si="21"/>
        <v>1.0294117647058825</v>
      </c>
      <c r="H135" s="21">
        <f t="shared" si="15"/>
        <v>1.4075630252100841</v>
      </c>
      <c r="I135" s="26">
        <f t="shared" si="14"/>
        <v>9.8529411764705888</v>
      </c>
      <c r="J135" s="21">
        <f t="shared" si="16"/>
        <v>15.294117647058826</v>
      </c>
      <c r="K135" s="22">
        <v>3</v>
      </c>
      <c r="L135" s="22">
        <v>1</v>
      </c>
      <c r="M135" s="22">
        <v>0</v>
      </c>
      <c r="N135" s="22">
        <f>SUM(L135:M135)</f>
        <v>1</v>
      </c>
      <c r="O135" s="125">
        <v>33</v>
      </c>
      <c r="P135" s="125">
        <v>23</v>
      </c>
      <c r="Q135" s="125">
        <v>22</v>
      </c>
      <c r="R135" s="22">
        <v>17</v>
      </c>
      <c r="S135" s="22">
        <f t="shared" si="20"/>
        <v>39</v>
      </c>
      <c r="T135" s="27">
        <v>0</v>
      </c>
      <c r="U135" s="13">
        <f t="shared" si="23"/>
        <v>48</v>
      </c>
      <c r="V135" s="23">
        <f>SUM(K135:M135)</f>
        <v>4</v>
      </c>
      <c r="W135" s="24">
        <f t="shared" si="17"/>
        <v>651</v>
      </c>
      <c r="X135" s="24">
        <f t="shared" si="19"/>
        <v>650</v>
      </c>
      <c r="Y135" s="203">
        <f t="shared" si="18"/>
        <v>650</v>
      </c>
    </row>
    <row r="136" spans="1:25" ht="14.25" x14ac:dyDescent="0.2">
      <c r="A136" s="20">
        <v>44019.333333333336</v>
      </c>
      <c r="B136" s="27">
        <v>8</v>
      </c>
      <c r="C136" s="14">
        <f t="shared" si="22"/>
        <v>1353</v>
      </c>
      <c r="D136" s="21"/>
      <c r="E136" s="21"/>
      <c r="F136" s="21">
        <f t="shared" si="24"/>
        <v>6.5714285714285712</v>
      </c>
      <c r="G136" s="21">
        <f t="shared" si="21"/>
        <v>1.1764705882352942</v>
      </c>
      <c r="H136" s="21">
        <f t="shared" si="15"/>
        <v>1.0924369747899161</v>
      </c>
      <c r="I136" s="26">
        <f t="shared" si="14"/>
        <v>7.6470588235294121</v>
      </c>
      <c r="J136" s="21">
        <f t="shared" si="16"/>
        <v>16.47058823529412</v>
      </c>
      <c r="K136" s="22">
        <v>4</v>
      </c>
      <c r="L136" s="22">
        <v>1</v>
      </c>
      <c r="M136" s="22">
        <v>0</v>
      </c>
      <c r="N136" s="22">
        <f>SUM(L136:M136)</f>
        <v>1</v>
      </c>
      <c r="O136" s="125">
        <v>39</v>
      </c>
      <c r="P136" s="125">
        <v>18</v>
      </c>
      <c r="Q136" s="125">
        <v>16</v>
      </c>
      <c r="R136" s="22">
        <v>19</v>
      </c>
      <c r="S136" s="22">
        <f t="shared" si="20"/>
        <v>35</v>
      </c>
      <c r="T136" s="27">
        <v>0</v>
      </c>
      <c r="U136" s="13">
        <f t="shared" si="23"/>
        <v>48</v>
      </c>
      <c r="V136" s="23">
        <f>SUM(K136:M136)</f>
        <v>5</v>
      </c>
      <c r="W136" s="24">
        <f t="shared" si="17"/>
        <v>650</v>
      </c>
      <c r="X136" s="24">
        <f t="shared" si="19"/>
        <v>650</v>
      </c>
      <c r="Y136" s="203">
        <f t="shared" si="18"/>
        <v>650</v>
      </c>
    </row>
    <row r="137" spans="1:25" ht="14.25" x14ac:dyDescent="0.2">
      <c r="A137" s="20">
        <v>44020.333333333336</v>
      </c>
      <c r="B137" s="27">
        <v>7</v>
      </c>
      <c r="C137" s="14">
        <f t="shared" si="22"/>
        <v>1360</v>
      </c>
      <c r="D137" s="21"/>
      <c r="E137" s="21"/>
      <c r="F137" s="21">
        <f t="shared" si="24"/>
        <v>8.1428571428571423</v>
      </c>
      <c r="G137" s="21">
        <f t="shared" si="21"/>
        <v>1.0294117647058825</v>
      </c>
      <c r="H137" s="21">
        <f t="shared" si="15"/>
        <v>0.92436974789915971</v>
      </c>
      <c r="I137" s="26">
        <f t="shared" si="14"/>
        <v>6.4705882352941178</v>
      </c>
      <c r="J137" s="21">
        <f t="shared" si="16"/>
        <v>16.47058823529412</v>
      </c>
      <c r="K137" s="22">
        <v>4</v>
      </c>
      <c r="L137" s="22">
        <v>1</v>
      </c>
      <c r="M137" s="22">
        <v>0</v>
      </c>
      <c r="N137" s="22">
        <f>SUM(L137:M137)</f>
        <v>1</v>
      </c>
      <c r="O137" s="125">
        <v>35</v>
      </c>
      <c r="P137" s="125">
        <v>18</v>
      </c>
      <c r="Q137" s="125">
        <v>18</v>
      </c>
      <c r="R137" s="22">
        <v>20</v>
      </c>
      <c r="S137" s="22">
        <f t="shared" si="20"/>
        <v>38</v>
      </c>
      <c r="T137" s="27">
        <v>0</v>
      </c>
      <c r="U137" s="13">
        <f t="shared" si="23"/>
        <v>48</v>
      </c>
      <c r="V137" s="23">
        <f>SUM(K137:M137)</f>
        <v>5</v>
      </c>
      <c r="W137" s="24">
        <f t="shared" si="17"/>
        <v>657</v>
      </c>
      <c r="X137" s="24">
        <f t="shared" si="19"/>
        <v>655</v>
      </c>
      <c r="Y137" s="203">
        <f t="shared" si="18"/>
        <v>655</v>
      </c>
    </row>
    <row r="138" spans="1:25" ht="14.25" x14ac:dyDescent="0.2">
      <c r="A138" s="20">
        <v>44021.333333333336</v>
      </c>
      <c r="B138" s="27">
        <v>6</v>
      </c>
      <c r="C138" s="14">
        <f t="shared" si="22"/>
        <v>1366</v>
      </c>
      <c r="D138" s="21"/>
      <c r="E138" s="21"/>
      <c r="F138" s="21">
        <f t="shared" si="24"/>
        <v>8.2857142857142865</v>
      </c>
      <c r="G138" s="21">
        <f t="shared" si="21"/>
        <v>0.88235294117647056</v>
      </c>
      <c r="H138" s="21">
        <f t="shared" si="15"/>
        <v>0.77731092436974791</v>
      </c>
      <c r="I138" s="26">
        <f t="shared" si="14"/>
        <v>5.4411764705882355</v>
      </c>
      <c r="J138" s="21">
        <f t="shared" si="16"/>
        <v>16.617647058823529</v>
      </c>
      <c r="K138" s="22">
        <v>2</v>
      </c>
      <c r="L138" s="22">
        <v>1</v>
      </c>
      <c r="M138" s="22">
        <v>0</v>
      </c>
      <c r="N138" s="22">
        <f>SUM(L138:M138)</f>
        <v>1</v>
      </c>
      <c r="O138" s="125">
        <v>31</v>
      </c>
      <c r="P138" s="125">
        <v>22</v>
      </c>
      <c r="Q138" s="125">
        <v>22</v>
      </c>
      <c r="R138" s="22">
        <v>21</v>
      </c>
      <c r="S138" s="22">
        <f t="shared" si="20"/>
        <v>43</v>
      </c>
      <c r="T138" s="27">
        <v>0</v>
      </c>
      <c r="U138" s="13">
        <f t="shared" si="23"/>
        <v>48</v>
      </c>
      <c r="V138" s="23">
        <f>SUM(K138:M138)</f>
        <v>3</v>
      </c>
      <c r="W138" s="24">
        <f t="shared" si="17"/>
        <v>664</v>
      </c>
      <c r="X138" s="24">
        <f t="shared" si="19"/>
        <v>665</v>
      </c>
      <c r="Y138" s="203">
        <f t="shared" si="18"/>
        <v>665</v>
      </c>
    </row>
    <row r="139" spans="1:25" ht="14.25" x14ac:dyDescent="0.2">
      <c r="A139" s="20">
        <v>44022.333333333336</v>
      </c>
      <c r="B139" s="27">
        <v>13</v>
      </c>
      <c r="C139" s="14">
        <f t="shared" si="22"/>
        <v>1379</v>
      </c>
      <c r="D139" s="21"/>
      <c r="E139" s="21"/>
      <c r="F139" s="21">
        <f t="shared" si="24"/>
        <v>8.1428571428571423</v>
      </c>
      <c r="G139" s="21">
        <f t="shared" si="21"/>
        <v>1.911764705882353</v>
      </c>
      <c r="H139" s="21">
        <f t="shared" si="15"/>
        <v>0.96638655462184886</v>
      </c>
      <c r="I139" s="26">
        <f t="shared" ref="I139:I202" si="25">G133+G134+G135+G136+G137+G138+G139</f>
        <v>6.764705882352942</v>
      </c>
      <c r="J139" s="21">
        <f t="shared" si="16"/>
        <v>17.058823529411764</v>
      </c>
      <c r="K139" s="22">
        <v>0</v>
      </c>
      <c r="L139" s="22">
        <v>1</v>
      </c>
      <c r="M139" s="22">
        <v>0</v>
      </c>
      <c r="N139" s="22">
        <f>SUM(L139:M139)</f>
        <v>1</v>
      </c>
      <c r="O139" s="125">
        <v>32</v>
      </c>
      <c r="P139" s="125">
        <v>19</v>
      </c>
      <c r="Q139" s="125">
        <v>19</v>
      </c>
      <c r="R139" s="22">
        <v>20</v>
      </c>
      <c r="S139" s="22">
        <f t="shared" si="20"/>
        <v>39</v>
      </c>
      <c r="T139" s="27">
        <v>0</v>
      </c>
      <c r="U139" s="13">
        <f t="shared" si="23"/>
        <v>48</v>
      </c>
      <c r="V139" s="23">
        <f>SUM(K139:M139)</f>
        <v>1</v>
      </c>
      <c r="W139" s="24">
        <f t="shared" si="17"/>
        <v>676</v>
      </c>
      <c r="X139" s="24">
        <f t="shared" si="19"/>
        <v>675</v>
      </c>
      <c r="Y139" s="203">
        <f t="shared" si="18"/>
        <v>675</v>
      </c>
    </row>
    <row r="140" spans="1:25" ht="14.25" x14ac:dyDescent="0.2">
      <c r="A140" s="20">
        <v>44023.333333333336</v>
      </c>
      <c r="B140" s="27">
        <v>14</v>
      </c>
      <c r="C140" s="14">
        <f t="shared" si="22"/>
        <v>1393</v>
      </c>
      <c r="D140" s="21"/>
      <c r="E140" s="21"/>
      <c r="F140" s="21">
        <f t="shared" si="24"/>
        <v>9.1428571428571423</v>
      </c>
      <c r="G140" s="21">
        <f t="shared" si="21"/>
        <v>2.0588235294117649</v>
      </c>
      <c r="H140" s="21">
        <f t="shared" ref="H140:H203" si="26">(G134+G135+G136+G137+G138+G139+G140)/7</f>
        <v>1.1974789915966386</v>
      </c>
      <c r="I140" s="26">
        <f t="shared" si="25"/>
        <v>8.382352941176471</v>
      </c>
      <c r="J140" s="21">
        <f t="shared" si="16"/>
        <v>18.382352941176471</v>
      </c>
      <c r="K140" s="22"/>
      <c r="L140" s="22"/>
      <c r="M140" s="22"/>
      <c r="N140" s="22"/>
      <c r="O140" s="125"/>
      <c r="P140" s="125"/>
      <c r="Q140" s="125"/>
      <c r="R140" s="22"/>
      <c r="S140" s="22"/>
      <c r="T140" s="27">
        <v>0</v>
      </c>
      <c r="U140" s="13">
        <f t="shared" si="23"/>
        <v>48</v>
      </c>
      <c r="V140" s="25">
        <v>1</v>
      </c>
      <c r="W140" s="24">
        <f t="shared" si="17"/>
        <v>681</v>
      </c>
      <c r="X140" s="24">
        <f t="shared" si="19"/>
        <v>680</v>
      </c>
      <c r="Y140" s="203">
        <f t="shared" si="18"/>
        <v>680</v>
      </c>
    </row>
    <row r="141" spans="1:25" ht="14.25" x14ac:dyDescent="0.2">
      <c r="A141" s="20">
        <v>44024.333333333336</v>
      </c>
      <c r="B141" s="27">
        <v>3</v>
      </c>
      <c r="C141" s="14">
        <f t="shared" si="22"/>
        <v>1396</v>
      </c>
      <c r="D141" s="21"/>
      <c r="E141" s="21"/>
      <c r="F141" s="21">
        <f t="shared" si="24"/>
        <v>10.142857142857142</v>
      </c>
      <c r="G141" s="21">
        <f t="shared" si="21"/>
        <v>0.44117647058823528</v>
      </c>
      <c r="H141" s="21">
        <f t="shared" si="26"/>
        <v>1.2184873949579831</v>
      </c>
      <c r="I141" s="26">
        <f t="shared" si="25"/>
        <v>8.5294117647058822</v>
      </c>
      <c r="J141" s="21">
        <f t="shared" si="16"/>
        <v>18.235294117647062</v>
      </c>
      <c r="K141" s="22"/>
      <c r="L141" s="22"/>
      <c r="M141" s="22"/>
      <c r="N141" s="22"/>
      <c r="O141" s="125"/>
      <c r="P141" s="125"/>
      <c r="Q141" s="125"/>
      <c r="R141" s="22"/>
      <c r="S141" s="22"/>
      <c r="T141" s="27">
        <v>0</v>
      </c>
      <c r="U141" s="13">
        <f t="shared" si="23"/>
        <v>48</v>
      </c>
      <c r="V141" s="25">
        <v>1</v>
      </c>
      <c r="W141" s="24">
        <f t="shared" si="17"/>
        <v>685</v>
      </c>
      <c r="X141" s="24">
        <f t="shared" si="19"/>
        <v>685</v>
      </c>
      <c r="Y141" s="203">
        <f t="shared" si="18"/>
        <v>685</v>
      </c>
    </row>
    <row r="142" spans="1:25" ht="14.25" x14ac:dyDescent="0.2">
      <c r="A142" s="20">
        <v>44025.333333333336</v>
      </c>
      <c r="B142" s="27">
        <v>6</v>
      </c>
      <c r="C142" s="14">
        <f t="shared" si="22"/>
        <v>1402</v>
      </c>
      <c r="D142" s="21"/>
      <c r="E142" s="21"/>
      <c r="F142" s="21">
        <f t="shared" si="24"/>
        <v>10.571428571428571</v>
      </c>
      <c r="G142" s="21">
        <f t="shared" si="21"/>
        <v>0.88235294117647056</v>
      </c>
      <c r="H142" s="21">
        <f t="shared" si="26"/>
        <v>1.1974789915966386</v>
      </c>
      <c r="I142" s="26">
        <f t="shared" si="25"/>
        <v>8.382352941176471</v>
      </c>
      <c r="J142" s="21">
        <f t="shared" si="16"/>
        <v>18.235294117647062</v>
      </c>
      <c r="K142" s="22">
        <v>2</v>
      </c>
      <c r="L142" s="22">
        <v>1</v>
      </c>
      <c r="M142" s="22">
        <v>0</v>
      </c>
      <c r="N142" s="22">
        <f>SUM(L142:M142)</f>
        <v>1</v>
      </c>
      <c r="O142" s="125">
        <v>30</v>
      </c>
      <c r="P142" s="125">
        <v>24</v>
      </c>
      <c r="Q142" s="125">
        <v>22</v>
      </c>
      <c r="R142" s="22">
        <v>21</v>
      </c>
      <c r="S142" s="22">
        <f t="shared" si="20"/>
        <v>43</v>
      </c>
      <c r="T142" s="27">
        <v>0</v>
      </c>
      <c r="U142" s="13">
        <f t="shared" si="23"/>
        <v>48</v>
      </c>
      <c r="V142" s="23">
        <f>SUM(K142:M142)</f>
        <v>3</v>
      </c>
      <c r="W142" s="24">
        <f t="shared" si="17"/>
        <v>689</v>
      </c>
      <c r="X142" s="24">
        <f t="shared" si="19"/>
        <v>690</v>
      </c>
      <c r="Y142" s="203">
        <f t="shared" si="18"/>
        <v>690</v>
      </c>
    </row>
    <row r="143" spans="1:25" ht="14.25" x14ac:dyDescent="0.2">
      <c r="A143" s="20">
        <v>44026.333333333336</v>
      </c>
      <c r="B143" s="27">
        <v>15</v>
      </c>
      <c r="C143" s="14">
        <f t="shared" si="22"/>
        <v>1417</v>
      </c>
      <c r="D143" s="21"/>
      <c r="E143" s="21"/>
      <c r="F143" s="21">
        <f t="shared" si="24"/>
        <v>10.714285714285714</v>
      </c>
      <c r="G143" s="21">
        <f t="shared" si="21"/>
        <v>2.2058823529411766</v>
      </c>
      <c r="H143" s="21">
        <f t="shared" si="26"/>
        <v>1.3445378151260508</v>
      </c>
      <c r="I143" s="26">
        <f t="shared" si="25"/>
        <v>9.411764705882355</v>
      </c>
      <c r="J143" s="21">
        <f t="shared" si="16"/>
        <v>17.058823529411768</v>
      </c>
      <c r="K143" s="22">
        <v>3</v>
      </c>
      <c r="L143" s="22">
        <v>1</v>
      </c>
      <c r="M143" s="22">
        <v>0</v>
      </c>
      <c r="N143" s="22">
        <f>SUM(L143:M143)</f>
        <v>1</v>
      </c>
      <c r="O143" s="125">
        <v>30</v>
      </c>
      <c r="P143" s="125">
        <v>21</v>
      </c>
      <c r="Q143" s="125">
        <v>21</v>
      </c>
      <c r="R143" s="22">
        <v>18</v>
      </c>
      <c r="S143" s="22">
        <f t="shared" si="20"/>
        <v>39</v>
      </c>
      <c r="T143" s="27">
        <v>0</v>
      </c>
      <c r="U143" s="13">
        <f t="shared" si="23"/>
        <v>48</v>
      </c>
      <c r="V143" s="23">
        <f>SUM(K143:M143)</f>
        <v>4</v>
      </c>
      <c r="W143" s="24">
        <f t="shared" si="17"/>
        <v>711</v>
      </c>
      <c r="X143" s="24">
        <f t="shared" si="19"/>
        <v>710</v>
      </c>
      <c r="Y143" s="203">
        <f t="shared" si="18"/>
        <v>710</v>
      </c>
    </row>
    <row r="144" spans="1:25" ht="14.25" x14ac:dyDescent="0.2">
      <c r="A144" s="20">
        <v>44027.333333333336</v>
      </c>
      <c r="B144" s="27">
        <v>14</v>
      </c>
      <c r="C144" s="14">
        <f t="shared" si="22"/>
        <v>1431</v>
      </c>
      <c r="D144" s="21"/>
      <c r="E144" s="21"/>
      <c r="F144" s="21">
        <f t="shared" si="24"/>
        <v>9.7142857142857135</v>
      </c>
      <c r="G144" s="21">
        <f t="shared" si="21"/>
        <v>2.0588235294117649</v>
      </c>
      <c r="H144" s="21">
        <f t="shared" si="26"/>
        <v>1.4915966386554622</v>
      </c>
      <c r="I144" s="26">
        <f t="shared" si="25"/>
        <v>10.441176470588236</v>
      </c>
      <c r="J144" s="21">
        <f t="shared" si="16"/>
        <v>16.911764705882355</v>
      </c>
      <c r="K144" s="22">
        <v>6</v>
      </c>
      <c r="L144" s="22">
        <v>1</v>
      </c>
      <c r="M144" s="22">
        <v>0</v>
      </c>
      <c r="N144" s="22">
        <f>SUM(L144:M144)</f>
        <v>1</v>
      </c>
      <c r="O144" s="125">
        <v>28</v>
      </c>
      <c r="P144" s="125">
        <v>23</v>
      </c>
      <c r="Q144" s="125">
        <v>23</v>
      </c>
      <c r="R144" s="22">
        <v>14</v>
      </c>
      <c r="S144" s="22">
        <f t="shared" si="20"/>
        <v>37</v>
      </c>
      <c r="T144" s="27">
        <v>0</v>
      </c>
      <c r="U144" s="13">
        <f t="shared" si="23"/>
        <v>48</v>
      </c>
      <c r="V144" s="23">
        <f>SUM(K144:M144)</f>
        <v>7</v>
      </c>
      <c r="W144" s="24">
        <f t="shared" si="17"/>
        <v>723</v>
      </c>
      <c r="X144" s="24">
        <f t="shared" si="19"/>
        <v>725</v>
      </c>
      <c r="Y144" s="203">
        <f t="shared" si="18"/>
        <v>725</v>
      </c>
    </row>
    <row r="145" spans="1:25" ht="14.25" x14ac:dyDescent="0.2">
      <c r="A145" s="20">
        <v>44028.333333333336</v>
      </c>
      <c r="B145" s="28">
        <v>9</v>
      </c>
      <c r="C145" s="14">
        <f t="shared" si="22"/>
        <v>1440</v>
      </c>
      <c r="D145" s="21"/>
      <c r="E145" s="21"/>
      <c r="F145" s="21">
        <f t="shared" si="24"/>
        <v>9.5714285714285712</v>
      </c>
      <c r="G145" s="21">
        <f t="shared" si="21"/>
        <v>1.3235294117647058</v>
      </c>
      <c r="H145" s="21">
        <f t="shared" si="26"/>
        <v>1.554621848739496</v>
      </c>
      <c r="I145" s="26">
        <f t="shared" si="25"/>
        <v>10.882352941176473</v>
      </c>
      <c r="J145" s="21">
        <f t="shared" ref="J145:J208" si="27">SUM(G132:G145)</f>
        <v>16.323529411764707</v>
      </c>
      <c r="K145" s="22">
        <v>5</v>
      </c>
      <c r="L145" s="22">
        <v>1</v>
      </c>
      <c r="M145" s="22">
        <v>0</v>
      </c>
      <c r="N145" s="22">
        <f>SUM(L145:M145)</f>
        <v>1</v>
      </c>
      <c r="O145" s="125">
        <v>32</v>
      </c>
      <c r="P145" s="125">
        <v>21</v>
      </c>
      <c r="Q145" s="125">
        <v>19</v>
      </c>
      <c r="R145" s="22">
        <v>15</v>
      </c>
      <c r="S145" s="22">
        <f t="shared" si="20"/>
        <v>34</v>
      </c>
      <c r="T145" s="27">
        <v>0</v>
      </c>
      <c r="U145" s="13">
        <f t="shared" si="23"/>
        <v>48</v>
      </c>
      <c r="V145" s="23">
        <f>SUM(K145:M145)</f>
        <v>6</v>
      </c>
      <c r="W145" s="24">
        <f t="shared" si="17"/>
        <v>737</v>
      </c>
      <c r="X145" s="24">
        <f t="shared" si="19"/>
        <v>735</v>
      </c>
      <c r="Y145" s="203">
        <f t="shared" si="18"/>
        <v>735</v>
      </c>
    </row>
    <row r="146" spans="1:25" ht="14.25" x14ac:dyDescent="0.2">
      <c r="A146" s="20">
        <v>44029.333333333336</v>
      </c>
      <c r="B146" s="28">
        <v>14</v>
      </c>
      <c r="C146" s="14">
        <f t="shared" si="22"/>
        <v>1454</v>
      </c>
      <c r="D146" s="21"/>
      <c r="E146" s="21"/>
      <c r="F146" s="21">
        <f t="shared" si="24"/>
        <v>9.7142857142857135</v>
      </c>
      <c r="G146" s="21">
        <f t="shared" si="21"/>
        <v>2.0588235294117649</v>
      </c>
      <c r="H146" s="21">
        <f t="shared" si="26"/>
        <v>1.5756302521008403</v>
      </c>
      <c r="I146" s="26">
        <f t="shared" si="25"/>
        <v>11.029411764705882</v>
      </c>
      <c r="J146" s="21">
        <f t="shared" si="27"/>
        <v>17.794117647058826</v>
      </c>
      <c r="K146" s="22">
        <v>3</v>
      </c>
      <c r="L146" s="22">
        <v>1</v>
      </c>
      <c r="M146" s="22">
        <v>0</v>
      </c>
      <c r="N146" s="22">
        <f>SUM(L146:M146)</f>
        <v>1</v>
      </c>
      <c r="O146" s="125">
        <v>30</v>
      </c>
      <c r="P146" s="125">
        <v>22</v>
      </c>
      <c r="Q146" s="125">
        <v>24</v>
      </c>
      <c r="R146" s="22">
        <v>20</v>
      </c>
      <c r="S146" s="22">
        <f t="shared" si="20"/>
        <v>44</v>
      </c>
      <c r="T146" s="27">
        <v>0</v>
      </c>
      <c r="U146" s="13">
        <f t="shared" si="23"/>
        <v>48</v>
      </c>
      <c r="V146" s="23">
        <f>SUM(K146:M146)</f>
        <v>4</v>
      </c>
      <c r="W146" s="24">
        <f t="shared" si="17"/>
        <v>743</v>
      </c>
      <c r="X146" s="24">
        <f t="shared" si="19"/>
        <v>745</v>
      </c>
      <c r="Y146" s="203">
        <f t="shared" si="18"/>
        <v>745</v>
      </c>
    </row>
    <row r="147" spans="1:25" ht="14.25" x14ac:dyDescent="0.2">
      <c r="A147" s="20">
        <v>44030.333333333336</v>
      </c>
      <c r="B147" s="28">
        <v>7</v>
      </c>
      <c r="C147" s="14">
        <f t="shared" si="22"/>
        <v>1461</v>
      </c>
      <c r="D147" s="21"/>
      <c r="E147" s="21"/>
      <c r="F147" s="21">
        <f t="shared" si="24"/>
        <v>10</v>
      </c>
      <c r="G147" s="21">
        <f t="shared" si="21"/>
        <v>1.0294117647058825</v>
      </c>
      <c r="H147" s="21">
        <f t="shared" si="26"/>
        <v>1.4285714285714286</v>
      </c>
      <c r="I147" s="26">
        <f t="shared" si="25"/>
        <v>10</v>
      </c>
      <c r="J147" s="21">
        <f t="shared" si="27"/>
        <v>18.382352941176475</v>
      </c>
      <c r="K147" s="22"/>
      <c r="L147" s="22"/>
      <c r="M147" s="22"/>
      <c r="N147" s="22"/>
      <c r="O147" s="125"/>
      <c r="P147" s="125"/>
      <c r="Q147" s="125"/>
      <c r="R147" s="22"/>
      <c r="S147" s="22"/>
      <c r="T147" s="27">
        <v>0</v>
      </c>
      <c r="U147" s="13">
        <f t="shared" si="23"/>
        <v>48</v>
      </c>
      <c r="V147" s="25">
        <v>4</v>
      </c>
      <c r="W147" s="24">
        <f t="shared" ref="W147:W210" si="28">SUM(C133,-V147,-$T$346)</f>
        <v>746</v>
      </c>
      <c r="X147" s="24">
        <f t="shared" si="19"/>
        <v>745</v>
      </c>
      <c r="Y147" s="203">
        <f t="shared" ref="Y147:Y210" si="29">IF(X147&gt;X146,X147,X146)</f>
        <v>745</v>
      </c>
    </row>
    <row r="148" spans="1:25" ht="14.25" x14ac:dyDescent="0.2">
      <c r="A148" s="20">
        <v>44031.333333333336</v>
      </c>
      <c r="B148" s="28">
        <v>2</v>
      </c>
      <c r="C148" s="14">
        <f t="shared" si="22"/>
        <v>1463</v>
      </c>
      <c r="D148" s="21"/>
      <c r="E148" s="21"/>
      <c r="F148" s="21">
        <f t="shared" si="24"/>
        <v>9.2857142857142865</v>
      </c>
      <c r="G148" s="21">
        <f t="shared" si="21"/>
        <v>0.29411764705882354</v>
      </c>
      <c r="H148" s="21">
        <f t="shared" si="26"/>
        <v>1.4075630252100841</v>
      </c>
      <c r="I148" s="26">
        <f t="shared" si="25"/>
        <v>9.8529411764705888</v>
      </c>
      <c r="J148" s="21">
        <f t="shared" si="27"/>
        <v>18.382352941176471</v>
      </c>
      <c r="K148" s="22"/>
      <c r="L148" s="22"/>
      <c r="M148" s="22"/>
      <c r="N148" s="22"/>
      <c r="O148" s="125"/>
      <c r="P148" s="125"/>
      <c r="Q148" s="125"/>
      <c r="R148" s="22"/>
      <c r="S148" s="22"/>
      <c r="T148" s="27">
        <v>0</v>
      </c>
      <c r="U148" s="13">
        <f t="shared" si="23"/>
        <v>48</v>
      </c>
      <c r="V148" s="25">
        <v>4</v>
      </c>
      <c r="W148" s="24">
        <f t="shared" si="28"/>
        <v>748</v>
      </c>
      <c r="X148" s="24">
        <f t="shared" ref="X148:X211" si="30">MROUND(W148,5)</f>
        <v>750</v>
      </c>
      <c r="Y148" s="203">
        <f t="shared" si="29"/>
        <v>750</v>
      </c>
    </row>
    <row r="149" spans="1:25" ht="14.25" x14ac:dyDescent="0.2">
      <c r="A149" s="20">
        <v>44032.333333333336</v>
      </c>
      <c r="B149" s="28">
        <v>7</v>
      </c>
      <c r="C149" s="14">
        <f t="shared" si="22"/>
        <v>1470</v>
      </c>
      <c r="D149" s="21"/>
      <c r="E149" s="21"/>
      <c r="F149" s="21">
        <f t="shared" si="24"/>
        <v>10.142857142857142</v>
      </c>
      <c r="G149" s="21">
        <f t="shared" si="21"/>
        <v>1.0294117647058825</v>
      </c>
      <c r="H149" s="21">
        <f t="shared" si="26"/>
        <v>1.4285714285714288</v>
      </c>
      <c r="I149" s="26">
        <f t="shared" si="25"/>
        <v>10.000000000000002</v>
      </c>
      <c r="J149" s="21">
        <f t="shared" si="27"/>
        <v>18.382352941176475</v>
      </c>
      <c r="K149" s="22">
        <v>3</v>
      </c>
      <c r="L149" s="22">
        <v>1</v>
      </c>
      <c r="M149" s="22">
        <v>0</v>
      </c>
      <c r="N149" s="22">
        <f>SUM(L149:M149)</f>
        <v>1</v>
      </c>
      <c r="O149" s="125">
        <v>32</v>
      </c>
      <c r="P149" s="125">
        <v>21</v>
      </c>
      <c r="Q149" s="125">
        <v>20</v>
      </c>
      <c r="R149" s="22">
        <v>22</v>
      </c>
      <c r="S149" s="22">
        <f t="shared" si="20"/>
        <v>42</v>
      </c>
      <c r="T149" s="27">
        <v>0</v>
      </c>
      <c r="U149" s="13">
        <f t="shared" si="23"/>
        <v>48</v>
      </c>
      <c r="V149" s="23">
        <f>SUM(K149:M149)</f>
        <v>4</v>
      </c>
      <c r="W149" s="24">
        <f t="shared" si="28"/>
        <v>755</v>
      </c>
      <c r="X149" s="24">
        <f t="shared" si="30"/>
        <v>755</v>
      </c>
      <c r="Y149" s="203">
        <f t="shared" si="29"/>
        <v>755</v>
      </c>
    </row>
    <row r="150" spans="1:25" ht="14.25" x14ac:dyDescent="0.2">
      <c r="A150" s="20">
        <v>44033.333333333336</v>
      </c>
      <c r="B150" s="28">
        <v>17</v>
      </c>
      <c r="C150" s="14">
        <f t="shared" si="22"/>
        <v>1487</v>
      </c>
      <c r="D150" s="21"/>
      <c r="E150" s="21"/>
      <c r="F150" s="21">
        <f t="shared" si="24"/>
        <v>10.285714285714286</v>
      </c>
      <c r="G150" s="21">
        <f t="shared" si="21"/>
        <v>2.5</v>
      </c>
      <c r="H150" s="21">
        <f t="shared" si="26"/>
        <v>1.4705882352941175</v>
      </c>
      <c r="I150" s="26">
        <f t="shared" si="25"/>
        <v>10.294117647058822</v>
      </c>
      <c r="J150" s="21">
        <f t="shared" si="27"/>
        <v>19.705882352941181</v>
      </c>
      <c r="K150" s="22">
        <v>4</v>
      </c>
      <c r="L150" s="22">
        <v>1</v>
      </c>
      <c r="M150" s="22">
        <v>0</v>
      </c>
      <c r="N150" s="22">
        <f>SUM(L150:M150)</f>
        <v>1</v>
      </c>
      <c r="O150" s="125">
        <v>36</v>
      </c>
      <c r="P150" s="125">
        <v>19</v>
      </c>
      <c r="Q150" s="125">
        <v>22</v>
      </c>
      <c r="R150" s="22">
        <v>26</v>
      </c>
      <c r="S150" s="22">
        <f t="shared" si="20"/>
        <v>48</v>
      </c>
      <c r="T150" s="27">
        <v>0</v>
      </c>
      <c r="U150" s="13">
        <f t="shared" si="23"/>
        <v>48</v>
      </c>
      <c r="V150" s="23">
        <f>SUM(K150:M150)</f>
        <v>5</v>
      </c>
      <c r="W150" s="24">
        <f t="shared" si="28"/>
        <v>762</v>
      </c>
      <c r="X150" s="24">
        <f t="shared" si="30"/>
        <v>760</v>
      </c>
      <c r="Y150" s="203">
        <f t="shared" si="29"/>
        <v>760</v>
      </c>
    </row>
    <row r="151" spans="1:25" ht="14.25" x14ac:dyDescent="0.2">
      <c r="A151" s="20">
        <v>44034.333333333336</v>
      </c>
      <c r="B151" s="28">
        <v>9</v>
      </c>
      <c r="C151" s="14">
        <f t="shared" si="22"/>
        <v>1496</v>
      </c>
      <c r="D151" s="21"/>
      <c r="E151" s="21"/>
      <c r="F151" s="21">
        <f t="shared" si="24"/>
        <v>10.142857142857142</v>
      </c>
      <c r="G151" s="21">
        <f t="shared" si="21"/>
        <v>1.3235294117647058</v>
      </c>
      <c r="H151" s="21">
        <f t="shared" si="26"/>
        <v>1.365546218487395</v>
      </c>
      <c r="I151" s="26">
        <f t="shared" si="25"/>
        <v>9.5588235294117645</v>
      </c>
      <c r="J151" s="21">
        <f t="shared" si="27"/>
        <v>20.000000000000004</v>
      </c>
      <c r="K151" s="22">
        <v>4</v>
      </c>
      <c r="L151" s="22">
        <v>1</v>
      </c>
      <c r="M151" s="22">
        <v>0</v>
      </c>
      <c r="N151" s="22">
        <f>SUM(L151:M151)</f>
        <v>1</v>
      </c>
      <c r="O151" s="125">
        <v>31</v>
      </c>
      <c r="P151" s="125">
        <v>16</v>
      </c>
      <c r="Q151" s="125">
        <v>19</v>
      </c>
      <c r="R151" s="22">
        <v>23</v>
      </c>
      <c r="S151" s="22">
        <f t="shared" si="20"/>
        <v>42</v>
      </c>
      <c r="T151" s="27">
        <v>0</v>
      </c>
      <c r="U151" s="13">
        <f t="shared" si="23"/>
        <v>48</v>
      </c>
      <c r="V151" s="23">
        <f>SUM(K151:M151)</f>
        <v>5</v>
      </c>
      <c r="W151" s="24">
        <f t="shared" si="28"/>
        <v>769</v>
      </c>
      <c r="X151" s="24">
        <f t="shared" si="30"/>
        <v>770</v>
      </c>
      <c r="Y151" s="203">
        <f t="shared" si="29"/>
        <v>770</v>
      </c>
    </row>
    <row r="152" spans="1:25" ht="14.25" x14ac:dyDescent="0.2">
      <c r="A152" s="20">
        <v>44035.333333333336</v>
      </c>
      <c r="B152" s="28">
        <v>15</v>
      </c>
      <c r="C152" s="14">
        <f t="shared" si="22"/>
        <v>1511</v>
      </c>
      <c r="D152" s="21"/>
      <c r="E152" s="21"/>
      <c r="F152" s="21">
        <f t="shared" si="24"/>
        <v>10.142857142857142</v>
      </c>
      <c r="G152" s="21">
        <f t="shared" si="21"/>
        <v>2.2058823529411766</v>
      </c>
      <c r="H152" s="21">
        <f t="shared" si="26"/>
        <v>1.4915966386554622</v>
      </c>
      <c r="I152" s="26">
        <f t="shared" si="25"/>
        <v>10.441176470588236</v>
      </c>
      <c r="J152" s="21">
        <f t="shared" si="27"/>
        <v>21.32352941176471</v>
      </c>
      <c r="K152" s="22">
        <v>8</v>
      </c>
      <c r="L152" s="22">
        <v>1</v>
      </c>
      <c r="M152" s="22">
        <v>0</v>
      </c>
      <c r="N152" s="22">
        <f>SUM(L152:M152)</f>
        <v>1</v>
      </c>
      <c r="O152" s="125">
        <v>46</v>
      </c>
      <c r="P152" s="125">
        <v>12</v>
      </c>
      <c r="Q152" s="125">
        <v>13</v>
      </c>
      <c r="R152" s="22">
        <v>21</v>
      </c>
      <c r="S152" s="22">
        <f t="shared" si="20"/>
        <v>34</v>
      </c>
      <c r="T152" s="27">
        <v>0</v>
      </c>
      <c r="U152" s="13">
        <f t="shared" si="23"/>
        <v>48</v>
      </c>
      <c r="V152" s="23">
        <f>SUM(K152:M152)</f>
        <v>9</v>
      </c>
      <c r="W152" s="24">
        <f t="shared" si="28"/>
        <v>771</v>
      </c>
      <c r="X152" s="24">
        <f t="shared" si="30"/>
        <v>770</v>
      </c>
      <c r="Y152" s="203">
        <f t="shared" si="29"/>
        <v>770</v>
      </c>
    </row>
    <row r="153" spans="1:25" ht="14.25" x14ac:dyDescent="0.2">
      <c r="A153" s="20">
        <v>44036.333333333336</v>
      </c>
      <c r="B153" s="28">
        <v>15</v>
      </c>
      <c r="C153" s="14">
        <f t="shared" si="22"/>
        <v>1526</v>
      </c>
      <c r="D153" s="21"/>
      <c r="E153" s="21"/>
      <c r="F153" s="21">
        <f t="shared" si="24"/>
        <v>9.7142857142857135</v>
      </c>
      <c r="G153" s="21">
        <f t="shared" si="21"/>
        <v>2.2058823529411766</v>
      </c>
      <c r="H153" s="21">
        <f t="shared" si="26"/>
        <v>1.5126050420168069</v>
      </c>
      <c r="I153" s="26">
        <f t="shared" si="25"/>
        <v>10.588235294117649</v>
      </c>
      <c r="J153" s="21">
        <f t="shared" si="27"/>
        <v>21.617647058823533</v>
      </c>
      <c r="K153" s="22">
        <v>5</v>
      </c>
      <c r="L153" s="22">
        <v>1</v>
      </c>
      <c r="M153" s="22">
        <v>0</v>
      </c>
      <c r="N153" s="22">
        <f>SUM(L153:M153)</f>
        <v>1</v>
      </c>
      <c r="O153" s="125">
        <v>43</v>
      </c>
      <c r="P153" s="125">
        <v>12</v>
      </c>
      <c r="Q153" s="125">
        <v>13</v>
      </c>
      <c r="R153" s="22">
        <v>18</v>
      </c>
      <c r="S153" s="22">
        <f t="shared" si="20"/>
        <v>31</v>
      </c>
      <c r="T153" s="27">
        <v>0</v>
      </c>
      <c r="U153" s="13">
        <f t="shared" si="23"/>
        <v>48</v>
      </c>
      <c r="V153" s="23">
        <f>SUM(K153:M153)</f>
        <v>6</v>
      </c>
      <c r="W153" s="24">
        <f t="shared" si="28"/>
        <v>787</v>
      </c>
      <c r="X153" s="24">
        <f t="shared" si="30"/>
        <v>785</v>
      </c>
      <c r="Y153" s="203">
        <f t="shared" si="29"/>
        <v>785</v>
      </c>
    </row>
    <row r="154" spans="1:25" ht="14.25" x14ac:dyDescent="0.2">
      <c r="A154" s="20">
        <v>44037.333333333336</v>
      </c>
      <c r="B154" s="28">
        <v>6</v>
      </c>
      <c r="C154" s="14">
        <f t="shared" si="22"/>
        <v>1532</v>
      </c>
      <c r="D154" s="21"/>
      <c r="E154" s="21"/>
      <c r="F154" s="21">
        <f t="shared" si="24"/>
        <v>9.5714285714285712</v>
      </c>
      <c r="G154" s="21">
        <f t="shared" si="21"/>
        <v>0.88235294117647056</v>
      </c>
      <c r="H154" s="21">
        <f t="shared" si="26"/>
        <v>1.4915966386554622</v>
      </c>
      <c r="I154" s="26">
        <f t="shared" si="25"/>
        <v>10.441176470588236</v>
      </c>
      <c r="J154" s="21">
        <f t="shared" si="27"/>
        <v>20.441176470588239</v>
      </c>
      <c r="K154" s="22"/>
      <c r="L154" s="22"/>
      <c r="M154" s="22"/>
      <c r="N154" s="22"/>
      <c r="O154" s="125"/>
      <c r="P154" s="125"/>
      <c r="Q154" s="125"/>
      <c r="R154" s="22"/>
      <c r="S154" s="22"/>
      <c r="T154" s="27">
        <v>0</v>
      </c>
      <c r="U154" s="13">
        <f t="shared" si="23"/>
        <v>48</v>
      </c>
      <c r="V154" s="25">
        <v>6</v>
      </c>
      <c r="W154" s="24">
        <f t="shared" si="28"/>
        <v>801</v>
      </c>
      <c r="X154" s="24">
        <f t="shared" si="30"/>
        <v>800</v>
      </c>
      <c r="Y154" s="203">
        <f t="shared" si="29"/>
        <v>800</v>
      </c>
    </row>
    <row r="155" spans="1:25" ht="14.25" x14ac:dyDescent="0.2">
      <c r="A155" s="20">
        <v>44038.333333333336</v>
      </c>
      <c r="B155" s="28">
        <v>2</v>
      </c>
      <c r="C155" s="14">
        <f t="shared" si="22"/>
        <v>1534</v>
      </c>
      <c r="D155" s="21"/>
      <c r="E155" s="21"/>
      <c r="F155" s="21">
        <f t="shared" si="24"/>
        <v>9.8571428571428577</v>
      </c>
      <c r="G155" s="21">
        <f t="shared" si="21"/>
        <v>0.29411764705882354</v>
      </c>
      <c r="H155" s="21">
        <f t="shared" si="26"/>
        <v>1.4915966386554624</v>
      </c>
      <c r="I155" s="26">
        <f t="shared" si="25"/>
        <v>10.441176470588237</v>
      </c>
      <c r="J155" s="21">
        <f t="shared" si="27"/>
        <v>20.294117647058826</v>
      </c>
      <c r="K155" s="22"/>
      <c r="L155" s="22"/>
      <c r="M155" s="22"/>
      <c r="N155" s="22"/>
      <c r="O155" s="125"/>
      <c r="P155" s="125"/>
      <c r="Q155" s="125"/>
      <c r="R155" s="22"/>
      <c r="S155" s="22"/>
      <c r="T155" s="28">
        <v>0</v>
      </c>
      <c r="U155" s="13">
        <f t="shared" si="23"/>
        <v>48</v>
      </c>
      <c r="V155" s="25">
        <v>6</v>
      </c>
      <c r="W155" s="24">
        <f t="shared" si="28"/>
        <v>804</v>
      </c>
      <c r="X155" s="24">
        <f t="shared" si="30"/>
        <v>805</v>
      </c>
      <c r="Y155" s="203">
        <f t="shared" si="29"/>
        <v>805</v>
      </c>
    </row>
    <row r="156" spans="1:25" ht="14.25" x14ac:dyDescent="0.2">
      <c r="A156" s="20">
        <v>44039.333333333336</v>
      </c>
      <c r="B156" s="28">
        <v>4</v>
      </c>
      <c r="C156" s="14">
        <f t="shared" si="22"/>
        <v>1538</v>
      </c>
      <c r="D156" s="21"/>
      <c r="E156" s="21"/>
      <c r="F156" s="21">
        <f t="shared" si="24"/>
        <v>11</v>
      </c>
      <c r="G156" s="21">
        <f t="shared" si="21"/>
        <v>0.58823529411764708</v>
      </c>
      <c r="H156" s="21">
        <f t="shared" si="26"/>
        <v>1.4285714285714286</v>
      </c>
      <c r="I156" s="26">
        <f t="shared" si="25"/>
        <v>10</v>
      </c>
      <c r="J156" s="21">
        <f t="shared" si="27"/>
        <v>20.000000000000004</v>
      </c>
      <c r="K156" s="22">
        <v>10</v>
      </c>
      <c r="L156" s="22">
        <v>1</v>
      </c>
      <c r="M156" s="22">
        <v>1</v>
      </c>
      <c r="N156" s="22">
        <f>SUM(L156:M156)</f>
        <v>2</v>
      </c>
      <c r="O156" s="125">
        <v>39</v>
      </c>
      <c r="P156" s="125">
        <v>14</v>
      </c>
      <c r="Q156" s="125">
        <v>12</v>
      </c>
      <c r="R156" s="22">
        <v>22</v>
      </c>
      <c r="S156" s="22">
        <f t="shared" si="20"/>
        <v>34</v>
      </c>
      <c r="T156" s="27">
        <v>1</v>
      </c>
      <c r="U156" s="13">
        <f t="shared" si="23"/>
        <v>49</v>
      </c>
      <c r="V156" s="23">
        <f>SUM(K156:M156)</f>
        <v>12</v>
      </c>
      <c r="W156" s="24">
        <f t="shared" si="28"/>
        <v>804</v>
      </c>
      <c r="X156" s="24">
        <f t="shared" si="30"/>
        <v>805</v>
      </c>
      <c r="Y156" s="203">
        <f t="shared" si="29"/>
        <v>805</v>
      </c>
    </row>
    <row r="157" spans="1:25" ht="14.25" x14ac:dyDescent="0.2">
      <c r="A157" s="20">
        <v>44040.333333333336</v>
      </c>
      <c r="B157" s="28">
        <v>16</v>
      </c>
      <c r="C157" s="14">
        <f t="shared" si="22"/>
        <v>1554</v>
      </c>
      <c r="D157" s="21"/>
      <c r="E157" s="21"/>
      <c r="F157" s="21">
        <f t="shared" si="24"/>
        <v>10.285714285714286</v>
      </c>
      <c r="G157" s="21">
        <f t="shared" si="21"/>
        <v>2.3529411764705883</v>
      </c>
      <c r="H157" s="21">
        <f t="shared" si="26"/>
        <v>1.4075630252100839</v>
      </c>
      <c r="I157" s="26">
        <f t="shared" si="25"/>
        <v>9.852941176470587</v>
      </c>
      <c r="J157" s="21">
        <f t="shared" si="27"/>
        <v>20.147058823529413</v>
      </c>
      <c r="K157" s="22">
        <v>8</v>
      </c>
      <c r="L157" s="22">
        <v>2</v>
      </c>
      <c r="M157" s="22">
        <v>0</v>
      </c>
      <c r="N157" s="22">
        <f>SUM(L157:M157)</f>
        <v>2</v>
      </c>
      <c r="O157" s="125">
        <v>36</v>
      </c>
      <c r="P157" s="125">
        <v>18</v>
      </c>
      <c r="Q157" s="125">
        <v>14</v>
      </c>
      <c r="R157" s="22">
        <v>21</v>
      </c>
      <c r="S157" s="22">
        <f t="shared" si="20"/>
        <v>35</v>
      </c>
      <c r="T157" s="28">
        <v>0</v>
      </c>
      <c r="U157" s="13">
        <f t="shared" si="23"/>
        <v>49</v>
      </c>
      <c r="V157" s="23">
        <f>SUM(K157:M157)</f>
        <v>10</v>
      </c>
      <c r="W157" s="24">
        <f t="shared" si="28"/>
        <v>821</v>
      </c>
      <c r="X157" s="24">
        <f t="shared" si="30"/>
        <v>820</v>
      </c>
      <c r="Y157" s="203">
        <f t="shared" si="29"/>
        <v>820</v>
      </c>
    </row>
    <row r="158" spans="1:25" ht="14.25" x14ac:dyDescent="0.2">
      <c r="A158" s="20">
        <v>44041.333333333336</v>
      </c>
      <c r="B158" s="28">
        <v>11</v>
      </c>
      <c r="C158" s="14">
        <f t="shared" si="22"/>
        <v>1565</v>
      </c>
      <c r="D158" s="21"/>
      <c r="E158" s="21"/>
      <c r="F158" s="21">
        <f t="shared" si="24"/>
        <v>11.714285714285714</v>
      </c>
      <c r="G158" s="21">
        <f t="shared" si="21"/>
        <v>1.6176470588235294</v>
      </c>
      <c r="H158" s="21">
        <f t="shared" si="26"/>
        <v>1.4495798319327731</v>
      </c>
      <c r="I158" s="26">
        <f t="shared" si="25"/>
        <v>10.147058823529411</v>
      </c>
      <c r="J158" s="21">
        <f t="shared" si="27"/>
        <v>19.705882352941178</v>
      </c>
      <c r="K158" s="22">
        <v>7</v>
      </c>
      <c r="L158" s="22">
        <v>3</v>
      </c>
      <c r="M158" s="22">
        <v>0</v>
      </c>
      <c r="N158" s="22">
        <f>SUM(L158:M158)</f>
        <v>3</v>
      </c>
      <c r="O158" s="125">
        <v>33</v>
      </c>
      <c r="P158" s="125">
        <v>15</v>
      </c>
      <c r="Q158" s="125">
        <v>14</v>
      </c>
      <c r="R158" s="22">
        <v>21</v>
      </c>
      <c r="S158" s="22">
        <f t="shared" si="20"/>
        <v>35</v>
      </c>
      <c r="T158" s="28">
        <v>0</v>
      </c>
      <c r="U158" s="13">
        <f t="shared" si="23"/>
        <v>49</v>
      </c>
      <c r="V158" s="23">
        <f>SUM(K158:M158)</f>
        <v>10</v>
      </c>
      <c r="W158" s="24">
        <f t="shared" si="28"/>
        <v>835</v>
      </c>
      <c r="X158" s="24">
        <f t="shared" si="30"/>
        <v>835</v>
      </c>
      <c r="Y158" s="203">
        <f t="shared" si="29"/>
        <v>835</v>
      </c>
    </row>
    <row r="159" spans="1:25" ht="14.25" x14ac:dyDescent="0.2">
      <c r="A159" s="20">
        <v>44042.333333333336</v>
      </c>
      <c r="B159" s="28">
        <v>23</v>
      </c>
      <c r="C159" s="14">
        <f t="shared" si="22"/>
        <v>1588</v>
      </c>
      <c r="D159" s="21"/>
      <c r="E159" s="21"/>
      <c r="F159" s="21">
        <f t="shared" si="24"/>
        <v>11.714285714285714</v>
      </c>
      <c r="G159" s="21">
        <f t="shared" si="21"/>
        <v>3.3823529411764706</v>
      </c>
      <c r="H159" s="21">
        <f t="shared" si="26"/>
        <v>1.6176470588235294</v>
      </c>
      <c r="I159" s="26">
        <f t="shared" si="25"/>
        <v>11.323529411764707</v>
      </c>
      <c r="J159" s="21">
        <f t="shared" si="27"/>
        <v>21.764705882352942</v>
      </c>
      <c r="K159" s="22">
        <v>9</v>
      </c>
      <c r="L159" s="22">
        <v>3</v>
      </c>
      <c r="M159" s="22">
        <v>0</v>
      </c>
      <c r="N159" s="22">
        <f>SUM(L159:M159)</f>
        <v>3</v>
      </c>
      <c r="O159" s="125">
        <v>34</v>
      </c>
      <c r="P159" s="125">
        <v>16</v>
      </c>
      <c r="Q159" s="125">
        <v>14</v>
      </c>
      <c r="R159" s="22">
        <v>17</v>
      </c>
      <c r="S159" s="22">
        <f t="shared" si="20"/>
        <v>31</v>
      </c>
      <c r="T159" s="28">
        <v>0</v>
      </c>
      <c r="U159" s="13">
        <f t="shared" si="23"/>
        <v>49</v>
      </c>
      <c r="V159" s="23">
        <f>SUM(K159:M159)</f>
        <v>12</v>
      </c>
      <c r="W159" s="24">
        <f t="shared" si="28"/>
        <v>842</v>
      </c>
      <c r="X159" s="24">
        <f t="shared" si="30"/>
        <v>840</v>
      </c>
      <c r="Y159" s="203">
        <f t="shared" si="29"/>
        <v>840</v>
      </c>
    </row>
    <row r="160" spans="1:25" ht="14.25" x14ac:dyDescent="0.2">
      <c r="A160" s="20">
        <v>44043.333333333336</v>
      </c>
      <c r="B160" s="28">
        <v>10</v>
      </c>
      <c r="C160" s="14">
        <f t="shared" si="22"/>
        <v>1598</v>
      </c>
      <c r="D160" s="21"/>
      <c r="E160" s="21"/>
      <c r="F160" s="21">
        <f t="shared" si="24"/>
        <v>11.857142857142858</v>
      </c>
      <c r="G160" s="21">
        <f t="shared" si="21"/>
        <v>1.4705882352941178</v>
      </c>
      <c r="H160" s="21">
        <f t="shared" si="26"/>
        <v>1.5126050420168067</v>
      </c>
      <c r="I160" s="26">
        <f t="shared" si="25"/>
        <v>10.588235294117647</v>
      </c>
      <c r="J160" s="21">
        <f t="shared" si="27"/>
        <v>21.176470588235297</v>
      </c>
      <c r="K160" s="22">
        <v>10</v>
      </c>
      <c r="L160" s="22">
        <v>3</v>
      </c>
      <c r="M160" s="22">
        <v>0</v>
      </c>
      <c r="N160" s="22">
        <f>SUM(L160:M160)</f>
        <v>3</v>
      </c>
      <c r="O160" s="125">
        <v>40</v>
      </c>
      <c r="P160" s="125">
        <v>17</v>
      </c>
      <c r="Q160" s="125">
        <v>14</v>
      </c>
      <c r="R160" s="22">
        <v>15</v>
      </c>
      <c r="S160" s="22">
        <f t="shared" si="20"/>
        <v>29</v>
      </c>
      <c r="T160" s="28">
        <v>0</v>
      </c>
      <c r="U160" s="13">
        <f t="shared" si="23"/>
        <v>49</v>
      </c>
      <c r="V160" s="23">
        <f>SUM(K160:M160)</f>
        <v>13</v>
      </c>
      <c r="W160" s="24">
        <f t="shared" si="28"/>
        <v>855</v>
      </c>
      <c r="X160" s="24">
        <f t="shared" si="30"/>
        <v>855</v>
      </c>
      <c r="Y160" s="203">
        <f t="shared" si="29"/>
        <v>855</v>
      </c>
    </row>
    <row r="161" spans="1:25" ht="14.25" x14ac:dyDescent="0.2">
      <c r="A161" s="20">
        <v>44044.333333333336</v>
      </c>
      <c r="B161" s="28">
        <v>16</v>
      </c>
      <c r="C161" s="14">
        <f t="shared" si="22"/>
        <v>1614</v>
      </c>
      <c r="D161" s="21"/>
      <c r="E161" s="21"/>
      <c r="F161" s="21">
        <f t="shared" si="24"/>
        <v>11.714285714285714</v>
      </c>
      <c r="G161" s="21">
        <f t="shared" si="21"/>
        <v>2.3529411764705883</v>
      </c>
      <c r="H161" s="21">
        <f t="shared" si="26"/>
        <v>1.7226890756302524</v>
      </c>
      <c r="I161" s="26">
        <f t="shared" si="25"/>
        <v>12.058823529411766</v>
      </c>
      <c r="J161" s="21">
        <f t="shared" si="27"/>
        <v>22.5</v>
      </c>
      <c r="K161" s="22"/>
      <c r="L161" s="22"/>
      <c r="M161" s="22"/>
      <c r="N161" s="22"/>
      <c r="O161" s="125"/>
      <c r="P161" s="125"/>
      <c r="Q161" s="125"/>
      <c r="R161" s="22"/>
      <c r="S161" s="22"/>
      <c r="T161" s="28">
        <v>1</v>
      </c>
      <c r="U161" s="13">
        <f t="shared" si="23"/>
        <v>50</v>
      </c>
      <c r="V161" s="25">
        <v>13</v>
      </c>
      <c r="W161" s="24">
        <f t="shared" si="28"/>
        <v>862</v>
      </c>
      <c r="X161" s="24">
        <f t="shared" si="30"/>
        <v>860</v>
      </c>
      <c r="Y161" s="203">
        <f t="shared" si="29"/>
        <v>860</v>
      </c>
    </row>
    <row r="162" spans="1:25" ht="14.25" x14ac:dyDescent="0.2">
      <c r="A162" s="20">
        <v>44045.333333333336</v>
      </c>
      <c r="B162" s="28">
        <v>2</v>
      </c>
      <c r="C162" s="14">
        <f t="shared" si="22"/>
        <v>1616</v>
      </c>
      <c r="D162" s="21"/>
      <c r="E162" s="21"/>
      <c r="F162" s="21">
        <f t="shared" si="24"/>
        <v>12.428571428571429</v>
      </c>
      <c r="G162" s="21">
        <f t="shared" si="21"/>
        <v>0.29411764705882354</v>
      </c>
      <c r="H162" s="21">
        <f t="shared" si="26"/>
        <v>1.7226890756302524</v>
      </c>
      <c r="I162" s="26">
        <f t="shared" si="25"/>
        <v>12.058823529411766</v>
      </c>
      <c r="J162" s="21">
        <f t="shared" si="27"/>
        <v>22.499999999999996</v>
      </c>
      <c r="K162" s="22"/>
      <c r="L162" s="22"/>
      <c r="M162" s="22"/>
      <c r="N162" s="22"/>
      <c r="O162" s="125"/>
      <c r="P162" s="125"/>
      <c r="Q162" s="125"/>
      <c r="R162" s="22"/>
      <c r="S162" s="22"/>
      <c r="T162" s="28">
        <v>0</v>
      </c>
      <c r="U162" s="13">
        <f t="shared" si="23"/>
        <v>50</v>
      </c>
      <c r="V162" s="25">
        <v>13</v>
      </c>
      <c r="W162" s="24">
        <f t="shared" si="28"/>
        <v>864</v>
      </c>
      <c r="X162" s="24">
        <f t="shared" si="30"/>
        <v>865</v>
      </c>
      <c r="Y162" s="203">
        <f t="shared" si="29"/>
        <v>865</v>
      </c>
    </row>
    <row r="163" spans="1:25" ht="14.25" x14ac:dyDescent="0.2">
      <c r="A163" s="20">
        <v>44046.333333333336</v>
      </c>
      <c r="B163" s="28">
        <v>5</v>
      </c>
      <c r="C163" s="14">
        <f t="shared" si="22"/>
        <v>1621</v>
      </c>
      <c r="D163" s="21"/>
      <c r="E163" s="21"/>
      <c r="F163" s="21">
        <f t="shared" si="24"/>
        <v>11.714285714285714</v>
      </c>
      <c r="G163" s="21">
        <f t="shared" si="21"/>
        <v>0.73529411764705888</v>
      </c>
      <c r="H163" s="21">
        <f t="shared" si="26"/>
        <v>1.7436974789915969</v>
      </c>
      <c r="I163" s="26">
        <f t="shared" si="25"/>
        <v>12.205882352941178</v>
      </c>
      <c r="J163" s="21">
        <f t="shared" si="27"/>
        <v>22.20588235294117</v>
      </c>
      <c r="K163" s="22">
        <v>7</v>
      </c>
      <c r="L163" s="22">
        <v>5</v>
      </c>
      <c r="M163" s="22">
        <v>0</v>
      </c>
      <c r="N163" s="22">
        <f>SUM(L163:M163)</f>
        <v>5</v>
      </c>
      <c r="O163" s="125">
        <v>30</v>
      </c>
      <c r="P163" s="125">
        <v>19</v>
      </c>
      <c r="Q163" s="125">
        <v>18</v>
      </c>
      <c r="R163" s="22">
        <v>20</v>
      </c>
      <c r="S163" s="22">
        <f t="shared" ref="S163:S223" si="31">R163+Q163</f>
        <v>38</v>
      </c>
      <c r="T163" s="28">
        <v>0</v>
      </c>
      <c r="U163" s="13">
        <f t="shared" si="23"/>
        <v>50</v>
      </c>
      <c r="V163" s="23">
        <f>SUM(K163:M163)</f>
        <v>12</v>
      </c>
      <c r="W163" s="24">
        <f t="shared" si="28"/>
        <v>872</v>
      </c>
      <c r="X163" s="24">
        <f t="shared" si="30"/>
        <v>870</v>
      </c>
      <c r="Y163" s="203">
        <f t="shared" si="29"/>
        <v>870</v>
      </c>
    </row>
    <row r="164" spans="1:25" ht="14.25" x14ac:dyDescent="0.2">
      <c r="A164" s="20">
        <v>44047.333333333336</v>
      </c>
      <c r="B164" s="28">
        <v>15</v>
      </c>
      <c r="C164" s="14">
        <f t="shared" si="22"/>
        <v>1636</v>
      </c>
      <c r="D164" s="21"/>
      <c r="E164" s="21"/>
      <c r="F164" s="21">
        <f t="shared" si="24"/>
        <v>11.714285714285714</v>
      </c>
      <c r="G164" s="21">
        <f t="shared" si="21"/>
        <v>2.2058823529411766</v>
      </c>
      <c r="H164" s="21">
        <f t="shared" si="26"/>
        <v>1.7226890756302526</v>
      </c>
      <c r="I164" s="26">
        <f t="shared" si="25"/>
        <v>12.058823529411768</v>
      </c>
      <c r="J164" s="21">
        <f t="shared" si="27"/>
        <v>21.911764705882348</v>
      </c>
      <c r="K164" s="22">
        <v>8</v>
      </c>
      <c r="L164" s="22">
        <v>5</v>
      </c>
      <c r="M164" s="22">
        <v>1</v>
      </c>
      <c r="N164" s="22">
        <f>SUM(L164:M164)</f>
        <v>6</v>
      </c>
      <c r="O164" s="125">
        <v>34</v>
      </c>
      <c r="P164" s="125">
        <v>14</v>
      </c>
      <c r="Q164" s="125">
        <v>16</v>
      </c>
      <c r="R164" s="22">
        <v>23</v>
      </c>
      <c r="S164" s="22">
        <f t="shared" si="31"/>
        <v>39</v>
      </c>
      <c r="T164" s="28">
        <v>0</v>
      </c>
      <c r="U164" s="13">
        <f t="shared" si="23"/>
        <v>50</v>
      </c>
      <c r="V164" s="23">
        <f>SUM(K164:M164)</f>
        <v>14</v>
      </c>
      <c r="W164" s="24">
        <f t="shared" si="28"/>
        <v>887</v>
      </c>
      <c r="X164" s="24">
        <f t="shared" si="30"/>
        <v>885</v>
      </c>
      <c r="Y164" s="203">
        <f t="shared" si="29"/>
        <v>885</v>
      </c>
    </row>
    <row r="165" spans="1:25" ht="14.25" x14ac:dyDescent="0.2">
      <c r="A165" s="20">
        <v>44048.333333333336</v>
      </c>
      <c r="B165" s="28">
        <v>16</v>
      </c>
      <c r="C165" s="14">
        <f t="shared" si="22"/>
        <v>1652</v>
      </c>
      <c r="D165" s="21"/>
      <c r="E165" s="21"/>
      <c r="F165" s="21">
        <f t="shared" si="24"/>
        <v>10.571428571428571</v>
      </c>
      <c r="G165" s="21">
        <f t="shared" si="21"/>
        <v>2.3529411764705883</v>
      </c>
      <c r="H165" s="21">
        <f t="shared" si="26"/>
        <v>1.827731092436975</v>
      </c>
      <c r="I165" s="26">
        <f t="shared" si="25"/>
        <v>12.794117647058824</v>
      </c>
      <c r="J165" s="21">
        <f t="shared" si="27"/>
        <v>22.941176470588232</v>
      </c>
      <c r="K165" s="22">
        <v>4</v>
      </c>
      <c r="L165" s="22">
        <v>4</v>
      </c>
      <c r="M165" s="22">
        <v>1</v>
      </c>
      <c r="N165" s="22">
        <f>SUM(L165:M165)</f>
        <v>5</v>
      </c>
      <c r="O165" s="125">
        <v>30</v>
      </c>
      <c r="P165" s="125">
        <v>11</v>
      </c>
      <c r="Q165" s="125">
        <v>15</v>
      </c>
      <c r="R165" s="22">
        <v>21</v>
      </c>
      <c r="S165" s="22">
        <f t="shared" si="31"/>
        <v>36</v>
      </c>
      <c r="T165" s="28">
        <v>0</v>
      </c>
      <c r="U165" s="13">
        <f t="shared" si="23"/>
        <v>50</v>
      </c>
      <c r="V165" s="23">
        <f>SUM(K165:M165)</f>
        <v>9</v>
      </c>
      <c r="W165" s="24">
        <f t="shared" si="28"/>
        <v>901</v>
      </c>
      <c r="X165" s="24">
        <f t="shared" si="30"/>
        <v>900</v>
      </c>
      <c r="Y165" s="203">
        <f t="shared" si="29"/>
        <v>900</v>
      </c>
    </row>
    <row r="166" spans="1:25" ht="14.25" x14ac:dyDescent="0.2">
      <c r="A166" s="20">
        <v>44049.333333333336</v>
      </c>
      <c r="B166" s="28">
        <v>18</v>
      </c>
      <c r="C166" s="14">
        <f t="shared" si="22"/>
        <v>1670</v>
      </c>
      <c r="D166" s="21"/>
      <c r="E166" s="21"/>
      <c r="F166" s="21">
        <f t="shared" si="24"/>
        <v>10.714285714285714</v>
      </c>
      <c r="G166" s="21">
        <f t="shared" si="21"/>
        <v>2.6470588235294117</v>
      </c>
      <c r="H166" s="21">
        <f t="shared" si="26"/>
        <v>1.722689075630252</v>
      </c>
      <c r="I166" s="26">
        <f t="shared" si="25"/>
        <v>12.058823529411764</v>
      </c>
      <c r="J166" s="21">
        <f t="shared" si="27"/>
        <v>23.382352941176475</v>
      </c>
      <c r="K166" s="22">
        <v>5</v>
      </c>
      <c r="L166" s="22">
        <v>4</v>
      </c>
      <c r="M166" s="22">
        <v>0</v>
      </c>
      <c r="N166" s="22">
        <f>SUM(L166:M166)</f>
        <v>4</v>
      </c>
      <c r="O166" s="125">
        <v>30</v>
      </c>
      <c r="P166" s="125">
        <v>16</v>
      </c>
      <c r="Q166" s="125">
        <v>18</v>
      </c>
      <c r="R166" s="22">
        <v>19</v>
      </c>
      <c r="S166" s="22">
        <f t="shared" si="31"/>
        <v>37</v>
      </c>
      <c r="T166" s="28">
        <v>0</v>
      </c>
      <c r="U166" s="13">
        <f t="shared" si="23"/>
        <v>50</v>
      </c>
      <c r="V166" s="23">
        <f>SUM(K166:M166)</f>
        <v>9</v>
      </c>
      <c r="W166" s="24">
        <f t="shared" si="28"/>
        <v>916</v>
      </c>
      <c r="X166" s="24">
        <f t="shared" si="30"/>
        <v>915</v>
      </c>
      <c r="Y166" s="203">
        <f t="shared" si="29"/>
        <v>915</v>
      </c>
    </row>
    <row r="167" spans="1:25" ht="14.25" x14ac:dyDescent="0.2">
      <c r="A167" s="20">
        <v>44050.333333333336</v>
      </c>
      <c r="B167" s="28">
        <v>10</v>
      </c>
      <c r="C167" s="14">
        <f t="shared" si="22"/>
        <v>1680</v>
      </c>
      <c r="D167" s="21"/>
      <c r="E167" s="21"/>
      <c r="F167" s="21">
        <f t="shared" si="24"/>
        <v>11.285714285714286</v>
      </c>
      <c r="G167" s="21">
        <f t="shared" si="21"/>
        <v>1.4705882352941178</v>
      </c>
      <c r="H167" s="21">
        <f t="shared" si="26"/>
        <v>1.722689075630252</v>
      </c>
      <c r="I167" s="26">
        <f t="shared" si="25"/>
        <v>12.058823529411764</v>
      </c>
      <c r="J167" s="21">
        <f t="shared" si="27"/>
        <v>22.647058823529413</v>
      </c>
      <c r="K167" s="22">
        <v>4</v>
      </c>
      <c r="L167" s="22">
        <v>4</v>
      </c>
      <c r="M167" s="22">
        <v>0</v>
      </c>
      <c r="N167" s="22">
        <f>SUM(L167:M167)</f>
        <v>4</v>
      </c>
      <c r="O167" s="125">
        <v>27</v>
      </c>
      <c r="P167" s="125">
        <v>14</v>
      </c>
      <c r="Q167" s="125">
        <v>16</v>
      </c>
      <c r="R167" s="22">
        <v>19</v>
      </c>
      <c r="S167" s="22">
        <f t="shared" si="31"/>
        <v>35</v>
      </c>
      <c r="T167" s="28">
        <v>0</v>
      </c>
      <c r="U167" s="13">
        <f t="shared" si="23"/>
        <v>50</v>
      </c>
      <c r="V167" s="23">
        <f>SUM(K167:M167)</f>
        <v>8</v>
      </c>
      <c r="W167" s="24">
        <f t="shared" si="28"/>
        <v>932</v>
      </c>
      <c r="X167" s="24">
        <f t="shared" si="30"/>
        <v>930</v>
      </c>
      <c r="Y167" s="203">
        <f t="shared" si="29"/>
        <v>930</v>
      </c>
    </row>
    <row r="168" spans="1:25" ht="14.25" x14ac:dyDescent="0.2">
      <c r="A168" s="20">
        <v>44051.333333333336</v>
      </c>
      <c r="B168" s="28">
        <v>8</v>
      </c>
      <c r="C168" s="14">
        <f t="shared" si="22"/>
        <v>1688</v>
      </c>
      <c r="D168" s="21"/>
      <c r="E168" s="21"/>
      <c r="F168" s="21">
        <f t="shared" si="24"/>
        <v>13.285714285714286</v>
      </c>
      <c r="G168" s="21">
        <f t="shared" si="21"/>
        <v>1.1764705882352942</v>
      </c>
      <c r="H168" s="21">
        <f t="shared" si="26"/>
        <v>1.5546218487394956</v>
      </c>
      <c r="I168" s="26">
        <f t="shared" si="25"/>
        <v>10.882352941176469</v>
      </c>
      <c r="J168" s="21">
        <f t="shared" si="27"/>
        <v>22.941176470588236</v>
      </c>
      <c r="K168" s="22"/>
      <c r="L168" s="22"/>
      <c r="M168" s="22"/>
      <c r="N168" s="22"/>
      <c r="O168" s="125"/>
      <c r="P168" s="125"/>
      <c r="Q168" s="125"/>
      <c r="R168" s="22"/>
      <c r="S168" s="22"/>
      <c r="T168" s="28">
        <v>0</v>
      </c>
      <c r="U168" s="13">
        <f t="shared" si="23"/>
        <v>50</v>
      </c>
      <c r="V168" s="25">
        <v>8</v>
      </c>
      <c r="W168" s="24">
        <f t="shared" si="28"/>
        <v>938</v>
      </c>
      <c r="X168" s="24">
        <f t="shared" si="30"/>
        <v>940</v>
      </c>
      <c r="Y168" s="203">
        <f t="shared" si="29"/>
        <v>940</v>
      </c>
    </row>
    <row r="169" spans="1:25" ht="14.25" x14ac:dyDescent="0.2">
      <c r="A169" s="20">
        <v>44052.333333333336</v>
      </c>
      <c r="B169" s="28">
        <v>3</v>
      </c>
      <c r="C169" s="14">
        <f t="shared" si="22"/>
        <v>1691</v>
      </c>
      <c r="D169" s="21"/>
      <c r="E169" s="21"/>
      <c r="F169" s="21">
        <f t="shared" si="24"/>
        <v>14.428571428571429</v>
      </c>
      <c r="G169" s="21">
        <f t="shared" si="21"/>
        <v>0.44117647058823528</v>
      </c>
      <c r="H169" s="21">
        <f t="shared" si="26"/>
        <v>1.5756302521008403</v>
      </c>
      <c r="I169" s="26">
        <f t="shared" si="25"/>
        <v>11.029411764705882</v>
      </c>
      <c r="J169" s="21">
        <f t="shared" si="27"/>
        <v>23.088235294117652</v>
      </c>
      <c r="K169" s="22"/>
      <c r="L169" s="22"/>
      <c r="M169" s="22"/>
      <c r="N169" s="22"/>
      <c r="O169" s="125"/>
      <c r="P169" s="125"/>
      <c r="Q169" s="125"/>
      <c r="R169" s="22"/>
      <c r="S169" s="22"/>
      <c r="T169" s="28">
        <v>0</v>
      </c>
      <c r="U169" s="13">
        <f t="shared" si="23"/>
        <v>50</v>
      </c>
      <c r="V169" s="25">
        <v>8</v>
      </c>
      <c r="W169" s="24">
        <f t="shared" si="28"/>
        <v>940</v>
      </c>
      <c r="X169" s="24">
        <f t="shared" si="30"/>
        <v>940</v>
      </c>
      <c r="Y169" s="203">
        <f t="shared" si="29"/>
        <v>940</v>
      </c>
    </row>
    <row r="170" spans="1:25" ht="14.25" x14ac:dyDescent="0.2">
      <c r="A170" s="20">
        <v>44053.333333333336</v>
      </c>
      <c r="B170" s="28">
        <v>9</v>
      </c>
      <c r="C170" s="14">
        <f t="shared" si="22"/>
        <v>1700</v>
      </c>
      <c r="D170" s="21"/>
      <c r="E170" s="21"/>
      <c r="F170" s="21">
        <f t="shared" si="24"/>
        <v>14.714285714285714</v>
      </c>
      <c r="G170" s="21">
        <f t="shared" si="21"/>
        <v>1.3235294117647058</v>
      </c>
      <c r="H170" s="21">
        <f t="shared" si="26"/>
        <v>1.6596638655462184</v>
      </c>
      <c r="I170" s="26">
        <f t="shared" si="25"/>
        <v>11.617647058823529</v>
      </c>
      <c r="J170" s="21">
        <f t="shared" si="27"/>
        <v>23.823529411764707</v>
      </c>
      <c r="K170" s="22">
        <v>3</v>
      </c>
      <c r="L170" s="22">
        <v>4</v>
      </c>
      <c r="M170" s="22">
        <v>0</v>
      </c>
      <c r="N170" s="22">
        <f>SUM(L170:M170)</f>
        <v>4</v>
      </c>
      <c r="O170" s="125">
        <v>37</v>
      </c>
      <c r="P170" s="125">
        <v>15</v>
      </c>
      <c r="Q170" s="125">
        <v>12</v>
      </c>
      <c r="R170" s="22">
        <v>26</v>
      </c>
      <c r="S170" s="22">
        <f t="shared" si="31"/>
        <v>38</v>
      </c>
      <c r="T170" s="28">
        <v>0</v>
      </c>
      <c r="U170" s="13">
        <f t="shared" si="23"/>
        <v>50</v>
      </c>
      <c r="V170" s="23">
        <f>SUM(K170:M170)</f>
        <v>7</v>
      </c>
      <c r="W170" s="24">
        <f t="shared" si="28"/>
        <v>945</v>
      </c>
      <c r="X170" s="24">
        <f t="shared" si="30"/>
        <v>945</v>
      </c>
      <c r="Y170" s="203">
        <f t="shared" si="29"/>
        <v>945</v>
      </c>
    </row>
    <row r="171" spans="1:25" ht="14.25" x14ac:dyDescent="0.2">
      <c r="A171" s="20">
        <v>44054.333333333336</v>
      </c>
      <c r="B171" s="28">
        <v>29</v>
      </c>
      <c r="C171" s="14">
        <f t="shared" si="22"/>
        <v>1729</v>
      </c>
      <c r="D171" s="21"/>
      <c r="E171" s="21"/>
      <c r="F171" s="21">
        <f t="shared" si="24"/>
        <v>15.142857142857142</v>
      </c>
      <c r="G171" s="21">
        <f t="shared" si="21"/>
        <v>4.2647058823529411</v>
      </c>
      <c r="H171" s="21">
        <f t="shared" si="26"/>
        <v>1.953781512605042</v>
      </c>
      <c r="I171" s="26">
        <f t="shared" si="25"/>
        <v>13.676470588235293</v>
      </c>
      <c r="J171" s="21">
        <f t="shared" si="27"/>
        <v>25.735294117647062</v>
      </c>
      <c r="K171" s="22">
        <v>5</v>
      </c>
      <c r="L171" s="22">
        <v>4</v>
      </c>
      <c r="M171" s="22">
        <v>0</v>
      </c>
      <c r="N171" s="22">
        <f>SUM(L171:M171)</f>
        <v>4</v>
      </c>
      <c r="O171" s="125">
        <v>37</v>
      </c>
      <c r="P171" s="125">
        <v>16</v>
      </c>
      <c r="Q171" s="125">
        <v>14</v>
      </c>
      <c r="R171" s="22">
        <v>20</v>
      </c>
      <c r="S171" s="22">
        <f t="shared" si="31"/>
        <v>34</v>
      </c>
      <c r="T171" s="28">
        <v>0</v>
      </c>
      <c r="U171" s="13">
        <f t="shared" si="23"/>
        <v>50</v>
      </c>
      <c r="V171" s="23">
        <f>SUM(K171:M171)</f>
        <v>9</v>
      </c>
      <c r="W171" s="24">
        <f t="shared" si="28"/>
        <v>959</v>
      </c>
      <c r="X171" s="24">
        <f t="shared" si="30"/>
        <v>960</v>
      </c>
      <c r="Y171" s="203">
        <f t="shared" si="29"/>
        <v>960</v>
      </c>
    </row>
    <row r="172" spans="1:25" ht="14.25" x14ac:dyDescent="0.2">
      <c r="A172" s="20">
        <v>44055.333333333336</v>
      </c>
      <c r="B172" s="28">
        <v>24</v>
      </c>
      <c r="C172" s="14">
        <f t="shared" si="22"/>
        <v>1753</v>
      </c>
      <c r="D172" s="21"/>
      <c r="E172" s="21"/>
      <c r="F172" s="21">
        <f t="shared" si="24"/>
        <v>16.714285714285715</v>
      </c>
      <c r="G172" s="21">
        <f t="shared" si="21"/>
        <v>3.5294117647058822</v>
      </c>
      <c r="H172" s="21">
        <f t="shared" si="26"/>
        <v>2.1218487394957983</v>
      </c>
      <c r="I172" s="26">
        <f t="shared" si="25"/>
        <v>14.852941176470589</v>
      </c>
      <c r="J172" s="21">
        <f t="shared" si="27"/>
        <v>27.647058823529413</v>
      </c>
      <c r="K172" s="22">
        <v>8</v>
      </c>
      <c r="L172" s="22">
        <v>4</v>
      </c>
      <c r="M172" s="22">
        <v>0</v>
      </c>
      <c r="N172" s="22">
        <f>SUM(L172:M172)</f>
        <v>4</v>
      </c>
      <c r="O172" s="125">
        <v>35</v>
      </c>
      <c r="P172" s="125">
        <v>15</v>
      </c>
      <c r="Q172" s="125">
        <v>15</v>
      </c>
      <c r="R172" s="22">
        <v>20</v>
      </c>
      <c r="S172" s="22">
        <f t="shared" si="31"/>
        <v>35</v>
      </c>
      <c r="T172" s="28">
        <v>0</v>
      </c>
      <c r="U172" s="13">
        <f t="shared" si="23"/>
        <v>50</v>
      </c>
      <c r="V172" s="23">
        <f>SUM(K172:M172)</f>
        <v>12</v>
      </c>
      <c r="W172" s="24">
        <f t="shared" si="28"/>
        <v>967</v>
      </c>
      <c r="X172" s="24">
        <f t="shared" si="30"/>
        <v>965</v>
      </c>
      <c r="Y172" s="203">
        <f t="shared" si="29"/>
        <v>965</v>
      </c>
    </row>
    <row r="173" spans="1:25" ht="14.25" x14ac:dyDescent="0.2">
      <c r="A173" s="20">
        <v>44056.333333333336</v>
      </c>
      <c r="B173" s="28">
        <v>20</v>
      </c>
      <c r="C173" s="14">
        <f t="shared" si="22"/>
        <v>1773</v>
      </c>
      <c r="D173" s="21"/>
      <c r="E173" s="21"/>
      <c r="F173" s="21">
        <f t="shared" si="24"/>
        <v>17.857142857142858</v>
      </c>
      <c r="G173" s="21">
        <f t="shared" si="21"/>
        <v>2.9411764705882355</v>
      </c>
      <c r="H173" s="21">
        <f t="shared" si="26"/>
        <v>2.1638655462184873</v>
      </c>
      <c r="I173" s="26">
        <f t="shared" si="25"/>
        <v>15.147058823529411</v>
      </c>
      <c r="J173" s="21">
        <f t="shared" si="27"/>
        <v>27.205882352941178</v>
      </c>
      <c r="K173" s="22">
        <v>6</v>
      </c>
      <c r="L173" s="22">
        <v>3</v>
      </c>
      <c r="M173" s="22">
        <v>0</v>
      </c>
      <c r="N173" s="22">
        <f>SUM(L173:M173)</f>
        <v>3</v>
      </c>
      <c r="O173" s="125">
        <v>34</v>
      </c>
      <c r="P173" s="125">
        <v>21</v>
      </c>
      <c r="Q173" s="125">
        <v>18</v>
      </c>
      <c r="R173" s="22">
        <v>20</v>
      </c>
      <c r="S173" s="22">
        <f t="shared" si="31"/>
        <v>38</v>
      </c>
      <c r="T173" s="28">
        <v>0</v>
      </c>
      <c r="U173" s="13">
        <f t="shared" si="23"/>
        <v>50</v>
      </c>
      <c r="V173" s="23">
        <f>SUM(K173:M173)</f>
        <v>9</v>
      </c>
      <c r="W173" s="24">
        <f t="shared" si="28"/>
        <v>993</v>
      </c>
      <c r="X173" s="24">
        <f t="shared" si="30"/>
        <v>995</v>
      </c>
      <c r="Y173" s="203">
        <f t="shared" si="29"/>
        <v>995</v>
      </c>
    </row>
    <row r="174" spans="1:25" ht="14.25" x14ac:dyDescent="0.2">
      <c r="A174" s="20">
        <v>44057.333333333336</v>
      </c>
      <c r="B174" s="28">
        <v>13</v>
      </c>
      <c r="C174" s="14">
        <f t="shared" si="22"/>
        <v>1786</v>
      </c>
      <c r="D174" s="21"/>
      <c r="E174" s="21"/>
      <c r="F174" s="21">
        <f t="shared" si="24"/>
        <v>17.857142857142858</v>
      </c>
      <c r="G174" s="21">
        <f t="shared" si="21"/>
        <v>1.911764705882353</v>
      </c>
      <c r="H174" s="21">
        <f t="shared" si="26"/>
        <v>2.2268907563025211</v>
      </c>
      <c r="I174" s="26">
        <f t="shared" si="25"/>
        <v>15.588235294117647</v>
      </c>
      <c r="J174" s="21">
        <f t="shared" si="27"/>
        <v>27.647058823529413</v>
      </c>
      <c r="K174" s="22">
        <v>6</v>
      </c>
      <c r="L174" s="22">
        <v>4</v>
      </c>
      <c r="M174" s="22">
        <v>0</v>
      </c>
      <c r="N174" s="22">
        <f>SUM(L174:M174)</f>
        <v>4</v>
      </c>
      <c r="O174" s="125">
        <v>36</v>
      </c>
      <c r="P174" s="125">
        <v>20</v>
      </c>
      <c r="Q174" s="125">
        <v>16</v>
      </c>
      <c r="R174" s="22">
        <v>27</v>
      </c>
      <c r="S174" s="22">
        <f t="shared" si="31"/>
        <v>43</v>
      </c>
      <c r="T174" s="28">
        <v>0</v>
      </c>
      <c r="U174" s="13">
        <f t="shared" si="23"/>
        <v>50</v>
      </c>
      <c r="V174" s="23">
        <f>SUM(K174:M174)</f>
        <v>10</v>
      </c>
      <c r="W174" s="24">
        <f t="shared" si="28"/>
        <v>1002</v>
      </c>
      <c r="X174" s="24">
        <f t="shared" si="30"/>
        <v>1000</v>
      </c>
      <c r="Y174" s="203">
        <f t="shared" si="29"/>
        <v>1000</v>
      </c>
    </row>
    <row r="175" spans="1:25" ht="14.25" x14ac:dyDescent="0.2">
      <c r="A175" s="20">
        <v>44058.333333333336</v>
      </c>
      <c r="B175" s="28">
        <v>19</v>
      </c>
      <c r="C175" s="14">
        <f t="shared" si="22"/>
        <v>1805</v>
      </c>
      <c r="D175" s="21"/>
      <c r="E175" s="21"/>
      <c r="F175" s="21">
        <f t="shared" si="24"/>
        <v>17.571428571428573</v>
      </c>
      <c r="G175" s="21">
        <f t="shared" si="21"/>
        <v>2.7941176470588238</v>
      </c>
      <c r="H175" s="21">
        <f t="shared" si="26"/>
        <v>2.4579831932773111</v>
      </c>
      <c r="I175" s="26">
        <f t="shared" si="25"/>
        <v>17.205882352941178</v>
      </c>
      <c r="J175" s="21">
        <f t="shared" si="27"/>
        <v>28.088235294117641</v>
      </c>
      <c r="K175" s="22"/>
      <c r="L175" s="22"/>
      <c r="M175" s="22"/>
      <c r="N175" s="22"/>
      <c r="O175" s="125"/>
      <c r="P175" s="125"/>
      <c r="Q175" s="125"/>
      <c r="R175" s="22"/>
      <c r="S175" s="22"/>
      <c r="T175" s="28">
        <v>0</v>
      </c>
      <c r="U175" s="13">
        <f t="shared" si="23"/>
        <v>50</v>
      </c>
      <c r="V175" s="25">
        <v>10</v>
      </c>
      <c r="W175" s="24">
        <f t="shared" si="28"/>
        <v>1018</v>
      </c>
      <c r="X175" s="24">
        <f t="shared" si="30"/>
        <v>1020</v>
      </c>
      <c r="Y175" s="203">
        <f t="shared" si="29"/>
        <v>1020</v>
      </c>
    </row>
    <row r="176" spans="1:25" ht="14.25" x14ac:dyDescent="0.2">
      <c r="A176" s="20">
        <v>44059.333333333336</v>
      </c>
      <c r="B176" s="28">
        <v>11</v>
      </c>
      <c r="C176" s="14">
        <f t="shared" si="22"/>
        <v>1816</v>
      </c>
      <c r="D176" s="21"/>
      <c r="E176" s="21"/>
      <c r="F176" s="21">
        <f t="shared" si="24"/>
        <v>18.428571428571427</v>
      </c>
      <c r="G176" s="21">
        <f t="shared" si="21"/>
        <v>1.6176470588235294</v>
      </c>
      <c r="H176" s="21">
        <f t="shared" si="26"/>
        <v>2.6260504201680672</v>
      </c>
      <c r="I176" s="26">
        <f t="shared" si="25"/>
        <v>18.382352941176471</v>
      </c>
      <c r="J176" s="21">
        <f t="shared" si="27"/>
        <v>29.411764705882351</v>
      </c>
      <c r="K176" s="22"/>
      <c r="L176" s="22"/>
      <c r="M176" s="22"/>
      <c r="N176" s="22"/>
      <c r="O176" s="125"/>
      <c r="P176" s="125"/>
      <c r="Q176" s="125"/>
      <c r="R176" s="22"/>
      <c r="S176" s="22"/>
      <c r="T176" s="28">
        <v>0</v>
      </c>
      <c r="U176" s="13">
        <f t="shared" si="23"/>
        <v>50</v>
      </c>
      <c r="V176" s="25">
        <v>10</v>
      </c>
      <c r="W176" s="24">
        <f t="shared" si="28"/>
        <v>1020</v>
      </c>
      <c r="X176" s="24">
        <f t="shared" si="30"/>
        <v>1020</v>
      </c>
      <c r="Y176" s="203">
        <f t="shared" si="29"/>
        <v>1020</v>
      </c>
    </row>
    <row r="177" spans="1:25" ht="14.25" x14ac:dyDescent="0.2">
      <c r="A177" s="20">
        <v>44060.333333333336</v>
      </c>
      <c r="B177" s="28">
        <v>9</v>
      </c>
      <c r="C177" s="14">
        <f t="shared" si="22"/>
        <v>1825</v>
      </c>
      <c r="D177" s="21"/>
      <c r="E177" s="21"/>
      <c r="F177" s="21">
        <f t="shared" si="24"/>
        <v>17.714285714285715</v>
      </c>
      <c r="G177" s="21">
        <f t="shared" si="21"/>
        <v>1.3235294117647058</v>
      </c>
      <c r="H177" s="21">
        <f t="shared" si="26"/>
        <v>2.6260504201680672</v>
      </c>
      <c r="I177" s="26">
        <f t="shared" si="25"/>
        <v>18.382352941176471</v>
      </c>
      <c r="J177" s="21">
        <f t="shared" si="27"/>
        <v>30</v>
      </c>
      <c r="K177" s="22">
        <v>10</v>
      </c>
      <c r="L177" s="22">
        <v>2</v>
      </c>
      <c r="M177" s="22">
        <v>1</v>
      </c>
      <c r="N177" s="22">
        <f>SUM(L177:M177)</f>
        <v>3</v>
      </c>
      <c r="O177" s="125">
        <v>35</v>
      </c>
      <c r="P177" s="125">
        <v>18</v>
      </c>
      <c r="Q177" s="125">
        <v>18</v>
      </c>
      <c r="R177" s="22">
        <v>24</v>
      </c>
      <c r="S177" s="22">
        <f t="shared" si="31"/>
        <v>42</v>
      </c>
      <c r="T177" s="28">
        <v>1</v>
      </c>
      <c r="U177" s="13">
        <f t="shared" si="23"/>
        <v>51</v>
      </c>
      <c r="V177" s="23">
        <f>SUM(K177:M177)</f>
        <v>13</v>
      </c>
      <c r="W177" s="24">
        <f t="shared" si="28"/>
        <v>1022</v>
      </c>
      <c r="X177" s="24">
        <f t="shared" si="30"/>
        <v>1020</v>
      </c>
      <c r="Y177" s="203">
        <f t="shared" si="29"/>
        <v>1020</v>
      </c>
    </row>
    <row r="178" spans="1:25" ht="14.25" x14ac:dyDescent="0.2">
      <c r="A178" s="20">
        <v>44061.333333333336</v>
      </c>
      <c r="B178" s="28">
        <v>27</v>
      </c>
      <c r="C178" s="14">
        <f t="shared" si="22"/>
        <v>1852</v>
      </c>
      <c r="D178" s="21"/>
      <c r="E178" s="21"/>
      <c r="F178" s="21">
        <f t="shared" si="24"/>
        <v>18.285714285714285</v>
      </c>
      <c r="G178" s="21">
        <f t="shared" si="21"/>
        <v>3.9705882352941178</v>
      </c>
      <c r="H178" s="21">
        <f t="shared" si="26"/>
        <v>2.5840336134453783</v>
      </c>
      <c r="I178" s="26">
        <f t="shared" si="25"/>
        <v>18.088235294117649</v>
      </c>
      <c r="J178" s="21">
        <f t="shared" si="27"/>
        <v>31.764705882352935</v>
      </c>
      <c r="K178" s="22">
        <v>10</v>
      </c>
      <c r="L178" s="22">
        <v>1</v>
      </c>
      <c r="M178" s="22">
        <v>1</v>
      </c>
      <c r="N178" s="22">
        <f>SUM(L178:M178)</f>
        <v>2</v>
      </c>
      <c r="O178" s="125">
        <v>38</v>
      </c>
      <c r="P178" s="125">
        <v>15</v>
      </c>
      <c r="Q178" s="125">
        <v>15</v>
      </c>
      <c r="R178" s="22">
        <v>14</v>
      </c>
      <c r="S178" s="22">
        <f t="shared" si="31"/>
        <v>29</v>
      </c>
      <c r="T178" s="28">
        <v>0</v>
      </c>
      <c r="U178" s="13">
        <f t="shared" si="23"/>
        <v>51</v>
      </c>
      <c r="V178" s="23">
        <f>SUM(K178:M178)</f>
        <v>12</v>
      </c>
      <c r="W178" s="24">
        <f t="shared" si="28"/>
        <v>1038</v>
      </c>
      <c r="X178" s="24">
        <f t="shared" si="30"/>
        <v>1040</v>
      </c>
      <c r="Y178" s="203">
        <f t="shared" si="29"/>
        <v>1040</v>
      </c>
    </row>
    <row r="179" spans="1:25" ht="14.25" x14ac:dyDescent="0.2">
      <c r="A179" s="20">
        <v>44062.333333333336</v>
      </c>
      <c r="B179" s="28">
        <v>30</v>
      </c>
      <c r="C179" s="14">
        <f t="shared" si="22"/>
        <v>1882</v>
      </c>
      <c r="D179" s="21"/>
      <c r="E179" s="21"/>
      <c r="F179" s="21">
        <f t="shared" si="24"/>
        <v>18.285714285714285</v>
      </c>
      <c r="G179" s="21">
        <f t="shared" si="21"/>
        <v>4.4117647058823533</v>
      </c>
      <c r="H179" s="21">
        <f t="shared" si="26"/>
        <v>2.7100840336134455</v>
      </c>
      <c r="I179" s="26">
        <f t="shared" si="25"/>
        <v>18.97058823529412</v>
      </c>
      <c r="J179" s="21">
        <f t="shared" si="27"/>
        <v>33.82352941176471</v>
      </c>
      <c r="K179" s="22">
        <v>7</v>
      </c>
      <c r="L179" s="22">
        <v>2</v>
      </c>
      <c r="M179" s="22">
        <v>2</v>
      </c>
      <c r="N179" s="22">
        <f>SUM(L179:M179)</f>
        <v>4</v>
      </c>
      <c r="O179" s="125">
        <v>33</v>
      </c>
      <c r="P179" s="125">
        <v>14</v>
      </c>
      <c r="Q179" s="125">
        <v>13</v>
      </c>
      <c r="R179" s="22">
        <v>13</v>
      </c>
      <c r="S179" s="22">
        <f t="shared" si="31"/>
        <v>26</v>
      </c>
      <c r="T179" s="28">
        <v>0</v>
      </c>
      <c r="U179" s="13">
        <f t="shared" si="23"/>
        <v>51</v>
      </c>
      <c r="V179" s="23">
        <f>SUM(K179:M179)</f>
        <v>11</v>
      </c>
      <c r="W179" s="24">
        <f t="shared" si="28"/>
        <v>1055</v>
      </c>
      <c r="X179" s="24">
        <f t="shared" si="30"/>
        <v>1055</v>
      </c>
      <c r="Y179" s="203">
        <f t="shared" si="29"/>
        <v>1055</v>
      </c>
    </row>
    <row r="180" spans="1:25" ht="14.25" x14ac:dyDescent="0.2">
      <c r="A180" s="20">
        <v>44063.333333333336</v>
      </c>
      <c r="B180" s="28">
        <v>15</v>
      </c>
      <c r="C180" s="14">
        <f t="shared" si="22"/>
        <v>1897</v>
      </c>
      <c r="D180" s="21"/>
      <c r="E180" s="21"/>
      <c r="F180" s="21">
        <f t="shared" si="24"/>
        <v>18.857142857142858</v>
      </c>
      <c r="G180" s="21">
        <f t="shared" si="21"/>
        <v>2.2058823529411766</v>
      </c>
      <c r="H180" s="21">
        <f t="shared" si="26"/>
        <v>2.6050420168067232</v>
      </c>
      <c r="I180" s="26">
        <f t="shared" si="25"/>
        <v>18.235294117647062</v>
      </c>
      <c r="J180" s="21">
        <f t="shared" si="27"/>
        <v>33.382352941176471</v>
      </c>
      <c r="K180" s="22">
        <v>6</v>
      </c>
      <c r="L180" s="22">
        <v>2</v>
      </c>
      <c r="M180" s="22">
        <v>0</v>
      </c>
      <c r="N180" s="22">
        <f>SUM(L180:M180)</f>
        <v>2</v>
      </c>
      <c r="O180" s="125">
        <v>45</v>
      </c>
      <c r="P180" s="125">
        <v>11</v>
      </c>
      <c r="Q180" s="125">
        <v>11</v>
      </c>
      <c r="R180" s="22">
        <v>23</v>
      </c>
      <c r="S180" s="22">
        <f t="shared" si="31"/>
        <v>34</v>
      </c>
      <c r="T180" s="28">
        <v>0</v>
      </c>
      <c r="U180" s="13">
        <f t="shared" si="23"/>
        <v>51</v>
      </c>
      <c r="V180" s="23">
        <f>SUM(K180:M180)</f>
        <v>8</v>
      </c>
      <c r="W180" s="24">
        <f t="shared" si="28"/>
        <v>1076</v>
      </c>
      <c r="X180" s="24">
        <f t="shared" si="30"/>
        <v>1075</v>
      </c>
      <c r="Y180" s="203">
        <f t="shared" si="29"/>
        <v>1075</v>
      </c>
    </row>
    <row r="181" spans="1:25" ht="14.25" x14ac:dyDescent="0.2">
      <c r="A181" s="20">
        <v>44064.333333333336</v>
      </c>
      <c r="B181" s="23">
        <v>17</v>
      </c>
      <c r="C181" s="14">
        <f t="shared" si="22"/>
        <v>1914</v>
      </c>
      <c r="D181" s="21"/>
      <c r="E181" s="21"/>
      <c r="F181" s="21">
        <f t="shared" si="24"/>
        <v>18.857142857142858</v>
      </c>
      <c r="G181" s="21">
        <f t="shared" si="21"/>
        <v>2.5</v>
      </c>
      <c r="H181" s="21">
        <f t="shared" si="26"/>
        <v>2.6890756302521011</v>
      </c>
      <c r="I181" s="26">
        <f t="shared" si="25"/>
        <v>18.823529411764707</v>
      </c>
      <c r="J181" s="21">
        <f t="shared" si="27"/>
        <v>34.411764705882362</v>
      </c>
      <c r="K181" s="22">
        <v>6</v>
      </c>
      <c r="L181" s="22">
        <v>2</v>
      </c>
      <c r="M181" s="22">
        <v>0</v>
      </c>
      <c r="N181" s="22">
        <f>SUM(L181:M181)</f>
        <v>2</v>
      </c>
      <c r="O181" s="125">
        <v>42</v>
      </c>
      <c r="P181" s="125">
        <v>14</v>
      </c>
      <c r="Q181" s="125">
        <v>14</v>
      </c>
      <c r="R181" s="22">
        <v>14</v>
      </c>
      <c r="S181" s="22">
        <f t="shared" si="31"/>
        <v>28</v>
      </c>
      <c r="T181" s="28">
        <v>0</v>
      </c>
      <c r="U181" s="13">
        <f t="shared" si="23"/>
        <v>51</v>
      </c>
      <c r="V181" s="23">
        <f>SUM(K181:M181)</f>
        <v>8</v>
      </c>
      <c r="W181" s="24">
        <f t="shared" si="28"/>
        <v>1086</v>
      </c>
      <c r="X181" s="24">
        <f t="shared" si="30"/>
        <v>1085</v>
      </c>
      <c r="Y181" s="203">
        <f t="shared" si="29"/>
        <v>1085</v>
      </c>
    </row>
    <row r="182" spans="1:25" ht="14.25" x14ac:dyDescent="0.2">
      <c r="A182" s="20">
        <v>44065.333333333336</v>
      </c>
      <c r="B182" s="23">
        <v>19</v>
      </c>
      <c r="C182" s="14">
        <f t="shared" si="22"/>
        <v>1933</v>
      </c>
      <c r="D182" s="21"/>
      <c r="E182" s="21"/>
      <c r="F182" s="21">
        <f t="shared" si="24"/>
        <v>19.142857142857142</v>
      </c>
      <c r="G182" s="21">
        <f t="shared" si="21"/>
        <v>2.7941176470588238</v>
      </c>
      <c r="H182" s="21">
        <f t="shared" si="26"/>
        <v>2.6890756302521011</v>
      </c>
      <c r="I182" s="26">
        <f t="shared" si="25"/>
        <v>18.823529411764707</v>
      </c>
      <c r="J182" s="21">
        <f t="shared" si="27"/>
        <v>36.029411764705884</v>
      </c>
      <c r="K182" s="22"/>
      <c r="L182" s="22"/>
      <c r="M182" s="22"/>
      <c r="N182" s="22"/>
      <c r="O182" s="125"/>
      <c r="P182" s="125"/>
      <c r="Q182" s="125"/>
      <c r="R182" s="22"/>
      <c r="S182" s="22"/>
      <c r="T182" s="28">
        <v>0</v>
      </c>
      <c r="U182" s="13">
        <f t="shared" si="23"/>
        <v>51</v>
      </c>
      <c r="V182" s="25">
        <v>8</v>
      </c>
      <c r="W182" s="24">
        <f t="shared" si="28"/>
        <v>1094</v>
      </c>
      <c r="X182" s="24">
        <f t="shared" si="30"/>
        <v>1095</v>
      </c>
      <c r="Y182" s="203">
        <f t="shared" si="29"/>
        <v>1095</v>
      </c>
    </row>
    <row r="183" spans="1:25" ht="14.25" x14ac:dyDescent="0.2">
      <c r="A183" s="20">
        <v>44066.333333333336</v>
      </c>
      <c r="B183" s="23">
        <v>15</v>
      </c>
      <c r="C183" s="14">
        <f t="shared" si="22"/>
        <v>1948</v>
      </c>
      <c r="D183" s="21"/>
      <c r="E183" s="21"/>
      <c r="F183" s="21">
        <f t="shared" si="24"/>
        <v>19.714285714285715</v>
      </c>
      <c r="G183" s="21">
        <f t="shared" si="21"/>
        <v>2.2058823529411766</v>
      </c>
      <c r="H183" s="21">
        <f t="shared" si="26"/>
        <v>2.7731092436974794</v>
      </c>
      <c r="I183" s="26">
        <f t="shared" si="25"/>
        <v>19.411764705882355</v>
      </c>
      <c r="J183" s="21">
        <f t="shared" si="27"/>
        <v>37.794117647058826</v>
      </c>
      <c r="K183" s="22"/>
      <c r="L183" s="22"/>
      <c r="M183" s="22"/>
      <c r="N183" s="22"/>
      <c r="O183" s="125"/>
      <c r="P183" s="125"/>
      <c r="Q183" s="125"/>
      <c r="R183" s="22"/>
      <c r="S183" s="22"/>
      <c r="T183" s="28">
        <v>1</v>
      </c>
      <c r="U183" s="13">
        <f t="shared" si="23"/>
        <v>52</v>
      </c>
      <c r="V183" s="25">
        <v>8</v>
      </c>
      <c r="W183" s="24">
        <f t="shared" si="28"/>
        <v>1097</v>
      </c>
      <c r="X183" s="24">
        <f t="shared" si="30"/>
        <v>1095</v>
      </c>
      <c r="Y183" s="203">
        <f t="shared" si="29"/>
        <v>1095</v>
      </c>
    </row>
    <row r="184" spans="1:25" ht="14.25" x14ac:dyDescent="0.2">
      <c r="A184" s="20">
        <v>44067.333333333336</v>
      </c>
      <c r="B184" s="23">
        <v>9</v>
      </c>
      <c r="C184" s="14">
        <f t="shared" si="22"/>
        <v>1957</v>
      </c>
      <c r="D184" s="21"/>
      <c r="E184" s="21"/>
      <c r="F184" s="21">
        <f t="shared" si="24"/>
        <v>21.428571428571427</v>
      </c>
      <c r="G184" s="21">
        <f t="shared" si="21"/>
        <v>1.3235294117647058</v>
      </c>
      <c r="H184" s="21">
        <f t="shared" si="26"/>
        <v>2.7731092436974794</v>
      </c>
      <c r="I184" s="26">
        <f t="shared" si="25"/>
        <v>19.411764705882355</v>
      </c>
      <c r="J184" s="21">
        <f t="shared" si="27"/>
        <v>37.794117647058819</v>
      </c>
      <c r="K184" s="22">
        <v>7</v>
      </c>
      <c r="L184" s="22">
        <v>2</v>
      </c>
      <c r="M184" s="22">
        <v>0</v>
      </c>
      <c r="N184" s="22">
        <f>SUM(L184:M184)</f>
        <v>2</v>
      </c>
      <c r="O184" s="125">
        <v>39</v>
      </c>
      <c r="P184" s="125">
        <v>12</v>
      </c>
      <c r="Q184" s="125">
        <v>12</v>
      </c>
      <c r="R184" s="22">
        <v>19</v>
      </c>
      <c r="S184" s="22">
        <f t="shared" si="31"/>
        <v>31</v>
      </c>
      <c r="T184" s="28">
        <v>0</v>
      </c>
      <c r="U184" s="13">
        <f t="shared" si="23"/>
        <v>52</v>
      </c>
      <c r="V184" s="23">
        <f>SUM(K184:M184)</f>
        <v>9</v>
      </c>
      <c r="W184" s="24">
        <f t="shared" si="28"/>
        <v>1105</v>
      </c>
      <c r="X184" s="24">
        <f t="shared" si="30"/>
        <v>1105</v>
      </c>
      <c r="Y184" s="203">
        <f t="shared" si="29"/>
        <v>1105</v>
      </c>
    </row>
    <row r="185" spans="1:25" ht="14.25" x14ac:dyDescent="0.2">
      <c r="A185" s="20">
        <v>44068.333333333336</v>
      </c>
      <c r="B185" s="23">
        <v>29</v>
      </c>
      <c r="C185" s="14">
        <f t="shared" si="22"/>
        <v>1986</v>
      </c>
      <c r="D185" s="21"/>
      <c r="E185" s="21"/>
      <c r="F185" s="21">
        <f t="shared" si="24"/>
        <v>22.285714285714285</v>
      </c>
      <c r="G185" s="21">
        <f t="shared" si="21"/>
        <v>4.2647058823529411</v>
      </c>
      <c r="H185" s="21">
        <f t="shared" si="26"/>
        <v>2.8151260504201683</v>
      </c>
      <c r="I185" s="26">
        <f t="shared" si="25"/>
        <v>19.705882352941178</v>
      </c>
      <c r="J185" s="21">
        <f t="shared" si="27"/>
        <v>37.794117647058819</v>
      </c>
      <c r="K185" s="22">
        <v>7</v>
      </c>
      <c r="L185" s="22">
        <v>2</v>
      </c>
      <c r="M185" s="22">
        <v>0</v>
      </c>
      <c r="N185" s="22">
        <f>SUM(L185:M185)</f>
        <v>2</v>
      </c>
      <c r="O185" s="125">
        <v>36</v>
      </c>
      <c r="P185" s="125">
        <v>15</v>
      </c>
      <c r="Q185" s="125">
        <v>15</v>
      </c>
      <c r="R185" s="22">
        <v>19</v>
      </c>
      <c r="S185" s="22">
        <f t="shared" si="31"/>
        <v>34</v>
      </c>
      <c r="T185" s="28">
        <v>0</v>
      </c>
      <c r="U185" s="13">
        <f t="shared" si="23"/>
        <v>52</v>
      </c>
      <c r="V185" s="23">
        <f>SUM(K185:M185)</f>
        <v>9</v>
      </c>
      <c r="W185" s="24">
        <f t="shared" si="28"/>
        <v>1134</v>
      </c>
      <c r="X185" s="24">
        <f t="shared" si="30"/>
        <v>1135</v>
      </c>
      <c r="Y185" s="203">
        <f t="shared" si="29"/>
        <v>1135</v>
      </c>
    </row>
    <row r="186" spans="1:25" ht="14.25" x14ac:dyDescent="0.2">
      <c r="A186" s="20">
        <v>44069.333333333336</v>
      </c>
      <c r="B186" s="23">
        <v>34</v>
      </c>
      <c r="C186" s="14">
        <f t="shared" si="22"/>
        <v>2020</v>
      </c>
      <c r="D186" s="21"/>
      <c r="E186" s="21"/>
      <c r="F186" s="21">
        <f t="shared" si="24"/>
        <v>22.857142857142858</v>
      </c>
      <c r="G186" s="21">
        <f t="shared" si="21"/>
        <v>5</v>
      </c>
      <c r="H186" s="21">
        <f t="shared" si="26"/>
        <v>2.8991596638655466</v>
      </c>
      <c r="I186" s="26">
        <f t="shared" si="25"/>
        <v>20.294117647058826</v>
      </c>
      <c r="J186" s="21">
        <f t="shared" si="27"/>
        <v>39.264705882352942</v>
      </c>
      <c r="K186" s="22">
        <v>6</v>
      </c>
      <c r="L186" s="22">
        <v>3</v>
      </c>
      <c r="M186" s="22">
        <v>0</v>
      </c>
      <c r="N186" s="22">
        <f>SUM(L186:M186)</f>
        <v>3</v>
      </c>
      <c r="O186" s="125">
        <v>37</v>
      </c>
      <c r="P186" s="125">
        <v>16</v>
      </c>
      <c r="Q186" s="125">
        <v>16</v>
      </c>
      <c r="R186" s="22">
        <v>16</v>
      </c>
      <c r="S186" s="22">
        <f t="shared" si="31"/>
        <v>32</v>
      </c>
      <c r="T186" s="28">
        <v>0</v>
      </c>
      <c r="U186" s="13">
        <f t="shared" si="23"/>
        <v>52</v>
      </c>
      <c r="V186" s="23">
        <f>SUM(K186:M186)</f>
        <v>9</v>
      </c>
      <c r="W186" s="24">
        <f t="shared" si="28"/>
        <v>1158</v>
      </c>
      <c r="X186" s="24">
        <f t="shared" si="30"/>
        <v>1160</v>
      </c>
      <c r="Y186" s="203">
        <f t="shared" si="29"/>
        <v>1160</v>
      </c>
    </row>
    <row r="187" spans="1:25" ht="14.25" x14ac:dyDescent="0.2">
      <c r="A187" s="20">
        <v>44070.333333333336</v>
      </c>
      <c r="B187" s="23">
        <v>27</v>
      </c>
      <c r="C187" s="14">
        <f t="shared" si="22"/>
        <v>2047</v>
      </c>
      <c r="D187" s="21"/>
      <c r="E187" s="21"/>
      <c r="F187" s="21">
        <f t="shared" si="24"/>
        <v>22</v>
      </c>
      <c r="G187" s="21">
        <f t="shared" si="21"/>
        <v>3.9705882352941178</v>
      </c>
      <c r="H187" s="21">
        <f t="shared" si="26"/>
        <v>3.151260504201681</v>
      </c>
      <c r="I187" s="26">
        <f t="shared" si="25"/>
        <v>22.058823529411768</v>
      </c>
      <c r="J187" s="21">
        <f t="shared" si="27"/>
        <v>40.294117647058826</v>
      </c>
      <c r="K187" s="22">
        <v>4</v>
      </c>
      <c r="L187" s="22">
        <v>3</v>
      </c>
      <c r="M187" s="22">
        <v>0</v>
      </c>
      <c r="N187" s="22">
        <f>SUM(L187:M187)</f>
        <v>3</v>
      </c>
      <c r="O187" s="125">
        <v>42</v>
      </c>
      <c r="P187" s="125">
        <v>14</v>
      </c>
      <c r="Q187" s="125">
        <v>14</v>
      </c>
      <c r="R187" s="22">
        <v>11</v>
      </c>
      <c r="S187" s="22">
        <f t="shared" si="31"/>
        <v>25</v>
      </c>
      <c r="T187" s="28">
        <v>0</v>
      </c>
      <c r="U187" s="13">
        <f t="shared" si="23"/>
        <v>52</v>
      </c>
      <c r="V187" s="23">
        <f>SUM(K187:M187)</f>
        <v>7</v>
      </c>
      <c r="W187" s="24">
        <f t="shared" si="28"/>
        <v>1180</v>
      </c>
      <c r="X187" s="24">
        <f t="shared" si="30"/>
        <v>1180</v>
      </c>
      <c r="Y187" s="203">
        <f t="shared" si="29"/>
        <v>1180</v>
      </c>
    </row>
    <row r="188" spans="1:25" ht="14.25" x14ac:dyDescent="0.2">
      <c r="A188" s="20">
        <v>44071.333333333336</v>
      </c>
      <c r="B188" s="23">
        <v>23</v>
      </c>
      <c r="C188" s="14">
        <f t="shared" si="22"/>
        <v>2070</v>
      </c>
      <c r="D188" s="21"/>
      <c r="E188" s="21"/>
      <c r="F188" s="21">
        <f t="shared" si="24"/>
        <v>21.714285714285715</v>
      </c>
      <c r="G188" s="21">
        <f t="shared" si="21"/>
        <v>3.3823529411764706</v>
      </c>
      <c r="H188" s="21">
        <f t="shared" si="26"/>
        <v>3.2773109243697478</v>
      </c>
      <c r="I188" s="26">
        <f t="shared" si="25"/>
        <v>22.941176470588236</v>
      </c>
      <c r="J188" s="21">
        <f t="shared" si="27"/>
        <v>41.764705882352942</v>
      </c>
      <c r="K188" s="22">
        <v>4</v>
      </c>
      <c r="L188" s="22">
        <v>3</v>
      </c>
      <c r="M188" s="22">
        <v>0</v>
      </c>
      <c r="N188" s="22">
        <f>SUM(L188:M188)</f>
        <v>3</v>
      </c>
      <c r="O188" s="125">
        <v>46</v>
      </c>
      <c r="P188" s="125">
        <v>11</v>
      </c>
      <c r="Q188" s="125">
        <v>11</v>
      </c>
      <c r="R188" s="22">
        <v>13</v>
      </c>
      <c r="S188" s="22">
        <f t="shared" si="31"/>
        <v>24</v>
      </c>
      <c r="T188" s="28">
        <v>0</v>
      </c>
      <c r="U188" s="13">
        <f t="shared" si="23"/>
        <v>52</v>
      </c>
      <c r="V188" s="23">
        <f>SUM(K188:M188)</f>
        <v>7</v>
      </c>
      <c r="W188" s="24">
        <f t="shared" si="28"/>
        <v>1193</v>
      </c>
      <c r="X188" s="24">
        <f t="shared" si="30"/>
        <v>1195</v>
      </c>
      <c r="Y188" s="203">
        <f t="shared" si="29"/>
        <v>1195</v>
      </c>
    </row>
    <row r="189" spans="1:25" ht="14.25" x14ac:dyDescent="0.2">
      <c r="A189" s="20">
        <v>44072.333333333336</v>
      </c>
      <c r="B189" s="23">
        <v>23</v>
      </c>
      <c r="C189" s="14">
        <f t="shared" si="22"/>
        <v>2093</v>
      </c>
      <c r="D189" s="21"/>
      <c r="E189" s="21"/>
      <c r="F189" s="21">
        <f t="shared" si="24"/>
        <v>20.142857142857142</v>
      </c>
      <c r="G189" s="21">
        <f t="shared" si="21"/>
        <v>3.3823529411764706</v>
      </c>
      <c r="H189" s="21">
        <f t="shared" si="26"/>
        <v>3.3613445378151261</v>
      </c>
      <c r="I189" s="26">
        <f t="shared" si="25"/>
        <v>23.529411764705884</v>
      </c>
      <c r="J189" s="21">
        <f t="shared" si="27"/>
        <v>42.352941176470594</v>
      </c>
      <c r="K189" s="22"/>
      <c r="L189" s="22"/>
      <c r="M189" s="22"/>
      <c r="N189" s="22"/>
      <c r="O189" s="125"/>
      <c r="P189" s="125"/>
      <c r="Q189" s="125"/>
      <c r="R189" s="22"/>
      <c r="S189" s="22"/>
      <c r="T189" s="28">
        <v>0</v>
      </c>
      <c r="U189" s="13">
        <f t="shared" si="23"/>
        <v>52</v>
      </c>
      <c r="V189" s="25">
        <v>7</v>
      </c>
      <c r="W189" s="24">
        <f t="shared" si="28"/>
        <v>1212</v>
      </c>
      <c r="X189" s="24">
        <f t="shared" si="30"/>
        <v>1210</v>
      </c>
      <c r="Y189" s="203">
        <f t="shared" si="29"/>
        <v>1210</v>
      </c>
    </row>
    <row r="190" spans="1:25" ht="14.25" x14ac:dyDescent="0.2">
      <c r="A190" s="20">
        <v>44073.333333333336</v>
      </c>
      <c r="B190" s="23">
        <v>9</v>
      </c>
      <c r="C190" s="14">
        <f t="shared" si="22"/>
        <v>2102</v>
      </c>
      <c r="D190" s="21"/>
      <c r="E190" s="21"/>
      <c r="F190" s="21">
        <f t="shared" si="24"/>
        <v>18.142857142857142</v>
      </c>
      <c r="G190" s="21">
        <f t="shared" si="21"/>
        <v>1.3235294117647058</v>
      </c>
      <c r="H190" s="21">
        <f t="shared" si="26"/>
        <v>3.2352941176470589</v>
      </c>
      <c r="I190" s="26">
        <f t="shared" si="25"/>
        <v>22.647058823529413</v>
      </c>
      <c r="J190" s="21">
        <f t="shared" si="27"/>
        <v>42.058823529411768</v>
      </c>
      <c r="K190" s="22"/>
      <c r="L190" s="22"/>
      <c r="M190" s="22"/>
      <c r="N190" s="22"/>
      <c r="O190" s="125"/>
      <c r="P190" s="125"/>
      <c r="Q190" s="125"/>
      <c r="R190" s="22"/>
      <c r="S190" s="22"/>
      <c r="T190" s="28">
        <v>0</v>
      </c>
      <c r="U190" s="13">
        <f t="shared" si="23"/>
        <v>52</v>
      </c>
      <c r="V190" s="25">
        <v>7</v>
      </c>
      <c r="W190" s="24">
        <f t="shared" si="28"/>
        <v>1223</v>
      </c>
      <c r="X190" s="24">
        <f t="shared" si="30"/>
        <v>1225</v>
      </c>
      <c r="Y190" s="203">
        <f t="shared" si="29"/>
        <v>1225</v>
      </c>
    </row>
    <row r="191" spans="1:25" ht="14.25" x14ac:dyDescent="0.2">
      <c r="A191" s="20">
        <v>44074.333333333336</v>
      </c>
      <c r="B191" s="23">
        <v>7</v>
      </c>
      <c r="C191" s="14">
        <f t="shared" si="22"/>
        <v>2109</v>
      </c>
      <c r="D191" s="21"/>
      <c r="E191" s="21"/>
      <c r="F191" s="21">
        <f t="shared" si="24"/>
        <v>18.142857142857142</v>
      </c>
      <c r="G191" s="21">
        <f t="shared" si="21"/>
        <v>1.0294117647058825</v>
      </c>
      <c r="H191" s="21">
        <f t="shared" si="26"/>
        <v>3.1932773109243699</v>
      </c>
      <c r="I191" s="26">
        <f t="shared" si="25"/>
        <v>22.352941176470591</v>
      </c>
      <c r="J191" s="21">
        <f t="shared" si="27"/>
        <v>41.764705882352942</v>
      </c>
      <c r="K191" s="22">
        <v>2</v>
      </c>
      <c r="L191" s="22">
        <v>4</v>
      </c>
      <c r="M191" s="22">
        <v>0</v>
      </c>
      <c r="N191" s="22">
        <f>SUM(L191:M191)</f>
        <v>4</v>
      </c>
      <c r="O191" s="125">
        <v>41</v>
      </c>
      <c r="P191" s="125">
        <v>18</v>
      </c>
      <c r="Q191" s="125">
        <v>15</v>
      </c>
      <c r="R191" s="22">
        <v>9</v>
      </c>
      <c r="S191" s="22">
        <f t="shared" si="31"/>
        <v>24</v>
      </c>
      <c r="T191" s="28">
        <v>0</v>
      </c>
      <c r="U191" s="13">
        <f t="shared" si="23"/>
        <v>52</v>
      </c>
      <c r="V191" s="23">
        <f>SUM(K191:M191)</f>
        <v>6</v>
      </c>
      <c r="W191" s="24">
        <f t="shared" si="28"/>
        <v>1233</v>
      </c>
      <c r="X191" s="24">
        <f t="shared" si="30"/>
        <v>1235</v>
      </c>
      <c r="Y191" s="203">
        <f t="shared" si="29"/>
        <v>1235</v>
      </c>
    </row>
    <row r="192" spans="1:25" ht="14.25" x14ac:dyDescent="0.2">
      <c r="A192" s="20">
        <v>44075.333333333336</v>
      </c>
      <c r="B192" s="23">
        <v>18</v>
      </c>
      <c r="C192" s="14">
        <f t="shared" si="22"/>
        <v>2127</v>
      </c>
      <c r="D192" s="21"/>
      <c r="E192" s="21"/>
      <c r="F192" s="21">
        <f t="shared" si="24"/>
        <v>18.714285714285715</v>
      </c>
      <c r="G192" s="21">
        <f t="shared" si="21"/>
        <v>2.6470588235294117</v>
      </c>
      <c r="H192" s="21">
        <f t="shared" si="26"/>
        <v>2.9621848739495804</v>
      </c>
      <c r="I192" s="26">
        <f t="shared" si="25"/>
        <v>20.735294117647062</v>
      </c>
      <c r="J192" s="21">
        <f t="shared" si="27"/>
        <v>40.441176470588239</v>
      </c>
      <c r="K192" s="22">
        <v>2</v>
      </c>
      <c r="L192" s="22">
        <v>4</v>
      </c>
      <c r="M192" s="22">
        <v>0</v>
      </c>
      <c r="N192" s="22">
        <f>SUM(L192:M192)</f>
        <v>4</v>
      </c>
      <c r="O192" s="125">
        <v>42</v>
      </c>
      <c r="P192" s="125">
        <v>17</v>
      </c>
      <c r="Q192" s="125">
        <v>14</v>
      </c>
      <c r="R192" s="22">
        <v>13</v>
      </c>
      <c r="S192" s="22">
        <f t="shared" si="31"/>
        <v>27</v>
      </c>
      <c r="T192" s="28">
        <v>0</v>
      </c>
      <c r="U192" s="13">
        <f t="shared" si="23"/>
        <v>52</v>
      </c>
      <c r="V192" s="23">
        <f>SUM(K192:M192)</f>
        <v>6</v>
      </c>
      <c r="W192" s="24">
        <f t="shared" si="28"/>
        <v>1260</v>
      </c>
      <c r="X192" s="24">
        <f t="shared" si="30"/>
        <v>1260</v>
      </c>
      <c r="Y192" s="203">
        <f t="shared" si="29"/>
        <v>1260</v>
      </c>
    </row>
    <row r="193" spans="1:25" ht="14.25" x14ac:dyDescent="0.2">
      <c r="A193" s="20">
        <v>44076.333333333336</v>
      </c>
      <c r="B193" s="23">
        <v>20</v>
      </c>
      <c r="C193" s="14">
        <f t="shared" si="22"/>
        <v>2147</v>
      </c>
      <c r="D193" s="21"/>
      <c r="E193" s="21"/>
      <c r="F193" s="21">
        <f t="shared" si="24"/>
        <v>18.285714285714285</v>
      </c>
      <c r="G193" s="21">
        <f t="shared" si="21"/>
        <v>2.9411764705882355</v>
      </c>
      <c r="H193" s="21">
        <f t="shared" si="26"/>
        <v>2.6680672268907566</v>
      </c>
      <c r="I193" s="26">
        <f t="shared" si="25"/>
        <v>18.676470588235297</v>
      </c>
      <c r="J193" s="21">
        <f t="shared" si="27"/>
        <v>38.970588235294116</v>
      </c>
      <c r="K193" s="22">
        <v>3</v>
      </c>
      <c r="L193" s="22">
        <v>4</v>
      </c>
      <c r="M193" s="22">
        <v>0</v>
      </c>
      <c r="N193" s="22">
        <f>SUM(L193:M193)</f>
        <v>4</v>
      </c>
      <c r="O193" s="125">
        <v>44</v>
      </c>
      <c r="P193" s="125">
        <v>13</v>
      </c>
      <c r="Q193" s="125">
        <v>12</v>
      </c>
      <c r="R193" s="22">
        <v>11</v>
      </c>
      <c r="S193" s="22">
        <f t="shared" si="31"/>
        <v>23</v>
      </c>
      <c r="T193" s="23">
        <v>0</v>
      </c>
      <c r="U193" s="13">
        <f t="shared" si="23"/>
        <v>52</v>
      </c>
      <c r="V193" s="23">
        <f>SUM(K193:M193)</f>
        <v>7</v>
      </c>
      <c r="W193" s="24">
        <f t="shared" si="28"/>
        <v>1289</v>
      </c>
      <c r="X193" s="24">
        <f t="shared" si="30"/>
        <v>1290</v>
      </c>
      <c r="Y193" s="203">
        <f t="shared" si="29"/>
        <v>1290</v>
      </c>
    </row>
    <row r="194" spans="1:25" ht="14.25" x14ac:dyDescent="0.2">
      <c r="A194" s="20">
        <v>44077.333333333336</v>
      </c>
      <c r="B194" s="23">
        <v>27</v>
      </c>
      <c r="C194" s="14">
        <f t="shared" si="22"/>
        <v>2174</v>
      </c>
      <c r="D194" s="21"/>
      <c r="E194" s="21"/>
      <c r="F194" s="21">
        <f t="shared" si="24"/>
        <v>17.714285714285715</v>
      </c>
      <c r="G194" s="21">
        <f t="shared" si="21"/>
        <v>3.9705882352941178</v>
      </c>
      <c r="H194" s="21">
        <f t="shared" si="26"/>
        <v>2.6680672268907561</v>
      </c>
      <c r="I194" s="26">
        <f t="shared" si="25"/>
        <v>18.676470588235293</v>
      </c>
      <c r="J194" s="21">
        <f t="shared" si="27"/>
        <v>40.735294117647058</v>
      </c>
      <c r="K194" s="22">
        <v>2</v>
      </c>
      <c r="L194" s="22">
        <v>5</v>
      </c>
      <c r="M194" s="22">
        <v>0</v>
      </c>
      <c r="N194" s="22">
        <f>SUM(L194:M194)</f>
        <v>5</v>
      </c>
      <c r="O194" s="125">
        <v>45</v>
      </c>
      <c r="P194" s="125">
        <v>13</v>
      </c>
      <c r="Q194" s="125">
        <v>12</v>
      </c>
      <c r="R194" s="22">
        <v>6</v>
      </c>
      <c r="S194" s="22">
        <f t="shared" si="31"/>
        <v>18</v>
      </c>
      <c r="T194" s="23">
        <v>0</v>
      </c>
      <c r="U194" s="13">
        <f t="shared" si="23"/>
        <v>52</v>
      </c>
      <c r="V194" s="23">
        <f>SUM(K194:M194)</f>
        <v>7</v>
      </c>
      <c r="W194" s="24">
        <f t="shared" si="28"/>
        <v>1304</v>
      </c>
      <c r="X194" s="24">
        <f t="shared" si="30"/>
        <v>1305</v>
      </c>
      <c r="Y194" s="203">
        <f t="shared" si="29"/>
        <v>1305</v>
      </c>
    </row>
    <row r="195" spans="1:25" ht="14.25" x14ac:dyDescent="0.2">
      <c r="A195" s="20">
        <v>44078.333333333336</v>
      </c>
      <c r="B195" s="23">
        <v>27</v>
      </c>
      <c r="C195" s="14">
        <f t="shared" si="22"/>
        <v>2201</v>
      </c>
      <c r="D195" s="21"/>
      <c r="E195" s="21"/>
      <c r="F195" s="21">
        <f t="shared" si="24"/>
        <v>18.857142857142858</v>
      </c>
      <c r="G195" s="21">
        <f t="shared" si="21"/>
        <v>3.9705882352941178</v>
      </c>
      <c r="H195" s="21">
        <f t="shared" si="26"/>
        <v>2.7521008403361344</v>
      </c>
      <c r="I195" s="26">
        <f t="shared" si="25"/>
        <v>19.264705882352942</v>
      </c>
      <c r="J195" s="21">
        <f t="shared" si="27"/>
        <v>42.205882352941174</v>
      </c>
      <c r="K195" s="22">
        <v>3</v>
      </c>
      <c r="L195" s="22">
        <v>4</v>
      </c>
      <c r="M195" s="22">
        <v>0</v>
      </c>
      <c r="N195" s="22">
        <f>SUM(L195:M195)</f>
        <v>4</v>
      </c>
      <c r="O195" s="125">
        <v>43</v>
      </c>
      <c r="P195" s="125">
        <v>14</v>
      </c>
      <c r="Q195" s="125">
        <v>15</v>
      </c>
      <c r="R195" s="22">
        <v>5</v>
      </c>
      <c r="S195" s="22">
        <f t="shared" si="31"/>
        <v>20</v>
      </c>
      <c r="T195" s="23">
        <v>0</v>
      </c>
      <c r="U195" s="13">
        <f t="shared" si="23"/>
        <v>52</v>
      </c>
      <c r="V195" s="23">
        <f>SUM(K195:M195)</f>
        <v>7</v>
      </c>
      <c r="W195" s="24">
        <f t="shared" si="28"/>
        <v>1321</v>
      </c>
      <c r="X195" s="24">
        <f t="shared" si="30"/>
        <v>1320</v>
      </c>
      <c r="Y195" s="203">
        <f t="shared" si="29"/>
        <v>1320</v>
      </c>
    </row>
    <row r="196" spans="1:25" ht="14.25" x14ac:dyDescent="0.2">
      <c r="A196" s="20">
        <v>44079.333333333336</v>
      </c>
      <c r="B196" s="23">
        <v>20</v>
      </c>
      <c r="C196" s="14">
        <f t="shared" si="22"/>
        <v>2221</v>
      </c>
      <c r="D196" s="21"/>
      <c r="E196" s="21"/>
      <c r="F196" s="21">
        <f t="shared" si="24"/>
        <v>19.142857142857142</v>
      </c>
      <c r="G196" s="21">
        <f t="shared" ref="G196:G259" si="32">B196/6.8</f>
        <v>2.9411764705882355</v>
      </c>
      <c r="H196" s="21">
        <f t="shared" si="26"/>
        <v>2.6890756302521011</v>
      </c>
      <c r="I196" s="26">
        <f t="shared" si="25"/>
        <v>18.823529411764707</v>
      </c>
      <c r="J196" s="21">
        <f t="shared" si="27"/>
        <v>42.352941176470594</v>
      </c>
      <c r="K196" s="22"/>
      <c r="L196" s="22"/>
      <c r="M196" s="22"/>
      <c r="N196" s="22"/>
      <c r="O196" s="125"/>
      <c r="P196" s="125"/>
      <c r="Q196" s="125"/>
      <c r="R196" s="22"/>
      <c r="S196" s="22"/>
      <c r="T196" s="23">
        <v>0</v>
      </c>
      <c r="U196" s="13">
        <f t="shared" si="23"/>
        <v>52</v>
      </c>
      <c r="V196" s="25">
        <v>7</v>
      </c>
      <c r="W196" s="24">
        <f t="shared" si="28"/>
        <v>1340</v>
      </c>
      <c r="X196" s="24">
        <f t="shared" si="30"/>
        <v>1340</v>
      </c>
      <c r="Y196" s="203">
        <f t="shared" si="29"/>
        <v>1340</v>
      </c>
    </row>
    <row r="197" spans="1:25" ht="14.25" x14ac:dyDescent="0.2">
      <c r="A197" s="20">
        <v>44080.333333333336</v>
      </c>
      <c r="B197" s="23">
        <v>5</v>
      </c>
      <c r="C197" s="14">
        <f t="shared" ref="C197:C260" si="33">SUM(C196,B197)</f>
        <v>2226</v>
      </c>
      <c r="D197" s="21"/>
      <c r="E197" s="21"/>
      <c r="F197" s="21">
        <f t="shared" si="24"/>
        <v>19</v>
      </c>
      <c r="G197" s="21">
        <f t="shared" si="32"/>
        <v>0.73529411764705888</v>
      </c>
      <c r="H197" s="21">
        <f t="shared" si="26"/>
        <v>2.6050420168067228</v>
      </c>
      <c r="I197" s="26">
        <f t="shared" si="25"/>
        <v>18.235294117647058</v>
      </c>
      <c r="J197" s="21">
        <f t="shared" si="27"/>
        <v>40.882352941176478</v>
      </c>
      <c r="K197" s="22"/>
      <c r="L197" s="22"/>
      <c r="M197" s="22"/>
      <c r="N197" s="22"/>
      <c r="O197" s="125"/>
      <c r="P197" s="125"/>
      <c r="Q197" s="125"/>
      <c r="R197" s="22"/>
      <c r="S197" s="22"/>
      <c r="T197" s="23">
        <v>0</v>
      </c>
      <c r="U197" s="13">
        <f t="shared" ref="U197:U265" si="34">SUM(U196,T197)</f>
        <v>52</v>
      </c>
      <c r="V197" s="25">
        <v>7</v>
      </c>
      <c r="W197" s="24">
        <f t="shared" si="28"/>
        <v>1355</v>
      </c>
      <c r="X197" s="24">
        <f>MROUND(W197,5)</f>
        <v>1355</v>
      </c>
      <c r="Y197" s="203">
        <f t="shared" si="29"/>
        <v>1355</v>
      </c>
    </row>
    <row r="198" spans="1:25" ht="14.25" x14ac:dyDescent="0.2">
      <c r="A198" s="20">
        <v>44081.333333333336</v>
      </c>
      <c r="B198" s="23">
        <v>15</v>
      </c>
      <c r="C198" s="14">
        <f t="shared" si="33"/>
        <v>2241</v>
      </c>
      <c r="D198" s="21"/>
      <c r="E198" s="21"/>
      <c r="F198" s="21">
        <f t="shared" si="24"/>
        <v>19.428571428571427</v>
      </c>
      <c r="G198" s="21">
        <f t="shared" si="32"/>
        <v>2.2058823529411766</v>
      </c>
      <c r="H198" s="21">
        <f t="shared" si="26"/>
        <v>2.7731092436974789</v>
      </c>
      <c r="I198" s="26">
        <f t="shared" si="25"/>
        <v>19.411764705882351</v>
      </c>
      <c r="J198" s="21">
        <f t="shared" si="27"/>
        <v>41.764705882352942</v>
      </c>
      <c r="K198" s="22">
        <v>5</v>
      </c>
      <c r="L198" s="22">
        <v>3</v>
      </c>
      <c r="M198" s="22">
        <v>1</v>
      </c>
      <c r="N198" s="22">
        <f>SUM(L198:M198)</f>
        <v>4</v>
      </c>
      <c r="O198" s="125">
        <v>39</v>
      </c>
      <c r="P198" s="125">
        <v>15</v>
      </c>
      <c r="Q198" s="125">
        <v>14</v>
      </c>
      <c r="R198" s="22">
        <v>16</v>
      </c>
      <c r="S198" s="22">
        <f t="shared" si="31"/>
        <v>30</v>
      </c>
      <c r="T198" s="23">
        <v>0</v>
      </c>
      <c r="U198" s="13">
        <f t="shared" si="34"/>
        <v>52</v>
      </c>
      <c r="V198" s="23">
        <f>SUM(K198:M198)</f>
        <v>9</v>
      </c>
      <c r="W198" s="24">
        <f t="shared" si="28"/>
        <v>1362</v>
      </c>
      <c r="X198" s="24">
        <f t="shared" si="30"/>
        <v>1360</v>
      </c>
      <c r="Y198" s="203">
        <f t="shared" si="29"/>
        <v>1360</v>
      </c>
    </row>
    <row r="199" spans="1:25" ht="14.25" x14ac:dyDescent="0.2">
      <c r="A199" s="20">
        <v>44082.333333333336</v>
      </c>
      <c r="B199" s="23">
        <v>20</v>
      </c>
      <c r="C199" s="14">
        <f t="shared" si="33"/>
        <v>2261</v>
      </c>
      <c r="D199" s="21"/>
      <c r="E199" s="21"/>
      <c r="F199" s="21">
        <f t="shared" ref="F199:F262" si="35">AVERAGE(B196:B202)</f>
        <v>18.285714285714285</v>
      </c>
      <c r="G199" s="21">
        <f t="shared" si="32"/>
        <v>2.9411764705882355</v>
      </c>
      <c r="H199" s="21">
        <f t="shared" si="26"/>
        <v>2.8151260504201683</v>
      </c>
      <c r="I199" s="21">
        <f t="shared" si="25"/>
        <v>19.705882352941178</v>
      </c>
      <c r="J199" s="21">
        <f t="shared" si="27"/>
        <v>40.441176470588232</v>
      </c>
      <c r="K199" s="22">
        <v>4</v>
      </c>
      <c r="L199" s="22">
        <v>3</v>
      </c>
      <c r="M199" s="22">
        <v>1</v>
      </c>
      <c r="N199" s="22">
        <f>SUM(L199:M199)</f>
        <v>4</v>
      </c>
      <c r="O199" s="125">
        <v>38</v>
      </c>
      <c r="P199" s="125">
        <v>13</v>
      </c>
      <c r="Q199" s="125">
        <v>14</v>
      </c>
      <c r="R199" s="22">
        <v>12</v>
      </c>
      <c r="S199" s="22">
        <f t="shared" si="31"/>
        <v>26</v>
      </c>
      <c r="T199" s="23">
        <v>0</v>
      </c>
      <c r="U199" s="13">
        <f t="shared" si="34"/>
        <v>52</v>
      </c>
      <c r="V199" s="23">
        <f>SUM(K199:M199)</f>
        <v>8</v>
      </c>
      <c r="W199" s="24">
        <f t="shared" si="28"/>
        <v>1392</v>
      </c>
      <c r="X199" s="24">
        <f t="shared" si="30"/>
        <v>1390</v>
      </c>
      <c r="Y199" s="203">
        <f t="shared" si="29"/>
        <v>1390</v>
      </c>
    </row>
    <row r="200" spans="1:25" ht="14.25" x14ac:dyDescent="0.2">
      <c r="A200" s="20">
        <v>44083.333333333336</v>
      </c>
      <c r="B200" s="23">
        <v>19</v>
      </c>
      <c r="C200" s="14">
        <f t="shared" si="33"/>
        <v>2280</v>
      </c>
      <c r="D200" s="21"/>
      <c r="E200" s="21"/>
      <c r="F200" s="21">
        <f t="shared" si="35"/>
        <v>18.714285714285715</v>
      </c>
      <c r="G200" s="21">
        <f t="shared" si="32"/>
        <v>2.7941176470588238</v>
      </c>
      <c r="H200" s="21">
        <f t="shared" si="26"/>
        <v>2.7941176470588234</v>
      </c>
      <c r="I200" s="21">
        <f t="shared" si="25"/>
        <v>19.558823529411764</v>
      </c>
      <c r="J200" s="21">
        <f t="shared" si="27"/>
        <v>38.235294117647058</v>
      </c>
      <c r="K200" s="22">
        <v>4</v>
      </c>
      <c r="L200" s="22">
        <v>3</v>
      </c>
      <c r="M200" s="22">
        <v>0</v>
      </c>
      <c r="N200" s="22">
        <f>SUM(L200:M200)</f>
        <v>3</v>
      </c>
      <c r="O200" s="125">
        <v>42</v>
      </c>
      <c r="P200" s="125">
        <v>17</v>
      </c>
      <c r="Q200" s="125">
        <v>14</v>
      </c>
      <c r="R200" s="22">
        <v>14</v>
      </c>
      <c r="S200" s="22">
        <f t="shared" si="31"/>
        <v>28</v>
      </c>
      <c r="T200" s="23">
        <v>0</v>
      </c>
      <c r="U200" s="13">
        <f t="shared" si="34"/>
        <v>52</v>
      </c>
      <c r="V200" s="23">
        <f>SUM(K200:M200)</f>
        <v>7</v>
      </c>
      <c r="W200" s="24">
        <f t="shared" si="28"/>
        <v>1427</v>
      </c>
      <c r="X200" s="24">
        <f t="shared" si="30"/>
        <v>1425</v>
      </c>
      <c r="Y200" s="203">
        <f t="shared" si="29"/>
        <v>1425</v>
      </c>
    </row>
    <row r="201" spans="1:25" ht="14.25" x14ac:dyDescent="0.2">
      <c r="A201" s="20">
        <v>44084.333333333336</v>
      </c>
      <c r="B201" s="24">
        <v>30</v>
      </c>
      <c r="C201" s="14">
        <f t="shared" si="33"/>
        <v>2310</v>
      </c>
      <c r="D201" s="21"/>
      <c r="E201" s="21"/>
      <c r="F201" s="21">
        <f t="shared" si="35"/>
        <v>19.857142857142858</v>
      </c>
      <c r="G201" s="21">
        <f t="shared" si="32"/>
        <v>4.4117647058823533</v>
      </c>
      <c r="H201" s="21">
        <f t="shared" si="26"/>
        <v>2.8571428571428572</v>
      </c>
      <c r="I201" s="21">
        <f t="shared" si="25"/>
        <v>20</v>
      </c>
      <c r="J201" s="21">
        <f t="shared" si="27"/>
        <v>38.676470588235297</v>
      </c>
      <c r="K201" s="22">
        <v>7</v>
      </c>
      <c r="L201" s="22">
        <v>2</v>
      </c>
      <c r="M201" s="22">
        <v>0</v>
      </c>
      <c r="N201" s="22">
        <f>SUM(L201:M201)</f>
        <v>2</v>
      </c>
      <c r="O201" s="125">
        <v>39</v>
      </c>
      <c r="P201" s="125">
        <v>18</v>
      </c>
      <c r="Q201" s="125">
        <v>17</v>
      </c>
      <c r="R201" s="22">
        <v>13</v>
      </c>
      <c r="S201" s="22">
        <f t="shared" si="31"/>
        <v>30</v>
      </c>
      <c r="T201" s="23">
        <v>0</v>
      </c>
      <c r="U201" s="13">
        <f t="shared" si="34"/>
        <v>52</v>
      </c>
      <c r="V201" s="23">
        <f>SUM(K201:M201)</f>
        <v>9</v>
      </c>
      <c r="W201" s="24">
        <f t="shared" si="28"/>
        <v>1452</v>
      </c>
      <c r="X201" s="24">
        <f t="shared" si="30"/>
        <v>1450</v>
      </c>
      <c r="Y201" s="203">
        <f t="shared" si="29"/>
        <v>1450</v>
      </c>
    </row>
    <row r="202" spans="1:25" ht="14.25" x14ac:dyDescent="0.2">
      <c r="A202" s="20">
        <v>44085.333333333336</v>
      </c>
      <c r="B202" s="24">
        <v>19</v>
      </c>
      <c r="C202" s="14">
        <f t="shared" si="33"/>
        <v>2329</v>
      </c>
      <c r="D202" s="21"/>
      <c r="E202" s="21"/>
      <c r="F202" s="21">
        <f t="shared" si="35"/>
        <v>18.714285714285715</v>
      </c>
      <c r="G202" s="21">
        <f t="shared" si="32"/>
        <v>2.7941176470588238</v>
      </c>
      <c r="H202" s="21">
        <f t="shared" si="26"/>
        <v>2.6890756302521011</v>
      </c>
      <c r="I202" s="21">
        <f t="shared" si="25"/>
        <v>18.823529411764707</v>
      </c>
      <c r="J202" s="21">
        <f t="shared" si="27"/>
        <v>38.088235294117652</v>
      </c>
      <c r="K202" s="22">
        <v>5</v>
      </c>
      <c r="L202" s="22">
        <v>3</v>
      </c>
      <c r="M202" s="22">
        <v>0</v>
      </c>
      <c r="N202" s="22">
        <f>SUM(L202:M202)</f>
        <v>3</v>
      </c>
      <c r="O202" s="125">
        <v>34</v>
      </c>
      <c r="P202" s="125">
        <v>18</v>
      </c>
      <c r="Q202" s="125">
        <v>21</v>
      </c>
      <c r="R202" s="22">
        <v>12</v>
      </c>
      <c r="S202" s="22">
        <f t="shared" si="31"/>
        <v>33</v>
      </c>
      <c r="T202" s="23">
        <v>1</v>
      </c>
      <c r="U202" s="13">
        <f t="shared" si="34"/>
        <v>53</v>
      </c>
      <c r="V202" s="23">
        <f>SUM(K202:M202)</f>
        <v>8</v>
      </c>
      <c r="W202" s="24">
        <f t="shared" si="28"/>
        <v>1476</v>
      </c>
      <c r="X202" s="24">
        <f t="shared" si="30"/>
        <v>1475</v>
      </c>
      <c r="Y202" s="203">
        <f t="shared" si="29"/>
        <v>1475</v>
      </c>
    </row>
    <row r="203" spans="1:25" ht="14.25" x14ac:dyDescent="0.2">
      <c r="A203" s="20">
        <v>44086.333333333336</v>
      </c>
      <c r="B203" s="23">
        <v>23</v>
      </c>
      <c r="C203" s="14">
        <f t="shared" si="33"/>
        <v>2352</v>
      </c>
      <c r="D203" s="21"/>
      <c r="E203" s="21"/>
      <c r="F203" s="21">
        <f t="shared" si="35"/>
        <v>19.857142857142858</v>
      </c>
      <c r="G203" s="21">
        <f t="shared" si="32"/>
        <v>3.3823529411764706</v>
      </c>
      <c r="H203" s="21">
        <f t="shared" si="26"/>
        <v>2.7521008403361344</v>
      </c>
      <c r="I203" s="21">
        <f t="shared" ref="I203:I238" si="36">G197+G198+G199+G200+G201+G202+G203</f>
        <v>19.264705882352942</v>
      </c>
      <c r="J203" s="21">
        <f t="shared" si="27"/>
        <v>38.088235294117652</v>
      </c>
      <c r="K203" s="22"/>
      <c r="L203" s="22"/>
      <c r="M203" s="22"/>
      <c r="N203" s="22"/>
      <c r="O203" s="125"/>
      <c r="P203" s="125"/>
      <c r="Q203" s="125"/>
      <c r="R203" s="22"/>
      <c r="S203" s="22"/>
      <c r="T203" s="23">
        <v>0</v>
      </c>
      <c r="U203" s="13">
        <f t="shared" si="34"/>
        <v>53</v>
      </c>
      <c r="V203" s="25">
        <v>8</v>
      </c>
      <c r="W203" s="24">
        <f t="shared" si="28"/>
        <v>1499</v>
      </c>
      <c r="X203" s="24">
        <f t="shared" si="30"/>
        <v>1500</v>
      </c>
      <c r="Y203" s="203">
        <f t="shared" si="29"/>
        <v>1500</v>
      </c>
    </row>
    <row r="204" spans="1:25" ht="14.25" x14ac:dyDescent="0.2">
      <c r="A204" s="20">
        <v>44087.333333333336</v>
      </c>
      <c r="B204" s="23">
        <v>13</v>
      </c>
      <c r="C204" s="14">
        <f t="shared" si="33"/>
        <v>2365</v>
      </c>
      <c r="D204" s="21"/>
      <c r="E204" s="21"/>
      <c r="F204" s="21">
        <f t="shared" si="35"/>
        <v>22.428571428571427</v>
      </c>
      <c r="G204" s="21">
        <f t="shared" si="32"/>
        <v>1.911764705882353</v>
      </c>
      <c r="H204" s="21">
        <f t="shared" ref="H204:H272" si="37">(G198+G199+G200+G201+G202+G203+G204)/7</f>
        <v>2.9201680672268906</v>
      </c>
      <c r="I204" s="21">
        <f t="shared" si="36"/>
        <v>20.441176470588236</v>
      </c>
      <c r="J204" s="21">
        <f t="shared" si="27"/>
        <v>38.676470588235297</v>
      </c>
      <c r="K204" s="22"/>
      <c r="L204" s="22"/>
      <c r="M204" s="22"/>
      <c r="N204" s="22"/>
      <c r="O204" s="125"/>
      <c r="P204" s="125"/>
      <c r="Q204" s="125"/>
      <c r="R204" s="22"/>
      <c r="S204" s="22"/>
      <c r="T204" s="23">
        <v>0</v>
      </c>
      <c r="U204" s="13">
        <f t="shared" si="34"/>
        <v>53</v>
      </c>
      <c r="V204" s="25">
        <v>8</v>
      </c>
      <c r="W204" s="24">
        <f t="shared" si="28"/>
        <v>1508</v>
      </c>
      <c r="X204" s="24">
        <f t="shared" si="30"/>
        <v>1510</v>
      </c>
      <c r="Y204" s="203">
        <f t="shared" si="29"/>
        <v>1510</v>
      </c>
    </row>
    <row r="205" spans="1:25" ht="14.25" x14ac:dyDescent="0.2">
      <c r="A205" s="20">
        <v>44088.333333333336</v>
      </c>
      <c r="B205" s="24">
        <v>7</v>
      </c>
      <c r="C205" s="14">
        <f t="shared" si="33"/>
        <v>2372</v>
      </c>
      <c r="D205" s="21"/>
      <c r="E205" s="21"/>
      <c r="F205" s="21">
        <f t="shared" si="35"/>
        <v>21.285714285714285</v>
      </c>
      <c r="G205" s="21">
        <f t="shared" si="32"/>
        <v>1.0294117647058825</v>
      </c>
      <c r="H205" s="21">
        <f t="shared" si="37"/>
        <v>2.7521008403361344</v>
      </c>
      <c r="I205" s="21">
        <f t="shared" si="36"/>
        <v>19.264705882352942</v>
      </c>
      <c r="J205" s="21">
        <f t="shared" si="27"/>
        <v>38.676470588235297</v>
      </c>
      <c r="K205" s="29">
        <v>11</v>
      </c>
      <c r="L205" s="29">
        <v>1</v>
      </c>
      <c r="M205" s="29">
        <v>0</v>
      </c>
      <c r="N205" s="29">
        <f>SUM(L205:M205)</f>
        <v>1</v>
      </c>
      <c r="O205" s="149">
        <v>47</v>
      </c>
      <c r="P205" s="125">
        <v>10</v>
      </c>
      <c r="Q205" s="125">
        <v>10</v>
      </c>
      <c r="R205" s="22">
        <v>13</v>
      </c>
      <c r="S205" s="22">
        <f t="shared" si="31"/>
        <v>23</v>
      </c>
      <c r="T205" s="23">
        <v>0</v>
      </c>
      <c r="U205" s="13">
        <f t="shared" si="34"/>
        <v>53</v>
      </c>
      <c r="V205" s="23">
        <f>SUM(K205:M205)</f>
        <v>12</v>
      </c>
      <c r="W205" s="24">
        <f t="shared" si="28"/>
        <v>1511</v>
      </c>
      <c r="X205" s="24">
        <f t="shared" si="30"/>
        <v>1510</v>
      </c>
      <c r="Y205" s="203">
        <f t="shared" si="29"/>
        <v>1510</v>
      </c>
    </row>
    <row r="206" spans="1:25" ht="14.25" x14ac:dyDescent="0.2">
      <c r="A206" s="20">
        <v>44089.333333333336</v>
      </c>
      <c r="B206" s="24">
        <v>28</v>
      </c>
      <c r="C206" s="14">
        <f t="shared" si="33"/>
        <v>2400</v>
      </c>
      <c r="D206" s="21"/>
      <c r="E206" s="21"/>
      <c r="F206" s="21">
        <f t="shared" si="35"/>
        <v>22.571428571428573</v>
      </c>
      <c r="G206" s="21">
        <f t="shared" si="32"/>
        <v>4.1176470588235299</v>
      </c>
      <c r="H206" s="21">
        <f t="shared" si="37"/>
        <v>2.9201680672268915</v>
      </c>
      <c r="I206" s="21">
        <f t="shared" si="36"/>
        <v>20.441176470588239</v>
      </c>
      <c r="J206" s="21">
        <f t="shared" si="27"/>
        <v>40.147058823529413</v>
      </c>
      <c r="K206" s="22">
        <v>11</v>
      </c>
      <c r="L206" s="22">
        <v>2</v>
      </c>
      <c r="M206" s="22">
        <v>0</v>
      </c>
      <c r="N206" s="22">
        <f>SUM(L206:M206)</f>
        <v>2</v>
      </c>
      <c r="O206" s="125">
        <v>38</v>
      </c>
      <c r="P206" s="125">
        <v>14</v>
      </c>
      <c r="Q206" s="125">
        <v>16</v>
      </c>
      <c r="R206" s="22">
        <v>14</v>
      </c>
      <c r="S206" s="22">
        <f t="shared" si="31"/>
        <v>30</v>
      </c>
      <c r="T206" s="23">
        <v>0</v>
      </c>
      <c r="U206" s="13">
        <f t="shared" si="34"/>
        <v>53</v>
      </c>
      <c r="V206" s="23">
        <f>SUM(K206:M206)</f>
        <v>13</v>
      </c>
      <c r="W206" s="24">
        <f t="shared" si="28"/>
        <v>1528</v>
      </c>
      <c r="X206" s="24">
        <f t="shared" si="30"/>
        <v>1530</v>
      </c>
      <c r="Y206" s="203">
        <f t="shared" si="29"/>
        <v>1530</v>
      </c>
    </row>
    <row r="207" spans="1:25" ht="14.25" x14ac:dyDescent="0.2">
      <c r="A207" s="20">
        <v>44090.333333333336</v>
      </c>
      <c r="B207" s="23">
        <v>37</v>
      </c>
      <c r="C207" s="14">
        <f t="shared" si="33"/>
        <v>2437</v>
      </c>
      <c r="D207" s="21"/>
      <c r="E207" s="21"/>
      <c r="F207" s="21">
        <f t="shared" si="35"/>
        <v>21</v>
      </c>
      <c r="G207" s="21">
        <f t="shared" si="32"/>
        <v>5.4411764705882355</v>
      </c>
      <c r="H207" s="21">
        <f t="shared" si="37"/>
        <v>3.2983193277310927</v>
      </c>
      <c r="I207" s="21">
        <f t="shared" si="36"/>
        <v>23.088235294117649</v>
      </c>
      <c r="J207" s="21">
        <f t="shared" si="27"/>
        <v>42.647058823529406</v>
      </c>
      <c r="K207" s="29">
        <v>4</v>
      </c>
      <c r="L207" s="29">
        <v>2</v>
      </c>
      <c r="M207" s="29">
        <v>0</v>
      </c>
      <c r="N207" s="29">
        <f>SUM(L207:M207)</f>
        <v>2</v>
      </c>
      <c r="O207" s="149">
        <v>38</v>
      </c>
      <c r="P207" s="125">
        <v>15</v>
      </c>
      <c r="Q207" s="125">
        <v>17</v>
      </c>
      <c r="R207" s="22">
        <v>13</v>
      </c>
      <c r="S207" s="22">
        <f t="shared" si="31"/>
        <v>30</v>
      </c>
      <c r="T207" s="23">
        <v>0</v>
      </c>
      <c r="U207" s="13">
        <f t="shared" si="34"/>
        <v>53</v>
      </c>
      <c r="V207" s="23">
        <f>SUM(K207:M207)</f>
        <v>6</v>
      </c>
      <c r="W207" s="24">
        <f t="shared" si="28"/>
        <v>1555</v>
      </c>
      <c r="X207" s="24">
        <f t="shared" si="30"/>
        <v>1555</v>
      </c>
      <c r="Y207" s="203">
        <f t="shared" si="29"/>
        <v>1555</v>
      </c>
    </row>
    <row r="208" spans="1:25" ht="14.25" x14ac:dyDescent="0.2">
      <c r="A208" s="20">
        <v>44091.333333333336</v>
      </c>
      <c r="B208" s="23">
        <v>22</v>
      </c>
      <c r="C208" s="14">
        <f t="shared" si="33"/>
        <v>2459</v>
      </c>
      <c r="D208" s="21"/>
      <c r="E208" s="21"/>
      <c r="F208" s="21">
        <f t="shared" si="35"/>
        <v>21.142857142857142</v>
      </c>
      <c r="G208" s="21">
        <f t="shared" si="32"/>
        <v>3.2352941176470589</v>
      </c>
      <c r="H208" s="21">
        <f t="shared" si="37"/>
        <v>3.1302521008403361</v>
      </c>
      <c r="I208" s="21">
        <f t="shared" si="36"/>
        <v>21.911764705882351</v>
      </c>
      <c r="J208" s="21">
        <f t="shared" si="27"/>
        <v>41.911764705882348</v>
      </c>
      <c r="K208" s="22">
        <v>6</v>
      </c>
      <c r="L208" s="22">
        <v>2</v>
      </c>
      <c r="M208" s="22">
        <v>0</v>
      </c>
      <c r="N208" s="22">
        <f>SUM(L208:M208)</f>
        <v>2</v>
      </c>
      <c r="O208" s="125">
        <v>43</v>
      </c>
      <c r="P208" s="125">
        <v>12</v>
      </c>
      <c r="Q208" s="125">
        <v>11</v>
      </c>
      <c r="R208" s="22">
        <v>15</v>
      </c>
      <c r="S208" s="22">
        <f t="shared" si="31"/>
        <v>26</v>
      </c>
      <c r="T208" s="23">
        <v>1</v>
      </c>
      <c r="U208" s="13">
        <f t="shared" si="34"/>
        <v>54</v>
      </c>
      <c r="V208" s="23">
        <f>SUM(K208:M208)</f>
        <v>8</v>
      </c>
      <c r="W208" s="24">
        <f t="shared" si="28"/>
        <v>1580</v>
      </c>
      <c r="X208" s="24">
        <f t="shared" si="30"/>
        <v>1580</v>
      </c>
      <c r="Y208" s="203">
        <f t="shared" si="29"/>
        <v>1580</v>
      </c>
    </row>
    <row r="209" spans="1:25" ht="14.25" x14ac:dyDescent="0.2">
      <c r="A209" s="20">
        <v>44092.333333333336</v>
      </c>
      <c r="B209" s="24">
        <v>28</v>
      </c>
      <c r="C209" s="14">
        <f t="shared" si="33"/>
        <v>2487</v>
      </c>
      <c r="D209" s="21"/>
      <c r="E209" s="21"/>
      <c r="F209" s="21">
        <f t="shared" si="35"/>
        <v>21.571428571428573</v>
      </c>
      <c r="G209" s="21">
        <f t="shared" si="32"/>
        <v>4.1176470588235299</v>
      </c>
      <c r="H209" s="21">
        <f t="shared" si="37"/>
        <v>3.3193277310924367</v>
      </c>
      <c r="I209" s="21">
        <f t="shared" si="36"/>
        <v>23.235294117647058</v>
      </c>
      <c r="J209" s="21">
        <f t="shared" ref="J209:J272" si="38">SUM(G196:G209)</f>
        <v>42.058823529411761</v>
      </c>
      <c r="K209" s="22">
        <v>6</v>
      </c>
      <c r="L209" s="22">
        <v>2</v>
      </c>
      <c r="M209" s="22">
        <v>0</v>
      </c>
      <c r="N209" s="22">
        <f>SUM(L209:M209)</f>
        <v>2</v>
      </c>
      <c r="O209" s="125">
        <v>42</v>
      </c>
      <c r="P209" s="125">
        <v>15</v>
      </c>
      <c r="Q209" s="125">
        <v>13</v>
      </c>
      <c r="R209" s="22">
        <v>14</v>
      </c>
      <c r="S209" s="22">
        <f t="shared" si="31"/>
        <v>27</v>
      </c>
      <c r="T209" s="23">
        <v>0</v>
      </c>
      <c r="U209" s="13">
        <f t="shared" si="34"/>
        <v>54</v>
      </c>
      <c r="V209" s="23">
        <f>SUM(K209:M209)</f>
        <v>8</v>
      </c>
      <c r="W209" s="24">
        <f t="shared" si="28"/>
        <v>1607</v>
      </c>
      <c r="X209" s="24">
        <f t="shared" si="30"/>
        <v>1605</v>
      </c>
      <c r="Y209" s="203">
        <f t="shared" si="29"/>
        <v>1605</v>
      </c>
    </row>
    <row r="210" spans="1:25" ht="14.25" x14ac:dyDescent="0.2">
      <c r="A210" s="20">
        <v>44093.333333333336</v>
      </c>
      <c r="B210" s="24">
        <v>12</v>
      </c>
      <c r="C210" s="14">
        <f t="shared" si="33"/>
        <v>2499</v>
      </c>
      <c r="D210" s="21"/>
      <c r="E210" s="21"/>
      <c r="F210" s="21">
        <f t="shared" si="35"/>
        <v>20.571428571428573</v>
      </c>
      <c r="G210" s="21">
        <f t="shared" si="32"/>
        <v>1.7647058823529411</v>
      </c>
      <c r="H210" s="21">
        <f t="shared" si="37"/>
        <v>3.0882352941176472</v>
      </c>
      <c r="I210" s="21">
        <f t="shared" si="36"/>
        <v>21.617647058823529</v>
      </c>
      <c r="J210" s="21">
        <f t="shared" si="38"/>
        <v>40.882352941176471</v>
      </c>
      <c r="K210" s="22"/>
      <c r="L210" s="22"/>
      <c r="M210" s="22"/>
      <c r="N210" s="22"/>
      <c r="O210" s="125"/>
      <c r="P210" s="125"/>
      <c r="Q210" s="125"/>
      <c r="R210" s="22"/>
      <c r="S210" s="22"/>
      <c r="T210" s="23">
        <v>0</v>
      </c>
      <c r="U210" s="13">
        <f t="shared" si="34"/>
        <v>54</v>
      </c>
      <c r="V210" s="25">
        <v>8</v>
      </c>
      <c r="W210" s="24">
        <f t="shared" si="28"/>
        <v>1627</v>
      </c>
      <c r="X210" s="24">
        <f>MROUND(W210,5)</f>
        <v>1625</v>
      </c>
      <c r="Y210" s="203">
        <f t="shared" si="29"/>
        <v>1625</v>
      </c>
    </row>
    <row r="211" spans="1:25" ht="14.25" x14ac:dyDescent="0.2">
      <c r="A211" s="20">
        <v>44094.333333333336</v>
      </c>
      <c r="B211" s="23">
        <v>14</v>
      </c>
      <c r="C211" s="14">
        <f t="shared" si="33"/>
        <v>2513</v>
      </c>
      <c r="D211" s="21"/>
      <c r="E211" s="21"/>
      <c r="F211" s="21">
        <f t="shared" si="35"/>
        <v>17.428571428571427</v>
      </c>
      <c r="G211" s="21">
        <f t="shared" si="32"/>
        <v>2.0588235294117649</v>
      </c>
      <c r="H211" s="21">
        <f t="shared" si="37"/>
        <v>3.1092436974789917</v>
      </c>
      <c r="I211" s="21">
        <f t="shared" si="36"/>
        <v>21.764705882352942</v>
      </c>
      <c r="J211" s="21">
        <f t="shared" si="38"/>
        <v>42.205882352941181</v>
      </c>
      <c r="K211" s="22"/>
      <c r="L211" s="22"/>
      <c r="M211" s="22"/>
      <c r="N211" s="22"/>
      <c r="O211" s="125"/>
      <c r="P211" s="125"/>
      <c r="Q211" s="125"/>
      <c r="R211" s="22"/>
      <c r="S211" s="22"/>
      <c r="T211" s="23">
        <v>0</v>
      </c>
      <c r="U211" s="13">
        <f t="shared" si="34"/>
        <v>54</v>
      </c>
      <c r="V211" s="25">
        <v>8</v>
      </c>
      <c r="W211" s="24">
        <f t="shared" ref="W211:W274" si="39">SUM(C197,-V211,-$T$346)</f>
        <v>1632</v>
      </c>
      <c r="X211" s="24">
        <f t="shared" si="30"/>
        <v>1630</v>
      </c>
      <c r="Y211" s="203">
        <f t="shared" ref="Y211:Y273" si="40">IF(X211&gt;X210,X211,X210)</f>
        <v>1630</v>
      </c>
    </row>
    <row r="212" spans="1:25" ht="14.25" x14ac:dyDescent="0.2">
      <c r="A212" s="20">
        <v>44095.333333333336</v>
      </c>
      <c r="B212" s="23">
        <v>10</v>
      </c>
      <c r="C212" s="14">
        <f t="shared" si="33"/>
        <v>2523</v>
      </c>
      <c r="D212" s="21"/>
      <c r="E212" s="21"/>
      <c r="F212" s="21">
        <f t="shared" si="35"/>
        <v>15.857142857142858</v>
      </c>
      <c r="G212" s="21">
        <f t="shared" si="32"/>
        <v>1.4705882352941178</v>
      </c>
      <c r="H212" s="21">
        <f t="shared" si="37"/>
        <v>3.172268907563025</v>
      </c>
      <c r="I212" s="21">
        <f t="shared" si="36"/>
        <v>22.205882352941174</v>
      </c>
      <c r="J212" s="21">
        <f t="shared" si="38"/>
        <v>41.470588235294123</v>
      </c>
      <c r="K212" s="22">
        <v>7</v>
      </c>
      <c r="L212" s="22">
        <v>2</v>
      </c>
      <c r="M212" s="22">
        <v>0</v>
      </c>
      <c r="N212" s="22">
        <f>SUM(L212:M212)</f>
        <v>2</v>
      </c>
      <c r="O212" s="125">
        <v>35</v>
      </c>
      <c r="P212" s="125">
        <v>14</v>
      </c>
      <c r="Q212" s="125">
        <v>14</v>
      </c>
      <c r="R212" s="22">
        <v>12</v>
      </c>
      <c r="S212" s="22">
        <f t="shared" si="31"/>
        <v>26</v>
      </c>
      <c r="T212" s="23">
        <v>0</v>
      </c>
      <c r="U212" s="13">
        <f t="shared" si="34"/>
        <v>54</v>
      </c>
      <c r="V212" s="23">
        <f>SUM(K212:M212)</f>
        <v>9</v>
      </c>
      <c r="W212" s="24">
        <f t="shared" si="39"/>
        <v>1646</v>
      </c>
      <c r="X212" s="24">
        <f t="shared" ref="X212:X279" si="41">MROUND(W212,5)</f>
        <v>1645</v>
      </c>
      <c r="Y212" s="203">
        <f t="shared" si="40"/>
        <v>1645</v>
      </c>
    </row>
    <row r="213" spans="1:25" ht="14.25" x14ac:dyDescent="0.2">
      <c r="A213" s="20">
        <v>44096.333333333336</v>
      </c>
      <c r="B213" s="24">
        <v>21</v>
      </c>
      <c r="C213" s="14">
        <f t="shared" si="33"/>
        <v>2544</v>
      </c>
      <c r="D213" s="21"/>
      <c r="E213" s="21"/>
      <c r="F213" s="21">
        <f t="shared" si="35"/>
        <v>14.285714285714286</v>
      </c>
      <c r="G213" s="21">
        <f t="shared" si="32"/>
        <v>3.0882352941176472</v>
      </c>
      <c r="H213" s="21">
        <f t="shared" si="37"/>
        <v>3.0252100840336134</v>
      </c>
      <c r="I213" s="21">
        <f t="shared" si="36"/>
        <v>21.176470588235293</v>
      </c>
      <c r="J213" s="21">
        <f t="shared" si="38"/>
        <v>41.617647058823536</v>
      </c>
      <c r="K213" s="22">
        <v>9</v>
      </c>
      <c r="L213" s="22">
        <v>2</v>
      </c>
      <c r="M213" s="22">
        <v>0</v>
      </c>
      <c r="N213" s="22">
        <f>SUM(L213:M213)</f>
        <v>2</v>
      </c>
      <c r="O213" s="125">
        <v>41</v>
      </c>
      <c r="P213" s="125">
        <v>13</v>
      </c>
      <c r="Q213" s="125">
        <v>11</v>
      </c>
      <c r="R213" s="22">
        <v>9</v>
      </c>
      <c r="S213" s="22">
        <f t="shared" si="31"/>
        <v>20</v>
      </c>
      <c r="T213" s="24">
        <v>0</v>
      </c>
      <c r="U213" s="13">
        <f t="shared" si="34"/>
        <v>54</v>
      </c>
      <c r="V213" s="23">
        <f>SUM(K213:M213)</f>
        <v>11</v>
      </c>
      <c r="W213" s="24">
        <f t="shared" si="39"/>
        <v>1664</v>
      </c>
      <c r="X213" s="24">
        <f t="shared" si="41"/>
        <v>1665</v>
      </c>
      <c r="Y213" s="203">
        <f t="shared" si="40"/>
        <v>1665</v>
      </c>
    </row>
    <row r="214" spans="1:25" ht="14.25" x14ac:dyDescent="0.2">
      <c r="A214" s="20">
        <v>44097.333333333336</v>
      </c>
      <c r="B214" s="24">
        <v>15</v>
      </c>
      <c r="C214" s="14">
        <f t="shared" si="33"/>
        <v>2559</v>
      </c>
      <c r="D214" s="21"/>
      <c r="E214" s="21"/>
      <c r="F214" s="21">
        <f t="shared" si="35"/>
        <v>13.428571428571429</v>
      </c>
      <c r="G214" s="21">
        <f t="shared" si="32"/>
        <v>2.2058823529411766</v>
      </c>
      <c r="H214" s="21">
        <f t="shared" si="37"/>
        <v>2.5630252100840338</v>
      </c>
      <c r="I214" s="21">
        <f t="shared" si="36"/>
        <v>17.941176470588236</v>
      </c>
      <c r="J214" s="21">
        <f t="shared" si="38"/>
        <v>41.029411764705877</v>
      </c>
      <c r="K214" s="22">
        <v>10</v>
      </c>
      <c r="L214" s="22">
        <v>2</v>
      </c>
      <c r="M214" s="22">
        <v>0</v>
      </c>
      <c r="N214" s="22">
        <f>SUM(L214+M214)</f>
        <v>2</v>
      </c>
      <c r="O214" s="125">
        <v>38</v>
      </c>
      <c r="P214" s="125">
        <v>15</v>
      </c>
      <c r="Q214" s="125">
        <v>13</v>
      </c>
      <c r="R214" s="22">
        <v>11</v>
      </c>
      <c r="S214" s="22">
        <f t="shared" si="31"/>
        <v>24</v>
      </c>
      <c r="T214" s="24">
        <v>0</v>
      </c>
      <c r="U214" s="13">
        <f t="shared" si="34"/>
        <v>54</v>
      </c>
      <c r="V214" s="23">
        <f>SUM(K214:M214)</f>
        <v>12</v>
      </c>
      <c r="W214" s="24">
        <f t="shared" si="39"/>
        <v>1682</v>
      </c>
      <c r="X214" s="24">
        <f t="shared" si="41"/>
        <v>1680</v>
      </c>
      <c r="Y214" s="203">
        <f t="shared" si="40"/>
        <v>1680</v>
      </c>
    </row>
    <row r="215" spans="1:25" ht="14.25" x14ac:dyDescent="0.2">
      <c r="A215" s="20">
        <v>44098.333333333336</v>
      </c>
      <c r="B215" s="23">
        <v>11</v>
      </c>
      <c r="C215" s="14">
        <f t="shared" si="33"/>
        <v>2570</v>
      </c>
      <c r="D215" s="21"/>
      <c r="E215" s="21"/>
      <c r="F215" s="21">
        <f t="shared" si="35"/>
        <v>12.142857142857142</v>
      </c>
      <c r="G215" s="21">
        <f t="shared" si="32"/>
        <v>1.6176470588235294</v>
      </c>
      <c r="H215" s="21">
        <f t="shared" si="37"/>
        <v>2.3319327731092439</v>
      </c>
      <c r="I215" s="21">
        <f t="shared" si="36"/>
        <v>16.323529411764707</v>
      </c>
      <c r="J215" s="21">
        <f t="shared" si="38"/>
        <v>38.235294117647051</v>
      </c>
      <c r="K215" s="22">
        <v>8</v>
      </c>
      <c r="L215" s="22">
        <v>2</v>
      </c>
      <c r="M215" s="22">
        <v>0</v>
      </c>
      <c r="N215" s="22">
        <f>SUM(L215+M215)</f>
        <v>2</v>
      </c>
      <c r="O215" s="125">
        <v>42</v>
      </c>
      <c r="P215" s="125">
        <v>12</v>
      </c>
      <c r="Q215" s="125">
        <v>10</v>
      </c>
      <c r="R215" s="22">
        <v>11</v>
      </c>
      <c r="S215" s="22">
        <f t="shared" si="31"/>
        <v>21</v>
      </c>
      <c r="T215" s="23">
        <v>0</v>
      </c>
      <c r="U215" s="13">
        <f t="shared" si="34"/>
        <v>54</v>
      </c>
      <c r="V215" s="23">
        <f>SUM(K215:M215)</f>
        <v>10</v>
      </c>
      <c r="W215" s="24">
        <f t="shared" si="39"/>
        <v>1714</v>
      </c>
      <c r="X215" s="24">
        <f t="shared" si="41"/>
        <v>1715</v>
      </c>
      <c r="Y215" s="203">
        <f t="shared" si="40"/>
        <v>1715</v>
      </c>
    </row>
    <row r="216" spans="1:25" ht="14.25" x14ac:dyDescent="0.2">
      <c r="A216" s="20">
        <v>44099.333333333336</v>
      </c>
      <c r="B216" s="23">
        <v>17</v>
      </c>
      <c r="C216" s="14">
        <f t="shared" si="33"/>
        <v>2587</v>
      </c>
      <c r="D216" s="21"/>
      <c r="E216" s="21"/>
      <c r="F216" s="21">
        <f t="shared" si="35"/>
        <v>11.571428571428571</v>
      </c>
      <c r="G216" s="21">
        <f t="shared" si="32"/>
        <v>2.5</v>
      </c>
      <c r="H216" s="21">
        <f t="shared" si="37"/>
        <v>2.1008403361344539</v>
      </c>
      <c r="I216" s="21">
        <f t="shared" si="36"/>
        <v>14.705882352941178</v>
      </c>
      <c r="J216" s="21">
        <f t="shared" si="38"/>
        <v>37.941176470588239</v>
      </c>
      <c r="K216" s="22">
        <v>11</v>
      </c>
      <c r="L216" s="22">
        <v>2</v>
      </c>
      <c r="M216" s="22">
        <v>1</v>
      </c>
      <c r="N216" s="22">
        <f>SUM(L216+M216)</f>
        <v>3</v>
      </c>
      <c r="O216" s="125">
        <v>40</v>
      </c>
      <c r="P216" s="125">
        <v>14</v>
      </c>
      <c r="Q216" s="125">
        <v>12</v>
      </c>
      <c r="R216" s="22">
        <v>14</v>
      </c>
      <c r="S216" s="22">
        <f t="shared" si="31"/>
        <v>26</v>
      </c>
      <c r="T216" s="23">
        <v>0</v>
      </c>
      <c r="U216" s="13">
        <f t="shared" si="34"/>
        <v>54</v>
      </c>
      <c r="V216" s="23">
        <f>SUM(K216:M216)</f>
        <v>14</v>
      </c>
      <c r="W216" s="24">
        <f t="shared" si="39"/>
        <v>1729</v>
      </c>
      <c r="X216" s="24">
        <f t="shared" si="41"/>
        <v>1730</v>
      </c>
      <c r="Y216" s="203">
        <f t="shared" si="40"/>
        <v>1730</v>
      </c>
    </row>
    <row r="217" spans="1:25" ht="14.25" x14ac:dyDescent="0.2">
      <c r="A217" s="20">
        <v>44100.333333333336</v>
      </c>
      <c r="B217" s="23">
        <v>6</v>
      </c>
      <c r="C217" s="14">
        <f t="shared" si="33"/>
        <v>2593</v>
      </c>
      <c r="D217" s="21"/>
      <c r="E217" s="21"/>
      <c r="F217" s="21">
        <f t="shared" si="35"/>
        <v>10</v>
      </c>
      <c r="G217" s="21">
        <f t="shared" si="32"/>
        <v>0.88235294117647056</v>
      </c>
      <c r="H217" s="21">
        <f t="shared" si="37"/>
        <v>1.9747899159663866</v>
      </c>
      <c r="I217" s="21">
        <f t="shared" si="36"/>
        <v>13.823529411764707</v>
      </c>
      <c r="J217" s="21">
        <f t="shared" si="38"/>
        <v>35.441176470588239</v>
      </c>
      <c r="K217" s="22"/>
      <c r="L217" s="22"/>
      <c r="M217" s="22"/>
      <c r="N217" s="22"/>
      <c r="O217" s="125"/>
      <c r="P217" s="125"/>
      <c r="Q217" s="125"/>
      <c r="R217" s="22"/>
      <c r="S217" s="22"/>
      <c r="T217" s="23">
        <v>0</v>
      </c>
      <c r="U217" s="13">
        <f t="shared" si="34"/>
        <v>54</v>
      </c>
      <c r="V217" s="25">
        <v>14</v>
      </c>
      <c r="W217" s="24">
        <f t="shared" si="39"/>
        <v>1752</v>
      </c>
      <c r="X217" s="24">
        <f t="shared" si="41"/>
        <v>1750</v>
      </c>
      <c r="Y217" s="203">
        <f t="shared" si="40"/>
        <v>1750</v>
      </c>
    </row>
    <row r="218" spans="1:25" ht="14.25" x14ac:dyDescent="0.2">
      <c r="A218" s="20">
        <v>44101.333333333336</v>
      </c>
      <c r="B218" s="23">
        <v>5</v>
      </c>
      <c r="C218" s="14">
        <f t="shared" si="33"/>
        <v>2598</v>
      </c>
      <c r="D218" s="21"/>
      <c r="E218" s="21"/>
      <c r="F218" s="21">
        <f t="shared" si="35"/>
        <v>10.428571428571429</v>
      </c>
      <c r="G218" s="21">
        <f t="shared" si="32"/>
        <v>0.73529411764705888</v>
      </c>
      <c r="H218" s="21">
        <f t="shared" si="37"/>
        <v>1.7857142857142858</v>
      </c>
      <c r="I218" s="21">
        <f t="shared" si="36"/>
        <v>12.5</v>
      </c>
      <c r="J218" s="21">
        <f t="shared" si="38"/>
        <v>34.264705882352942</v>
      </c>
      <c r="K218" s="22"/>
      <c r="L218" s="22"/>
      <c r="M218" s="22"/>
      <c r="N218" s="22"/>
      <c r="O218" s="125"/>
      <c r="P218" s="125"/>
      <c r="Q218" s="125"/>
      <c r="R218" s="22"/>
      <c r="S218" s="22"/>
      <c r="T218" s="23">
        <v>0</v>
      </c>
      <c r="U218" s="13">
        <f t="shared" si="34"/>
        <v>54</v>
      </c>
      <c r="V218" s="25">
        <v>14</v>
      </c>
      <c r="W218" s="24">
        <f t="shared" si="39"/>
        <v>1765</v>
      </c>
      <c r="X218" s="24">
        <f t="shared" si="41"/>
        <v>1765</v>
      </c>
      <c r="Y218" s="203">
        <f t="shared" si="40"/>
        <v>1765</v>
      </c>
    </row>
    <row r="219" spans="1:25" ht="14.25" x14ac:dyDescent="0.2">
      <c r="A219" s="20">
        <v>44102.333333333336</v>
      </c>
      <c r="B219" s="23">
        <v>6</v>
      </c>
      <c r="C219" s="14">
        <f t="shared" si="33"/>
        <v>2604</v>
      </c>
      <c r="D219" s="21"/>
      <c r="E219" s="21"/>
      <c r="F219" s="21">
        <f t="shared" si="35"/>
        <v>11.142857142857142</v>
      </c>
      <c r="G219" s="21">
        <f t="shared" si="32"/>
        <v>0.88235294117647056</v>
      </c>
      <c r="H219" s="21">
        <f t="shared" si="37"/>
        <v>1.701680672268908</v>
      </c>
      <c r="I219" s="21">
        <f t="shared" si="36"/>
        <v>11.911764705882355</v>
      </c>
      <c r="J219" s="21">
        <f t="shared" si="38"/>
        <v>34.117647058823529</v>
      </c>
      <c r="K219" s="22">
        <v>13</v>
      </c>
      <c r="L219" s="22">
        <v>2</v>
      </c>
      <c r="M219" s="22">
        <v>0</v>
      </c>
      <c r="N219" s="22">
        <f t="shared" ref="N219:N222" si="42">SUM(L219+M219)</f>
        <v>2</v>
      </c>
      <c r="O219" s="125">
        <v>43</v>
      </c>
      <c r="P219" s="125">
        <v>14</v>
      </c>
      <c r="Q219" s="125">
        <v>12</v>
      </c>
      <c r="R219" s="22">
        <v>17</v>
      </c>
      <c r="S219" s="22">
        <f t="shared" si="31"/>
        <v>29</v>
      </c>
      <c r="T219" s="30">
        <v>1</v>
      </c>
      <c r="U219" s="13">
        <f t="shared" si="34"/>
        <v>55</v>
      </c>
      <c r="V219" s="23">
        <f>SUM(K219:M219)</f>
        <v>15</v>
      </c>
      <c r="W219" s="24">
        <f t="shared" si="39"/>
        <v>1771</v>
      </c>
      <c r="X219" s="24">
        <f t="shared" si="41"/>
        <v>1770</v>
      </c>
      <c r="Y219" s="203">
        <f t="shared" si="40"/>
        <v>1770</v>
      </c>
    </row>
    <row r="220" spans="1:25" ht="14.25" x14ac:dyDescent="0.2">
      <c r="A220" s="20">
        <v>44103.333333333336</v>
      </c>
      <c r="B220" s="30">
        <v>10</v>
      </c>
      <c r="C220" s="14">
        <f t="shared" si="33"/>
        <v>2614</v>
      </c>
      <c r="D220" s="21"/>
      <c r="E220" s="21"/>
      <c r="F220" s="21">
        <f t="shared" si="35"/>
        <v>11</v>
      </c>
      <c r="G220" s="21">
        <f t="shared" si="32"/>
        <v>1.4705882352941178</v>
      </c>
      <c r="H220" s="21">
        <f t="shared" si="37"/>
        <v>1.4705882352941178</v>
      </c>
      <c r="I220" s="21">
        <f t="shared" si="36"/>
        <v>10.294117647058824</v>
      </c>
      <c r="J220" s="21">
        <f t="shared" si="38"/>
        <v>31.470588235294116</v>
      </c>
      <c r="K220" s="22">
        <v>9</v>
      </c>
      <c r="L220" s="22">
        <v>1</v>
      </c>
      <c r="M220" s="22">
        <v>1</v>
      </c>
      <c r="N220" s="22">
        <f t="shared" si="42"/>
        <v>2</v>
      </c>
      <c r="O220" s="125">
        <v>46</v>
      </c>
      <c r="P220" s="125">
        <v>13</v>
      </c>
      <c r="Q220" s="125">
        <v>11</v>
      </c>
      <c r="R220" s="22">
        <v>13</v>
      </c>
      <c r="S220" s="22">
        <f t="shared" si="31"/>
        <v>24</v>
      </c>
      <c r="T220" s="23">
        <v>0</v>
      </c>
      <c r="U220" s="13">
        <f t="shared" si="34"/>
        <v>55</v>
      </c>
      <c r="V220" s="23">
        <f>SUM(K220:M220)</f>
        <v>11</v>
      </c>
      <c r="W220" s="24">
        <f t="shared" si="39"/>
        <v>1803</v>
      </c>
      <c r="X220" s="24">
        <f t="shared" si="41"/>
        <v>1805</v>
      </c>
      <c r="Y220" s="203">
        <f t="shared" si="40"/>
        <v>1805</v>
      </c>
    </row>
    <row r="221" spans="1:25" ht="14.25" x14ac:dyDescent="0.2">
      <c r="A221" s="20">
        <v>44104.333333333336</v>
      </c>
      <c r="B221" s="23">
        <v>18</v>
      </c>
      <c r="C221" s="14">
        <f t="shared" si="33"/>
        <v>2632</v>
      </c>
      <c r="D221" s="21"/>
      <c r="E221" s="21"/>
      <c r="F221" s="21">
        <f t="shared" si="35"/>
        <v>13.571428571428571</v>
      </c>
      <c r="G221" s="21">
        <f t="shared" si="32"/>
        <v>2.6470588235294117</v>
      </c>
      <c r="H221" s="21">
        <f t="shared" si="37"/>
        <v>1.5336134453781511</v>
      </c>
      <c r="I221" s="21">
        <f>G215+G216+G217+G218+G219+G220+G221</f>
        <v>10.735294117647058</v>
      </c>
      <c r="J221" s="21">
        <f t="shared" si="38"/>
        <v>28.676470588235297</v>
      </c>
      <c r="K221" s="22">
        <v>7</v>
      </c>
      <c r="L221" s="22">
        <v>1</v>
      </c>
      <c r="M221" s="22">
        <v>1</v>
      </c>
      <c r="N221" s="22">
        <f t="shared" si="42"/>
        <v>2</v>
      </c>
      <c r="O221" s="125">
        <v>40</v>
      </c>
      <c r="P221" s="125">
        <v>14</v>
      </c>
      <c r="Q221" s="125">
        <v>13</v>
      </c>
      <c r="R221" s="22">
        <v>9</v>
      </c>
      <c r="S221" s="22">
        <f t="shared" si="31"/>
        <v>22</v>
      </c>
      <c r="T221" s="23">
        <v>0</v>
      </c>
      <c r="U221" s="13">
        <f t="shared" si="34"/>
        <v>55</v>
      </c>
      <c r="V221" s="23">
        <f>SUM(K221:M221)</f>
        <v>9</v>
      </c>
      <c r="W221" s="24">
        <f t="shared" si="39"/>
        <v>1842</v>
      </c>
      <c r="X221" s="24">
        <f t="shared" si="41"/>
        <v>1840</v>
      </c>
      <c r="Y221" s="203">
        <f t="shared" si="40"/>
        <v>1840</v>
      </c>
    </row>
    <row r="222" spans="1:25" ht="14.25" x14ac:dyDescent="0.2">
      <c r="A222" s="20">
        <v>44105.333333333336</v>
      </c>
      <c r="B222" s="23">
        <v>16</v>
      </c>
      <c r="C222" s="14">
        <f t="shared" si="33"/>
        <v>2648</v>
      </c>
      <c r="D222" s="21"/>
      <c r="E222" s="21"/>
      <c r="F222" s="21">
        <f t="shared" si="35"/>
        <v>14.285714285714286</v>
      </c>
      <c r="G222" s="21">
        <f t="shared" si="32"/>
        <v>2.3529411764705883</v>
      </c>
      <c r="H222" s="21">
        <f t="shared" si="37"/>
        <v>1.6386554621848739</v>
      </c>
      <c r="I222" s="21">
        <f t="shared" si="36"/>
        <v>11.470588235294118</v>
      </c>
      <c r="J222" s="21">
        <f t="shared" si="38"/>
        <v>27.794117647058826</v>
      </c>
      <c r="K222" s="22">
        <v>10</v>
      </c>
      <c r="L222" s="22">
        <v>1</v>
      </c>
      <c r="M222" s="22">
        <v>1</v>
      </c>
      <c r="N222" s="22">
        <f t="shared" si="42"/>
        <v>2</v>
      </c>
      <c r="O222" s="125">
        <v>34</v>
      </c>
      <c r="P222" s="125">
        <v>15</v>
      </c>
      <c r="Q222" s="125">
        <v>17</v>
      </c>
      <c r="R222" s="22">
        <v>8</v>
      </c>
      <c r="S222" s="22">
        <f t="shared" si="31"/>
        <v>25</v>
      </c>
      <c r="T222" s="23">
        <v>0</v>
      </c>
      <c r="U222" s="13">
        <f t="shared" si="34"/>
        <v>55</v>
      </c>
      <c r="V222" s="23">
        <f>SUM(K222:M222)</f>
        <v>12</v>
      </c>
      <c r="W222" s="24">
        <f t="shared" si="39"/>
        <v>1861</v>
      </c>
      <c r="X222" s="24">
        <f t="shared" si="41"/>
        <v>1860</v>
      </c>
      <c r="Y222" s="203">
        <f t="shared" si="40"/>
        <v>1860</v>
      </c>
    </row>
    <row r="223" spans="1:25" ht="14.25" x14ac:dyDescent="0.2">
      <c r="A223" s="20">
        <v>44106.333333333336</v>
      </c>
      <c r="B223" s="23">
        <v>16</v>
      </c>
      <c r="C223" s="14">
        <f t="shared" si="33"/>
        <v>2664</v>
      </c>
      <c r="D223" s="21"/>
      <c r="E223" s="21"/>
      <c r="F223" s="21">
        <f t="shared" si="35"/>
        <v>15.714285714285714</v>
      </c>
      <c r="G223" s="21">
        <f t="shared" si="32"/>
        <v>2.3529411764705883</v>
      </c>
      <c r="H223" s="21">
        <f t="shared" si="37"/>
        <v>1.6176470588235294</v>
      </c>
      <c r="I223" s="21">
        <f t="shared" si="36"/>
        <v>11.323529411764707</v>
      </c>
      <c r="J223" s="21">
        <f t="shared" si="38"/>
        <v>26.029411764705884</v>
      </c>
      <c r="K223" s="22">
        <v>10</v>
      </c>
      <c r="L223" s="22">
        <v>2</v>
      </c>
      <c r="M223" s="22">
        <v>0</v>
      </c>
      <c r="N223" s="22">
        <f>SUM(L223+M223)</f>
        <v>2</v>
      </c>
      <c r="O223" s="125">
        <v>40</v>
      </c>
      <c r="P223" s="125">
        <v>13</v>
      </c>
      <c r="Q223" s="125">
        <v>15</v>
      </c>
      <c r="R223" s="22">
        <v>13</v>
      </c>
      <c r="S223" s="22">
        <f t="shared" si="31"/>
        <v>28</v>
      </c>
      <c r="T223" s="23">
        <v>0</v>
      </c>
      <c r="U223" s="13">
        <f t="shared" si="34"/>
        <v>55</v>
      </c>
      <c r="V223" s="23">
        <f>SUM(K223:M223)</f>
        <v>12</v>
      </c>
      <c r="W223" s="24">
        <f t="shared" si="39"/>
        <v>1889</v>
      </c>
      <c r="X223" s="24">
        <f t="shared" si="41"/>
        <v>1890</v>
      </c>
      <c r="Y223" s="203">
        <f t="shared" si="40"/>
        <v>1890</v>
      </c>
    </row>
    <row r="224" spans="1:25" ht="14.25" x14ac:dyDescent="0.2">
      <c r="A224" s="20">
        <v>44107.333333333336</v>
      </c>
      <c r="B224" s="23">
        <v>24</v>
      </c>
      <c r="C224" s="14">
        <f t="shared" si="33"/>
        <v>2688</v>
      </c>
      <c r="D224" s="21"/>
      <c r="E224" s="21"/>
      <c r="F224" s="21">
        <f t="shared" si="35"/>
        <v>20.428571428571427</v>
      </c>
      <c r="G224" s="21">
        <f t="shared" si="32"/>
        <v>3.5294117647058822</v>
      </c>
      <c r="H224" s="21">
        <f t="shared" si="37"/>
        <v>1.9957983193277311</v>
      </c>
      <c r="I224" s="21">
        <f t="shared" si="36"/>
        <v>13.970588235294118</v>
      </c>
      <c r="J224" s="21">
        <f t="shared" si="38"/>
        <v>27.794117647058826</v>
      </c>
      <c r="K224" s="22"/>
      <c r="L224" s="22"/>
      <c r="M224" s="22"/>
      <c r="N224" s="22"/>
      <c r="O224" s="125"/>
      <c r="P224" s="125"/>
      <c r="Q224" s="125"/>
      <c r="R224" s="22"/>
      <c r="S224" s="22"/>
      <c r="T224" s="23">
        <v>0</v>
      </c>
      <c r="U224" s="13">
        <f t="shared" si="34"/>
        <v>55</v>
      </c>
      <c r="V224" s="25">
        <v>12</v>
      </c>
      <c r="W224" s="24">
        <f t="shared" si="39"/>
        <v>1901</v>
      </c>
      <c r="X224" s="24">
        <f t="shared" si="41"/>
        <v>1900</v>
      </c>
      <c r="Y224" s="203">
        <f t="shared" si="40"/>
        <v>1900</v>
      </c>
    </row>
    <row r="225" spans="1:25" ht="14.25" x14ac:dyDescent="0.2">
      <c r="A225" s="20">
        <v>44108.333333333336</v>
      </c>
      <c r="B225" s="23">
        <v>10</v>
      </c>
      <c r="C225" s="14">
        <f t="shared" si="33"/>
        <v>2698</v>
      </c>
      <c r="D225" s="21"/>
      <c r="E225" s="21"/>
      <c r="F225" s="21">
        <f t="shared" si="35"/>
        <v>25.714285714285715</v>
      </c>
      <c r="G225" s="21">
        <f t="shared" si="32"/>
        <v>1.4705882352941178</v>
      </c>
      <c r="H225" s="21">
        <f t="shared" si="37"/>
        <v>2.1008403361344539</v>
      </c>
      <c r="I225" s="21">
        <f t="shared" si="36"/>
        <v>14.705882352941178</v>
      </c>
      <c r="J225" s="21">
        <f t="shared" si="38"/>
        <v>27.205882352941174</v>
      </c>
      <c r="K225" s="22"/>
      <c r="L225" s="22"/>
      <c r="M225" s="22"/>
      <c r="N225" s="22"/>
      <c r="O225" s="125"/>
      <c r="P225" s="125"/>
      <c r="Q225" s="125"/>
      <c r="R225" s="22"/>
      <c r="S225" s="22"/>
      <c r="T225" s="23">
        <v>0</v>
      </c>
      <c r="U225" s="13">
        <f t="shared" si="34"/>
        <v>55</v>
      </c>
      <c r="V225" s="25">
        <v>12</v>
      </c>
      <c r="W225" s="24">
        <f t="shared" si="39"/>
        <v>1915</v>
      </c>
      <c r="X225" s="24">
        <f t="shared" si="41"/>
        <v>1915</v>
      </c>
      <c r="Y225" s="203">
        <f t="shared" si="40"/>
        <v>1915</v>
      </c>
    </row>
    <row r="226" spans="1:25" ht="14.25" x14ac:dyDescent="0.2">
      <c r="A226" s="20">
        <v>44109.333333333336</v>
      </c>
      <c r="B226" s="23">
        <v>16</v>
      </c>
      <c r="C226" s="14">
        <f t="shared" si="33"/>
        <v>2714</v>
      </c>
      <c r="D226" s="21"/>
      <c r="E226" s="21"/>
      <c r="F226" s="21">
        <f t="shared" si="35"/>
        <v>31.714285714285715</v>
      </c>
      <c r="G226" s="21">
        <f t="shared" si="32"/>
        <v>2.3529411764705883</v>
      </c>
      <c r="H226" s="21">
        <f t="shared" si="37"/>
        <v>2.3109243697478989</v>
      </c>
      <c r="I226" s="21">
        <f t="shared" si="36"/>
        <v>16.176470588235293</v>
      </c>
      <c r="J226" s="21">
        <f t="shared" si="38"/>
        <v>28.088235294117645</v>
      </c>
      <c r="K226" s="22">
        <v>8</v>
      </c>
      <c r="L226" s="22">
        <v>2</v>
      </c>
      <c r="M226" s="22">
        <v>0</v>
      </c>
      <c r="N226" s="22">
        <f t="shared" ref="N226:N230" si="43">SUM(L226+M226)</f>
        <v>2</v>
      </c>
      <c r="O226" s="125">
        <v>42</v>
      </c>
      <c r="P226" s="125">
        <v>14</v>
      </c>
      <c r="Q226" s="125">
        <v>12</v>
      </c>
      <c r="R226" s="22">
        <v>14</v>
      </c>
      <c r="S226" s="22">
        <f t="shared" ref="S226:S286" si="44">R226+Q226</f>
        <v>26</v>
      </c>
      <c r="T226" s="23">
        <v>0</v>
      </c>
      <c r="U226" s="13">
        <f t="shared" si="34"/>
        <v>55</v>
      </c>
      <c r="V226" s="23">
        <f>SUM(K226:M226)</f>
        <v>10</v>
      </c>
      <c r="W226" s="24">
        <f t="shared" si="39"/>
        <v>1927</v>
      </c>
      <c r="X226" s="24">
        <f t="shared" si="41"/>
        <v>1925</v>
      </c>
      <c r="Y226" s="203">
        <f t="shared" si="40"/>
        <v>1925</v>
      </c>
    </row>
    <row r="227" spans="1:25" ht="14.25" x14ac:dyDescent="0.2">
      <c r="A227" s="20">
        <v>44110.333333333336</v>
      </c>
      <c r="B227" s="30">
        <v>43</v>
      </c>
      <c r="C227" s="14">
        <f t="shared" si="33"/>
        <v>2757</v>
      </c>
      <c r="D227" s="21"/>
      <c r="E227" s="21"/>
      <c r="F227" s="21">
        <f t="shared" si="35"/>
        <v>38.714285714285715</v>
      </c>
      <c r="G227" s="21">
        <f t="shared" si="32"/>
        <v>6.3235294117647056</v>
      </c>
      <c r="H227" s="21">
        <f t="shared" si="37"/>
        <v>3.0042016806722693</v>
      </c>
      <c r="I227" s="21">
        <f t="shared" si="36"/>
        <v>21.029411764705884</v>
      </c>
      <c r="J227" s="21">
        <f t="shared" si="38"/>
        <v>31.323529411764707</v>
      </c>
      <c r="K227" s="22">
        <v>6</v>
      </c>
      <c r="L227" s="22">
        <v>2</v>
      </c>
      <c r="M227" s="22">
        <v>0</v>
      </c>
      <c r="N227" s="22">
        <f t="shared" si="43"/>
        <v>2</v>
      </c>
      <c r="O227" s="125">
        <v>43</v>
      </c>
      <c r="P227" s="125">
        <v>12</v>
      </c>
      <c r="Q227" s="125">
        <v>13</v>
      </c>
      <c r="R227" s="22">
        <v>10</v>
      </c>
      <c r="S227" s="22">
        <f t="shared" si="44"/>
        <v>23</v>
      </c>
      <c r="T227" s="23">
        <v>0</v>
      </c>
      <c r="U227" s="13">
        <f t="shared" si="34"/>
        <v>55</v>
      </c>
      <c r="V227" s="23">
        <f>SUM(K227:M227)</f>
        <v>8</v>
      </c>
      <c r="W227" s="24">
        <f t="shared" si="39"/>
        <v>1950</v>
      </c>
      <c r="X227" s="24">
        <f t="shared" si="41"/>
        <v>1950</v>
      </c>
      <c r="Y227" s="203">
        <f t="shared" si="40"/>
        <v>1950</v>
      </c>
    </row>
    <row r="228" spans="1:25" ht="14.25" x14ac:dyDescent="0.2">
      <c r="A228" s="20">
        <v>44111.333333333336</v>
      </c>
      <c r="B228" s="23">
        <v>55</v>
      </c>
      <c r="C228" s="14">
        <f t="shared" si="33"/>
        <v>2812</v>
      </c>
      <c r="D228" s="21"/>
      <c r="E228" s="21"/>
      <c r="F228" s="21">
        <f t="shared" si="35"/>
        <v>44.285714285714285</v>
      </c>
      <c r="G228" s="21">
        <f t="shared" si="32"/>
        <v>8.0882352941176467</v>
      </c>
      <c r="H228" s="21">
        <f t="shared" si="37"/>
        <v>3.7815126050420167</v>
      </c>
      <c r="I228" s="21">
        <f t="shared" si="36"/>
        <v>26.470588235294116</v>
      </c>
      <c r="J228" s="21">
        <f t="shared" si="38"/>
        <v>37.205882352941174</v>
      </c>
      <c r="K228" s="22">
        <v>7</v>
      </c>
      <c r="L228" s="22">
        <v>2</v>
      </c>
      <c r="M228" s="22">
        <v>0</v>
      </c>
      <c r="N228" s="22">
        <f t="shared" si="43"/>
        <v>2</v>
      </c>
      <c r="O228" s="125">
        <v>35</v>
      </c>
      <c r="P228" s="125">
        <v>19</v>
      </c>
      <c r="Q228" s="125">
        <v>19</v>
      </c>
      <c r="R228" s="22">
        <v>8</v>
      </c>
      <c r="S228" s="22">
        <f t="shared" si="44"/>
        <v>27</v>
      </c>
      <c r="T228" s="30">
        <v>1</v>
      </c>
      <c r="U228" s="13">
        <f t="shared" si="34"/>
        <v>56</v>
      </c>
      <c r="V228" s="23">
        <f>SUM(K228:M228)</f>
        <v>9</v>
      </c>
      <c r="W228" s="24">
        <f t="shared" si="39"/>
        <v>1964</v>
      </c>
      <c r="X228" s="24">
        <f t="shared" si="41"/>
        <v>1965</v>
      </c>
      <c r="Y228" s="203">
        <f t="shared" si="40"/>
        <v>1965</v>
      </c>
    </row>
    <row r="229" spans="1:25" ht="14.25" x14ac:dyDescent="0.2">
      <c r="A229" s="20">
        <v>44112.333333333336</v>
      </c>
      <c r="B229" s="23">
        <v>58</v>
      </c>
      <c r="C229" s="14">
        <f t="shared" si="33"/>
        <v>2870</v>
      </c>
      <c r="D229" s="21"/>
      <c r="E229" s="21"/>
      <c r="F229" s="21">
        <f t="shared" si="35"/>
        <v>46.285714285714285</v>
      </c>
      <c r="G229" s="21">
        <f t="shared" si="32"/>
        <v>8.5294117647058822</v>
      </c>
      <c r="H229" s="21">
        <f t="shared" si="37"/>
        <v>4.6638655462184877</v>
      </c>
      <c r="I229" s="21">
        <f t="shared" si="36"/>
        <v>32.647058823529413</v>
      </c>
      <c r="J229" s="21">
        <f t="shared" si="38"/>
        <v>44.117647058823529</v>
      </c>
      <c r="K229" s="22">
        <v>6</v>
      </c>
      <c r="L229" s="22">
        <v>2</v>
      </c>
      <c r="M229" s="22">
        <v>0</v>
      </c>
      <c r="N229" s="22">
        <f t="shared" si="43"/>
        <v>2</v>
      </c>
      <c r="O229" s="125">
        <v>37</v>
      </c>
      <c r="P229" s="125">
        <v>16</v>
      </c>
      <c r="Q229" s="125">
        <v>17</v>
      </c>
      <c r="R229" s="22">
        <v>12</v>
      </c>
      <c r="S229" s="22">
        <f t="shared" si="44"/>
        <v>29</v>
      </c>
      <c r="T229" s="23">
        <v>0</v>
      </c>
      <c r="U229" s="13">
        <f t="shared" si="34"/>
        <v>56</v>
      </c>
      <c r="V229" s="23">
        <f>SUM(K229:M229)</f>
        <v>8</v>
      </c>
      <c r="W229" s="24">
        <f t="shared" si="39"/>
        <v>1976</v>
      </c>
      <c r="X229" s="24">
        <f t="shared" si="41"/>
        <v>1975</v>
      </c>
      <c r="Y229" s="203">
        <f t="shared" si="40"/>
        <v>1975</v>
      </c>
    </row>
    <row r="230" spans="1:25" ht="14.25" x14ac:dyDescent="0.2">
      <c r="A230" s="20">
        <v>44113.333333333336</v>
      </c>
      <c r="B230" s="30">
        <v>65</v>
      </c>
      <c r="C230" s="14">
        <f t="shared" si="33"/>
        <v>2935</v>
      </c>
      <c r="D230" s="21"/>
      <c r="E230" s="21"/>
      <c r="F230" s="21">
        <f t="shared" si="35"/>
        <v>50.428571428571431</v>
      </c>
      <c r="G230" s="21">
        <f t="shared" si="32"/>
        <v>9.5588235294117645</v>
      </c>
      <c r="H230" s="21">
        <f t="shared" si="37"/>
        <v>5.6932773109243708</v>
      </c>
      <c r="I230" s="21">
        <f t="shared" si="36"/>
        <v>39.852941176470594</v>
      </c>
      <c r="J230" s="21">
        <f t="shared" si="38"/>
        <v>51.17647058823529</v>
      </c>
      <c r="K230" s="22">
        <v>10</v>
      </c>
      <c r="L230" s="22">
        <v>2</v>
      </c>
      <c r="M230" s="22">
        <v>0</v>
      </c>
      <c r="N230" s="22">
        <f t="shared" si="43"/>
        <v>2</v>
      </c>
      <c r="O230" s="125">
        <v>40</v>
      </c>
      <c r="P230" s="125">
        <v>14</v>
      </c>
      <c r="Q230" s="125">
        <v>14</v>
      </c>
      <c r="R230" s="22">
        <v>9</v>
      </c>
      <c r="S230" s="22">
        <f t="shared" si="44"/>
        <v>23</v>
      </c>
      <c r="T230" s="23">
        <v>0</v>
      </c>
      <c r="U230" s="13">
        <f t="shared" si="34"/>
        <v>56</v>
      </c>
      <c r="V230" s="23">
        <f>SUM(K230:M230)</f>
        <v>12</v>
      </c>
      <c r="W230" s="24">
        <f t="shared" si="39"/>
        <v>1989</v>
      </c>
      <c r="X230" s="24">
        <f t="shared" si="41"/>
        <v>1990</v>
      </c>
      <c r="Y230" s="203">
        <f t="shared" si="40"/>
        <v>1990</v>
      </c>
    </row>
    <row r="231" spans="1:25" ht="14.25" x14ac:dyDescent="0.2">
      <c r="A231" s="20">
        <v>44114.333333333336</v>
      </c>
      <c r="B231" s="23">
        <v>63</v>
      </c>
      <c r="C231" s="14">
        <f t="shared" si="33"/>
        <v>2998</v>
      </c>
      <c r="D231" s="21"/>
      <c r="E231" s="21"/>
      <c r="F231" s="21">
        <f t="shared" si="35"/>
        <v>62.857142857142854</v>
      </c>
      <c r="G231" s="21">
        <f t="shared" si="32"/>
        <v>9.264705882352942</v>
      </c>
      <c r="H231" s="21">
        <f t="shared" si="37"/>
        <v>6.5126050420168076</v>
      </c>
      <c r="I231" s="21">
        <f t="shared" si="36"/>
        <v>45.588235294117652</v>
      </c>
      <c r="J231" s="21">
        <f t="shared" si="38"/>
        <v>59.558823529411768</v>
      </c>
      <c r="K231" s="22"/>
      <c r="L231" s="22"/>
      <c r="M231" s="22"/>
      <c r="N231" s="22"/>
      <c r="O231" s="125"/>
      <c r="P231" s="125"/>
      <c r="Q231" s="125"/>
      <c r="R231" s="22"/>
      <c r="S231" s="22"/>
      <c r="T231" s="23">
        <v>0</v>
      </c>
      <c r="U231" s="13">
        <f t="shared" si="34"/>
        <v>56</v>
      </c>
      <c r="V231" s="31">
        <v>12</v>
      </c>
      <c r="W231" s="24">
        <f t="shared" si="39"/>
        <v>1995</v>
      </c>
      <c r="X231" s="24">
        <f t="shared" si="41"/>
        <v>1995</v>
      </c>
      <c r="Y231" s="203">
        <f t="shared" si="40"/>
        <v>1995</v>
      </c>
    </row>
    <row r="232" spans="1:25" ht="14.25" x14ac:dyDescent="0.2">
      <c r="A232" s="20">
        <v>44115.333333333336</v>
      </c>
      <c r="B232" s="23">
        <v>24</v>
      </c>
      <c r="C232" s="14">
        <f t="shared" si="33"/>
        <v>3022</v>
      </c>
      <c r="D232" s="21"/>
      <c r="E232" s="21"/>
      <c r="F232" s="21">
        <f t="shared" si="35"/>
        <v>75.285714285714292</v>
      </c>
      <c r="G232" s="21">
        <f t="shared" si="32"/>
        <v>3.5294117647058822</v>
      </c>
      <c r="H232" s="21">
        <f t="shared" si="37"/>
        <v>6.8067226890756318</v>
      </c>
      <c r="I232" s="21">
        <f t="shared" si="36"/>
        <v>47.64705882352942</v>
      </c>
      <c r="J232" s="21">
        <f t="shared" si="38"/>
        <v>62.352941176470594</v>
      </c>
      <c r="K232" s="22"/>
      <c r="L232" s="22"/>
      <c r="M232" s="22"/>
      <c r="N232" s="22"/>
      <c r="O232" s="125"/>
      <c r="P232" s="125"/>
      <c r="Q232" s="125"/>
      <c r="R232" s="22"/>
      <c r="S232" s="22"/>
      <c r="T232" s="23">
        <v>0</v>
      </c>
      <c r="U232" s="13">
        <f t="shared" si="34"/>
        <v>56</v>
      </c>
      <c r="V232" s="31">
        <v>12</v>
      </c>
      <c r="W232" s="24">
        <f t="shared" si="39"/>
        <v>2000</v>
      </c>
      <c r="X232" s="24">
        <f t="shared" si="41"/>
        <v>2000</v>
      </c>
      <c r="Y232" s="203">
        <f t="shared" si="40"/>
        <v>2000</v>
      </c>
    </row>
    <row r="233" spans="1:25" ht="14.25" x14ac:dyDescent="0.2">
      <c r="A233" s="20">
        <v>44116.333333333336</v>
      </c>
      <c r="B233" s="30">
        <v>45</v>
      </c>
      <c r="C233" s="14">
        <f t="shared" si="33"/>
        <v>3067</v>
      </c>
      <c r="D233" s="21"/>
      <c r="E233" s="21"/>
      <c r="F233" s="21">
        <f t="shared" si="35"/>
        <v>88</v>
      </c>
      <c r="G233" s="21">
        <f t="shared" si="32"/>
        <v>6.6176470588235299</v>
      </c>
      <c r="H233" s="21">
        <f t="shared" si="37"/>
        <v>7.4159663865546221</v>
      </c>
      <c r="I233" s="21">
        <f t="shared" si="36"/>
        <v>51.911764705882355</v>
      </c>
      <c r="J233" s="21">
        <f t="shared" si="38"/>
        <v>68.088235294117652</v>
      </c>
      <c r="K233" s="22">
        <v>17</v>
      </c>
      <c r="L233" s="22">
        <v>1</v>
      </c>
      <c r="M233" s="22">
        <v>0</v>
      </c>
      <c r="N233" s="22">
        <f>L233+M233</f>
        <v>1</v>
      </c>
      <c r="O233" s="125">
        <v>39</v>
      </c>
      <c r="P233" s="125">
        <v>14</v>
      </c>
      <c r="Q233" s="125">
        <v>14</v>
      </c>
      <c r="R233" s="22">
        <v>18</v>
      </c>
      <c r="S233" s="22">
        <f t="shared" si="44"/>
        <v>32</v>
      </c>
      <c r="T233" s="23">
        <v>0</v>
      </c>
      <c r="U233" s="13">
        <f t="shared" si="34"/>
        <v>56</v>
      </c>
      <c r="V233" s="23">
        <f>SUM(K233:M233)</f>
        <v>18</v>
      </c>
      <c r="W233" s="24">
        <f t="shared" si="39"/>
        <v>2000</v>
      </c>
      <c r="X233" s="24">
        <f t="shared" si="41"/>
        <v>2000</v>
      </c>
      <c r="Y233" s="203">
        <f t="shared" si="40"/>
        <v>2000</v>
      </c>
    </row>
    <row r="234" spans="1:25" ht="14.25" x14ac:dyDescent="0.2">
      <c r="A234" s="20">
        <v>44117.333333333336</v>
      </c>
      <c r="B234" s="30">
        <v>130</v>
      </c>
      <c r="C234" s="14">
        <f t="shared" si="33"/>
        <v>3197</v>
      </c>
      <c r="D234" s="21"/>
      <c r="E234" s="21"/>
      <c r="F234" s="21">
        <f t="shared" si="35"/>
        <v>101</v>
      </c>
      <c r="G234" s="21">
        <f t="shared" si="32"/>
        <v>19.117647058823529</v>
      </c>
      <c r="H234" s="21">
        <f t="shared" si="37"/>
        <v>9.2436974789915958</v>
      </c>
      <c r="I234" s="21">
        <f t="shared" si="36"/>
        <v>64.705882352941174</v>
      </c>
      <c r="J234" s="21">
        <f t="shared" si="38"/>
        <v>85.735294117647072</v>
      </c>
      <c r="K234" s="22">
        <v>19</v>
      </c>
      <c r="L234" s="22">
        <v>1</v>
      </c>
      <c r="M234" s="22">
        <v>0</v>
      </c>
      <c r="N234" s="22">
        <f>L234+M234</f>
        <v>1</v>
      </c>
      <c r="O234" s="125">
        <v>40</v>
      </c>
      <c r="P234" s="125">
        <v>13</v>
      </c>
      <c r="Q234" s="125">
        <v>13</v>
      </c>
      <c r="R234" s="22">
        <v>11</v>
      </c>
      <c r="S234" s="22">
        <f t="shared" si="44"/>
        <v>24</v>
      </c>
      <c r="T234" s="23">
        <v>1</v>
      </c>
      <c r="U234" s="13">
        <f t="shared" si="34"/>
        <v>57</v>
      </c>
      <c r="V234" s="23">
        <f>SUM(K234:M234)</f>
        <v>20</v>
      </c>
      <c r="W234" s="24">
        <f t="shared" si="39"/>
        <v>2008</v>
      </c>
      <c r="X234" s="24">
        <f t="shared" si="41"/>
        <v>2010</v>
      </c>
      <c r="Y234" s="204">
        <f t="shared" si="40"/>
        <v>2010</v>
      </c>
    </row>
    <row r="235" spans="1:25" ht="14.25" x14ac:dyDescent="0.2">
      <c r="A235" s="20">
        <v>44118.333333333336</v>
      </c>
      <c r="B235" s="23">
        <v>142</v>
      </c>
      <c r="C235" s="14">
        <f t="shared" si="33"/>
        <v>3339</v>
      </c>
      <c r="D235" s="21"/>
      <c r="E235" s="21"/>
      <c r="F235" s="21">
        <f t="shared" si="35"/>
        <v>109.57142857142857</v>
      </c>
      <c r="G235" s="21">
        <f t="shared" si="32"/>
        <v>20.882352941176471</v>
      </c>
      <c r="H235" s="21">
        <f t="shared" si="37"/>
        <v>11.071428571428571</v>
      </c>
      <c r="I235" s="21">
        <f t="shared" si="36"/>
        <v>77.5</v>
      </c>
      <c r="J235" s="21">
        <f t="shared" si="38"/>
        <v>103.97058823529412</v>
      </c>
      <c r="K235" s="22">
        <v>24</v>
      </c>
      <c r="L235" s="22">
        <v>1</v>
      </c>
      <c r="M235" s="22">
        <v>0</v>
      </c>
      <c r="N235" s="22">
        <f>L235+M235</f>
        <v>1</v>
      </c>
      <c r="O235" s="125">
        <v>36</v>
      </c>
      <c r="P235" s="125">
        <v>16</v>
      </c>
      <c r="Q235" s="125">
        <v>16</v>
      </c>
      <c r="R235" s="22">
        <v>11</v>
      </c>
      <c r="S235" s="22">
        <f t="shared" si="44"/>
        <v>27</v>
      </c>
      <c r="T235" s="23">
        <v>1</v>
      </c>
      <c r="U235" s="13">
        <f t="shared" si="34"/>
        <v>58</v>
      </c>
      <c r="V235" s="23">
        <f>SUM(K235:M235)</f>
        <v>25</v>
      </c>
      <c r="W235" s="24">
        <f t="shared" si="39"/>
        <v>2021</v>
      </c>
      <c r="X235" s="24">
        <f t="shared" si="41"/>
        <v>2020</v>
      </c>
      <c r="Y235" s="204">
        <f t="shared" si="40"/>
        <v>2020</v>
      </c>
    </row>
    <row r="236" spans="1:25" ht="14.25" x14ac:dyDescent="0.2">
      <c r="A236" s="20">
        <v>44119.333333333336</v>
      </c>
      <c r="B236" s="30">
        <v>147</v>
      </c>
      <c r="C236" s="14">
        <f t="shared" si="33"/>
        <v>3486</v>
      </c>
      <c r="D236" s="21"/>
      <c r="E236" s="21"/>
      <c r="F236" s="21">
        <f t="shared" si="35"/>
        <v>118.85714285714286</v>
      </c>
      <c r="G236" s="21">
        <f t="shared" si="32"/>
        <v>21.617647058823529</v>
      </c>
      <c r="H236" s="21">
        <f t="shared" si="37"/>
        <v>12.941176470588236</v>
      </c>
      <c r="I236" s="21">
        <f t="shared" si="36"/>
        <v>90.588235294117652</v>
      </c>
      <c r="J236" s="21">
        <f t="shared" si="38"/>
        <v>123.23529411764707</v>
      </c>
      <c r="K236" s="22">
        <v>24</v>
      </c>
      <c r="L236" s="22">
        <v>2</v>
      </c>
      <c r="M236" s="22">
        <v>0</v>
      </c>
      <c r="N236" s="22">
        <f>L236+M236</f>
        <v>2</v>
      </c>
      <c r="O236" s="125">
        <v>29</v>
      </c>
      <c r="P236" s="125">
        <v>17</v>
      </c>
      <c r="Q236" s="125">
        <v>17</v>
      </c>
      <c r="R236" s="22">
        <v>8</v>
      </c>
      <c r="S236" s="22">
        <f t="shared" si="44"/>
        <v>25</v>
      </c>
      <c r="T236" s="23">
        <v>0</v>
      </c>
      <c r="U236" s="13">
        <f t="shared" si="34"/>
        <v>58</v>
      </c>
      <c r="V236" s="23">
        <f>SUM(K236:M236)</f>
        <v>26</v>
      </c>
      <c r="W236" s="24">
        <f t="shared" si="39"/>
        <v>2036</v>
      </c>
      <c r="X236" s="24">
        <f t="shared" si="41"/>
        <v>2035</v>
      </c>
      <c r="Y236" s="204">
        <f t="shared" si="40"/>
        <v>2035</v>
      </c>
    </row>
    <row r="237" spans="1:25" ht="14.25" x14ac:dyDescent="0.2">
      <c r="A237" s="20">
        <v>44120.333333333336</v>
      </c>
      <c r="B237" s="30">
        <v>156</v>
      </c>
      <c r="C237" s="14">
        <f t="shared" si="33"/>
        <v>3642</v>
      </c>
      <c r="D237" s="21"/>
      <c r="E237" s="21"/>
      <c r="F237" s="21">
        <f t="shared" si="35"/>
        <v>124.85714285714286</v>
      </c>
      <c r="G237" s="21">
        <f t="shared" si="32"/>
        <v>22.941176470588236</v>
      </c>
      <c r="H237" s="21">
        <f t="shared" si="37"/>
        <v>14.852941176470589</v>
      </c>
      <c r="I237" s="21">
        <f t="shared" si="36"/>
        <v>103.97058823529412</v>
      </c>
      <c r="J237" s="21">
        <f t="shared" si="38"/>
        <v>143.82352941176472</v>
      </c>
      <c r="K237" s="22">
        <v>24</v>
      </c>
      <c r="L237" s="22">
        <v>2</v>
      </c>
      <c r="M237" s="22">
        <v>0</v>
      </c>
      <c r="N237" s="22">
        <f>L237+M237</f>
        <v>2</v>
      </c>
      <c r="O237" s="125">
        <v>39</v>
      </c>
      <c r="P237" s="125">
        <v>14</v>
      </c>
      <c r="Q237" s="125">
        <v>16</v>
      </c>
      <c r="R237" s="22">
        <v>10</v>
      </c>
      <c r="S237" s="22">
        <f t="shared" si="44"/>
        <v>26</v>
      </c>
      <c r="T237" s="23">
        <v>0</v>
      </c>
      <c r="U237" s="13">
        <f t="shared" si="34"/>
        <v>58</v>
      </c>
      <c r="V237" s="23">
        <f>SUM(K237:M237)</f>
        <v>26</v>
      </c>
      <c r="W237" s="24">
        <f t="shared" si="39"/>
        <v>2052</v>
      </c>
      <c r="X237" s="24">
        <f t="shared" si="41"/>
        <v>2050</v>
      </c>
      <c r="Y237" s="204">
        <f t="shared" si="40"/>
        <v>2050</v>
      </c>
    </row>
    <row r="238" spans="1:25" ht="14.25" x14ac:dyDescent="0.2">
      <c r="A238" s="20">
        <v>44121.333333333336</v>
      </c>
      <c r="B238" s="30">
        <v>123</v>
      </c>
      <c r="C238" s="14">
        <f t="shared" si="33"/>
        <v>3765</v>
      </c>
      <c r="D238" s="21"/>
      <c r="E238" s="21"/>
      <c r="F238" s="21">
        <f t="shared" si="35"/>
        <v>143.14285714285714</v>
      </c>
      <c r="G238" s="21">
        <f t="shared" si="32"/>
        <v>18.088235294117649</v>
      </c>
      <c r="H238" s="21">
        <f t="shared" si="37"/>
        <v>16.113445378151262</v>
      </c>
      <c r="I238" s="21">
        <f t="shared" si="36"/>
        <v>112.79411764705883</v>
      </c>
      <c r="J238" s="21">
        <f t="shared" si="38"/>
        <v>158.38235294117649</v>
      </c>
      <c r="K238" s="22"/>
      <c r="L238" s="22"/>
      <c r="M238" s="22"/>
      <c r="N238" s="22"/>
      <c r="O238" s="125"/>
      <c r="P238" s="125"/>
      <c r="Q238" s="125"/>
      <c r="R238" s="22"/>
      <c r="S238" s="22"/>
      <c r="T238" s="23">
        <v>0</v>
      </c>
      <c r="U238" s="13">
        <f t="shared" si="34"/>
        <v>58</v>
      </c>
      <c r="V238" s="23">
        <v>26</v>
      </c>
      <c r="W238" s="24">
        <f t="shared" si="39"/>
        <v>2076</v>
      </c>
      <c r="X238" s="24">
        <f t="shared" si="41"/>
        <v>2075</v>
      </c>
      <c r="Y238" s="204">
        <f t="shared" si="40"/>
        <v>2075</v>
      </c>
    </row>
    <row r="239" spans="1:25" ht="14.25" x14ac:dyDescent="0.2">
      <c r="A239" s="20">
        <v>44122.333333333336</v>
      </c>
      <c r="B239" s="30">
        <v>89</v>
      </c>
      <c r="C239" s="14">
        <f t="shared" si="33"/>
        <v>3854</v>
      </c>
      <c r="D239" s="21"/>
      <c r="E239" s="21"/>
      <c r="F239" s="21">
        <f t="shared" si="35"/>
        <v>161.85714285714286</v>
      </c>
      <c r="G239" s="21">
        <f t="shared" si="32"/>
        <v>13.088235294117647</v>
      </c>
      <c r="H239" s="21">
        <f t="shared" si="37"/>
        <v>17.478991596638657</v>
      </c>
      <c r="I239" s="21">
        <f>SUM(G233,G234,G235,G236,G237,G238,G239)</f>
        <v>122.35294117647059</v>
      </c>
      <c r="J239" s="21">
        <f t="shared" si="38"/>
        <v>170.00000000000003</v>
      </c>
      <c r="K239" s="22"/>
      <c r="L239" s="22"/>
      <c r="M239" s="22"/>
      <c r="N239" s="22"/>
      <c r="O239" s="125"/>
      <c r="P239" s="125"/>
      <c r="Q239" s="125"/>
      <c r="R239" s="22"/>
      <c r="S239" s="22"/>
      <c r="T239" s="23">
        <v>0</v>
      </c>
      <c r="U239" s="13">
        <f t="shared" si="34"/>
        <v>58</v>
      </c>
      <c r="V239" s="23">
        <v>26</v>
      </c>
      <c r="W239" s="24">
        <f t="shared" si="39"/>
        <v>2086</v>
      </c>
      <c r="X239" s="24">
        <f t="shared" si="41"/>
        <v>2085</v>
      </c>
      <c r="Y239" s="204">
        <f t="shared" si="40"/>
        <v>2085</v>
      </c>
    </row>
    <row r="240" spans="1:25" ht="14.25" x14ac:dyDescent="0.2">
      <c r="A240" s="20">
        <v>44123.333333333336</v>
      </c>
      <c r="B240" s="30">
        <v>87</v>
      </c>
      <c r="C240" s="14">
        <f t="shared" si="33"/>
        <v>3941</v>
      </c>
      <c r="D240" s="21"/>
      <c r="E240" s="21"/>
      <c r="F240" s="21">
        <f t="shared" si="35"/>
        <v>179.28571428571428</v>
      </c>
      <c r="G240" s="21">
        <f t="shared" si="32"/>
        <v>12.794117647058824</v>
      </c>
      <c r="H240" s="21">
        <f t="shared" si="37"/>
        <v>18.361344537815125</v>
      </c>
      <c r="I240" s="21">
        <f>SUM(G234,G235,G236,G237,G238,G239,G240)</f>
        <v>128.52941176470588</v>
      </c>
      <c r="J240" s="21">
        <f t="shared" si="38"/>
        <v>180.44117647058823</v>
      </c>
      <c r="K240" s="22">
        <v>32</v>
      </c>
      <c r="L240" s="22">
        <v>5</v>
      </c>
      <c r="M240" s="22">
        <v>0</v>
      </c>
      <c r="N240" s="22">
        <f>SUM(M240+L240)</f>
        <v>5</v>
      </c>
      <c r="O240" s="125">
        <v>34</v>
      </c>
      <c r="P240" s="125">
        <v>15</v>
      </c>
      <c r="Q240" s="125">
        <v>14</v>
      </c>
      <c r="R240" s="22">
        <v>7</v>
      </c>
      <c r="S240" s="22">
        <f t="shared" si="44"/>
        <v>21</v>
      </c>
      <c r="T240" s="23">
        <v>0</v>
      </c>
      <c r="U240" s="13">
        <f t="shared" si="34"/>
        <v>58</v>
      </c>
      <c r="V240" s="23">
        <f>SUM(K240:M240)</f>
        <v>37</v>
      </c>
      <c r="W240" s="24">
        <f t="shared" si="39"/>
        <v>2091</v>
      </c>
      <c r="X240" s="24">
        <f t="shared" si="41"/>
        <v>2090</v>
      </c>
      <c r="Y240" s="204">
        <f t="shared" si="40"/>
        <v>2090</v>
      </c>
    </row>
    <row r="241" spans="1:25" ht="14.25" x14ac:dyDescent="0.2">
      <c r="A241" s="20">
        <v>44124.333333333336</v>
      </c>
      <c r="B241" s="30">
        <v>258</v>
      </c>
      <c r="C241" s="14">
        <f t="shared" si="33"/>
        <v>4199</v>
      </c>
      <c r="D241" s="21"/>
      <c r="E241" s="21"/>
      <c r="F241" s="21">
        <f t="shared" si="35"/>
        <v>194.71428571428572</v>
      </c>
      <c r="G241" s="21">
        <f t="shared" si="32"/>
        <v>37.941176470588239</v>
      </c>
      <c r="H241" s="21">
        <f t="shared" si="37"/>
        <v>21.05042016806723</v>
      </c>
      <c r="I241" s="21">
        <f>SUM(G235,G236,G237,G238,G239,G240,G241)</f>
        <v>147.35294117647061</v>
      </c>
      <c r="J241" s="21">
        <f t="shared" si="38"/>
        <v>212.05882352941177</v>
      </c>
      <c r="K241" s="22">
        <v>39</v>
      </c>
      <c r="L241" s="22">
        <v>7</v>
      </c>
      <c r="M241" s="22">
        <v>0</v>
      </c>
      <c r="N241" s="22">
        <f>SUM(M241+L241)</f>
        <v>7</v>
      </c>
      <c r="O241" s="125">
        <v>36</v>
      </c>
      <c r="P241" s="125">
        <v>12</v>
      </c>
      <c r="Q241" s="125">
        <v>12</v>
      </c>
      <c r="R241" s="22">
        <v>8</v>
      </c>
      <c r="S241" s="22">
        <f t="shared" si="44"/>
        <v>20</v>
      </c>
      <c r="T241" s="23">
        <v>0</v>
      </c>
      <c r="U241" s="13">
        <f t="shared" si="34"/>
        <v>58</v>
      </c>
      <c r="V241" s="23">
        <f>SUM(K241:M241)</f>
        <v>46</v>
      </c>
      <c r="W241" s="24">
        <f t="shared" si="39"/>
        <v>2125</v>
      </c>
      <c r="X241" s="24">
        <f t="shared" si="41"/>
        <v>2125</v>
      </c>
      <c r="Y241" s="204">
        <f t="shared" si="40"/>
        <v>2125</v>
      </c>
    </row>
    <row r="242" spans="1:25" ht="14.25" x14ac:dyDescent="0.2">
      <c r="A242" s="20">
        <v>44125.333333333336</v>
      </c>
      <c r="B242" s="30">
        <v>273</v>
      </c>
      <c r="C242" s="14">
        <f t="shared" si="33"/>
        <v>4472</v>
      </c>
      <c r="D242" s="21"/>
      <c r="E242" s="21"/>
      <c r="F242" s="21">
        <f t="shared" si="35"/>
        <v>223.42857142857142</v>
      </c>
      <c r="G242" s="21">
        <f t="shared" si="32"/>
        <v>40.147058823529413</v>
      </c>
      <c r="H242" s="21">
        <f t="shared" si="37"/>
        <v>23.802521008403367</v>
      </c>
      <c r="I242" s="21">
        <f>SUM(G236,G237,G238,G239,G240,G241,G242)</f>
        <v>166.61764705882356</v>
      </c>
      <c r="J242" s="21">
        <f t="shared" si="38"/>
        <v>244.11764705882354</v>
      </c>
      <c r="K242" s="22">
        <v>31</v>
      </c>
      <c r="L242" s="22">
        <v>6</v>
      </c>
      <c r="M242" s="22">
        <v>0</v>
      </c>
      <c r="N242" s="22">
        <f>SUM(M242+L242)</f>
        <v>6</v>
      </c>
      <c r="O242" s="125">
        <v>40</v>
      </c>
      <c r="P242" s="125">
        <v>8</v>
      </c>
      <c r="Q242" s="125">
        <v>10</v>
      </c>
      <c r="R242" s="22">
        <v>10</v>
      </c>
      <c r="S242" s="22">
        <f t="shared" si="44"/>
        <v>20</v>
      </c>
      <c r="T242" s="23">
        <v>0</v>
      </c>
      <c r="U242" s="13">
        <f t="shared" si="34"/>
        <v>58</v>
      </c>
      <c r="V242" s="23">
        <f>SUM(K242:M242)</f>
        <v>37</v>
      </c>
      <c r="W242" s="24">
        <f t="shared" si="39"/>
        <v>2189</v>
      </c>
      <c r="X242" s="24">
        <f t="shared" si="41"/>
        <v>2190</v>
      </c>
      <c r="Y242" s="204">
        <f t="shared" si="40"/>
        <v>2190</v>
      </c>
    </row>
    <row r="243" spans="1:25" ht="14.25" x14ac:dyDescent="0.2">
      <c r="A243" s="20">
        <v>44126.333333333336</v>
      </c>
      <c r="B243" s="30">
        <v>269</v>
      </c>
      <c r="C243" s="14">
        <f t="shared" si="33"/>
        <v>4741</v>
      </c>
      <c r="D243" s="21"/>
      <c r="E243" s="21"/>
      <c r="F243" s="21">
        <f t="shared" si="35"/>
        <v>233.14285714285714</v>
      </c>
      <c r="G243" s="21">
        <f t="shared" si="32"/>
        <v>39.558823529411768</v>
      </c>
      <c r="H243" s="21">
        <f t="shared" si="37"/>
        <v>26.365546218487395</v>
      </c>
      <c r="I243" s="21">
        <f>SUM(G237,G238,G239,G240,G241,G242,G243)</f>
        <v>184.55882352941177</v>
      </c>
      <c r="J243" s="21">
        <f t="shared" si="38"/>
        <v>275.14705882352939</v>
      </c>
      <c r="K243" s="22">
        <v>31</v>
      </c>
      <c r="L243" s="22">
        <v>8</v>
      </c>
      <c r="M243" s="22">
        <v>1</v>
      </c>
      <c r="N243" s="22">
        <f>SUM(M243+L243)</f>
        <v>9</v>
      </c>
      <c r="O243" s="125">
        <v>41</v>
      </c>
      <c r="P243" s="125">
        <v>9</v>
      </c>
      <c r="Q243" s="125">
        <v>11</v>
      </c>
      <c r="R243" s="22">
        <v>6</v>
      </c>
      <c r="S243" s="22">
        <f t="shared" si="44"/>
        <v>17</v>
      </c>
      <c r="T243" s="23">
        <v>1</v>
      </c>
      <c r="U243" s="13">
        <f t="shared" si="34"/>
        <v>59</v>
      </c>
      <c r="V243" s="23">
        <f>SUM(K243:M243)</f>
        <v>40</v>
      </c>
      <c r="W243" s="24">
        <f t="shared" si="39"/>
        <v>2244</v>
      </c>
      <c r="X243" s="24">
        <f t="shared" si="41"/>
        <v>2245</v>
      </c>
      <c r="Y243" s="204">
        <f t="shared" si="40"/>
        <v>2245</v>
      </c>
    </row>
    <row r="244" spans="1:25" ht="14.25" x14ac:dyDescent="0.2">
      <c r="A244" s="20">
        <v>44127.333333333336</v>
      </c>
      <c r="B244" s="23">
        <v>264</v>
      </c>
      <c r="C244" s="14">
        <f t="shared" si="33"/>
        <v>5005</v>
      </c>
      <c r="D244" s="21"/>
      <c r="E244" s="21"/>
      <c r="F244" s="21">
        <f t="shared" si="35"/>
        <v>260.71428571428572</v>
      </c>
      <c r="G244" s="21">
        <f t="shared" si="32"/>
        <v>38.82352941176471</v>
      </c>
      <c r="H244" s="21">
        <f t="shared" si="37"/>
        <v>28.634453781512605</v>
      </c>
      <c r="I244" s="21">
        <f t="shared" ref="I244:I307" si="45">SUM(G238,G239,G240,G241,G242,G243,G244)</f>
        <v>200.44117647058823</v>
      </c>
      <c r="J244" s="21">
        <f t="shared" si="38"/>
        <v>304.41176470588238</v>
      </c>
      <c r="K244" s="22">
        <v>42</v>
      </c>
      <c r="L244" s="22">
        <v>8</v>
      </c>
      <c r="M244" s="22">
        <v>0</v>
      </c>
      <c r="N244" s="22">
        <f>SUM(M244+L244)</f>
        <v>8</v>
      </c>
      <c r="O244" s="125">
        <v>41</v>
      </c>
      <c r="P244" s="125">
        <v>7</v>
      </c>
      <c r="Q244" s="125">
        <v>12</v>
      </c>
      <c r="R244" s="22">
        <v>10</v>
      </c>
      <c r="S244" s="22">
        <f t="shared" si="44"/>
        <v>22</v>
      </c>
      <c r="T244" s="23">
        <v>0</v>
      </c>
      <c r="U244" s="13">
        <f t="shared" si="34"/>
        <v>59</v>
      </c>
      <c r="V244" s="23">
        <f>SUM(K244:M244)</f>
        <v>50</v>
      </c>
      <c r="W244" s="24">
        <f t="shared" si="39"/>
        <v>2299</v>
      </c>
      <c r="X244" s="24">
        <f t="shared" si="41"/>
        <v>2300</v>
      </c>
      <c r="Y244" s="204">
        <f t="shared" si="40"/>
        <v>2300</v>
      </c>
    </row>
    <row r="245" spans="1:25" ht="14.25" x14ac:dyDescent="0.2">
      <c r="A245" s="20">
        <v>44128.333333333336</v>
      </c>
      <c r="B245" s="30">
        <v>324</v>
      </c>
      <c r="C245" s="14">
        <f t="shared" si="33"/>
        <v>5329</v>
      </c>
      <c r="D245" s="21"/>
      <c r="E245" s="21"/>
      <c r="F245" s="21">
        <f t="shared" si="35"/>
        <v>286.85714285714283</v>
      </c>
      <c r="G245" s="21">
        <f t="shared" si="32"/>
        <v>47.647058823529413</v>
      </c>
      <c r="H245" s="21">
        <f t="shared" si="37"/>
        <v>32.857142857142861</v>
      </c>
      <c r="I245" s="21">
        <f t="shared" si="45"/>
        <v>230.00000000000003</v>
      </c>
      <c r="J245" s="21">
        <f t="shared" si="38"/>
        <v>342.79411764705884</v>
      </c>
      <c r="K245" s="22"/>
      <c r="L245" s="22"/>
      <c r="M245" s="22"/>
      <c r="N245" s="22"/>
      <c r="O245" s="125"/>
      <c r="P245" s="125"/>
      <c r="Q245" s="125"/>
      <c r="R245" s="22"/>
      <c r="S245" s="22"/>
      <c r="T245" s="23">
        <v>0</v>
      </c>
      <c r="U245" s="13">
        <f t="shared" si="34"/>
        <v>59</v>
      </c>
      <c r="V245" s="23">
        <v>50</v>
      </c>
      <c r="W245" s="24">
        <f t="shared" si="39"/>
        <v>2362</v>
      </c>
      <c r="X245" s="24">
        <f t="shared" si="41"/>
        <v>2360</v>
      </c>
      <c r="Y245" s="204">
        <f t="shared" si="40"/>
        <v>2360</v>
      </c>
    </row>
    <row r="246" spans="1:25" ht="14.25" x14ac:dyDescent="0.2">
      <c r="A246" s="20">
        <v>44129.333333333336</v>
      </c>
      <c r="B246" s="30">
        <v>157</v>
      </c>
      <c r="C246" s="14">
        <f t="shared" si="33"/>
        <v>5486</v>
      </c>
      <c r="D246" s="21"/>
      <c r="E246" s="21"/>
      <c r="F246" s="21">
        <f t="shared" si="35"/>
        <v>313.57142857142856</v>
      </c>
      <c r="G246" s="21">
        <f t="shared" si="32"/>
        <v>23.088235294117649</v>
      </c>
      <c r="H246" s="21">
        <f t="shared" si="37"/>
        <v>34.285714285714285</v>
      </c>
      <c r="I246" s="21">
        <f t="shared" si="45"/>
        <v>240</v>
      </c>
      <c r="J246" s="21">
        <f t="shared" si="38"/>
        <v>362.35294117647055</v>
      </c>
      <c r="K246" s="22"/>
      <c r="L246" s="22"/>
      <c r="M246" s="22"/>
      <c r="N246" s="22"/>
      <c r="O246" s="125"/>
      <c r="P246" s="125"/>
      <c r="Q246" s="125"/>
      <c r="R246" s="22"/>
      <c r="S246" s="22"/>
      <c r="T246" s="23">
        <v>0</v>
      </c>
      <c r="U246" s="13">
        <f t="shared" si="34"/>
        <v>59</v>
      </c>
      <c r="V246" s="23">
        <v>50</v>
      </c>
      <c r="W246" s="24">
        <f t="shared" si="39"/>
        <v>2386</v>
      </c>
      <c r="X246" s="24">
        <f t="shared" si="41"/>
        <v>2385</v>
      </c>
      <c r="Y246" s="204">
        <f t="shared" si="40"/>
        <v>2385</v>
      </c>
    </row>
    <row r="247" spans="1:25" ht="14.25" x14ac:dyDescent="0.2">
      <c r="A247" s="20">
        <v>44130.333333333336</v>
      </c>
      <c r="B247" s="30">
        <v>280</v>
      </c>
      <c r="C247" s="14">
        <f t="shared" si="33"/>
        <v>5766</v>
      </c>
      <c r="D247" s="21"/>
      <c r="E247" s="21"/>
      <c r="F247" s="21">
        <f t="shared" si="35"/>
        <v>330.57142857142856</v>
      </c>
      <c r="G247" s="21">
        <f t="shared" si="32"/>
        <v>41.176470588235297</v>
      </c>
      <c r="H247" s="21">
        <f t="shared" si="37"/>
        <v>38.340336134453786</v>
      </c>
      <c r="I247" s="21">
        <f t="shared" si="45"/>
        <v>268.38235294117652</v>
      </c>
      <c r="J247" s="21">
        <f t="shared" si="38"/>
        <v>396.91176470588232</v>
      </c>
      <c r="K247" s="22">
        <v>58</v>
      </c>
      <c r="L247" s="22">
        <v>9</v>
      </c>
      <c r="M247" s="22">
        <v>4</v>
      </c>
      <c r="N247" s="22">
        <f t="shared" ref="N247:N272" si="46">SUM(M247+L247)</f>
        <v>13</v>
      </c>
      <c r="O247" s="125">
        <v>36</v>
      </c>
      <c r="P247" s="125">
        <v>11</v>
      </c>
      <c r="Q247" s="125">
        <v>11</v>
      </c>
      <c r="R247" s="22">
        <v>11</v>
      </c>
      <c r="S247" s="22">
        <f t="shared" si="44"/>
        <v>22</v>
      </c>
      <c r="T247" s="30">
        <v>1</v>
      </c>
      <c r="U247" s="13">
        <f t="shared" si="34"/>
        <v>60</v>
      </c>
      <c r="V247" s="23">
        <f>SUM(K247:M247)</f>
        <v>71</v>
      </c>
      <c r="W247" s="24">
        <f t="shared" si="39"/>
        <v>2410</v>
      </c>
      <c r="X247" s="24">
        <f t="shared" si="41"/>
        <v>2410</v>
      </c>
      <c r="Y247" s="204">
        <f t="shared" si="40"/>
        <v>2410</v>
      </c>
    </row>
    <row r="248" spans="1:25" ht="14.25" x14ac:dyDescent="0.2">
      <c r="A248" s="20">
        <v>44131.333333333336</v>
      </c>
      <c r="B248" s="30">
        <v>441</v>
      </c>
      <c r="C248" s="14">
        <f t="shared" si="33"/>
        <v>6207</v>
      </c>
      <c r="D248" s="21"/>
      <c r="E248" s="21"/>
      <c r="F248" s="21">
        <f t="shared" si="35"/>
        <v>348.42857142857144</v>
      </c>
      <c r="G248" s="21">
        <f t="shared" si="32"/>
        <v>64.852941176470594</v>
      </c>
      <c r="H248" s="21">
        <f t="shared" si="37"/>
        <v>42.184873949579831</v>
      </c>
      <c r="I248" s="21">
        <f t="shared" si="45"/>
        <v>295.29411764705884</v>
      </c>
      <c r="J248" s="21">
        <f t="shared" si="38"/>
        <v>442.64705882352945</v>
      </c>
      <c r="K248" s="22">
        <v>67</v>
      </c>
      <c r="L248" s="22">
        <v>11</v>
      </c>
      <c r="M248" s="22">
        <v>4</v>
      </c>
      <c r="N248" s="22">
        <f t="shared" si="46"/>
        <v>15</v>
      </c>
      <c r="O248" s="125">
        <v>44</v>
      </c>
      <c r="P248" s="125">
        <v>8</v>
      </c>
      <c r="Q248" s="125">
        <v>10</v>
      </c>
      <c r="R248" s="22">
        <v>10</v>
      </c>
      <c r="S248" s="22">
        <f t="shared" si="44"/>
        <v>20</v>
      </c>
      <c r="T248" s="23">
        <v>0</v>
      </c>
      <c r="U248" s="13">
        <f t="shared" si="34"/>
        <v>60</v>
      </c>
      <c r="V248" s="23">
        <f>SUM(K248:M248)</f>
        <v>82</v>
      </c>
      <c r="W248" s="24">
        <f t="shared" si="39"/>
        <v>2529</v>
      </c>
      <c r="X248" s="24">
        <f t="shared" si="41"/>
        <v>2530</v>
      </c>
      <c r="Y248" s="204">
        <f t="shared" si="40"/>
        <v>2530</v>
      </c>
    </row>
    <row r="249" spans="1:25" ht="14.25" x14ac:dyDescent="0.2">
      <c r="A249" s="20">
        <v>44132.333333333336</v>
      </c>
      <c r="B249" s="30">
        <v>460</v>
      </c>
      <c r="C249" s="14">
        <f t="shared" si="33"/>
        <v>6667</v>
      </c>
      <c r="D249" s="21"/>
      <c r="E249" s="21"/>
      <c r="F249" s="21">
        <f t="shared" si="35"/>
        <v>354.57142857142856</v>
      </c>
      <c r="G249" s="21">
        <f t="shared" si="32"/>
        <v>67.64705882352942</v>
      </c>
      <c r="H249" s="21">
        <f t="shared" si="37"/>
        <v>46.113445378151269</v>
      </c>
      <c r="I249" s="21">
        <f t="shared" si="45"/>
        <v>322.7941176470589</v>
      </c>
      <c r="J249" s="21">
        <f t="shared" si="38"/>
        <v>489.41176470588243</v>
      </c>
      <c r="K249" s="22">
        <v>65</v>
      </c>
      <c r="L249" s="22">
        <v>11</v>
      </c>
      <c r="M249" s="22">
        <v>4</v>
      </c>
      <c r="N249" s="22">
        <f t="shared" si="46"/>
        <v>15</v>
      </c>
      <c r="O249" s="125">
        <v>41</v>
      </c>
      <c r="P249" s="125">
        <v>10</v>
      </c>
      <c r="Q249" s="125">
        <v>13</v>
      </c>
      <c r="R249" s="22">
        <v>8</v>
      </c>
      <c r="S249" s="22">
        <f t="shared" si="44"/>
        <v>21</v>
      </c>
      <c r="T249" s="30">
        <v>6</v>
      </c>
      <c r="U249" s="13">
        <f t="shared" si="34"/>
        <v>66</v>
      </c>
      <c r="V249" s="23">
        <f>SUM(K249:M249)</f>
        <v>80</v>
      </c>
      <c r="W249" s="24">
        <f t="shared" si="39"/>
        <v>2673</v>
      </c>
      <c r="X249" s="24">
        <f t="shared" si="41"/>
        <v>2675</v>
      </c>
      <c r="Y249" s="204">
        <f t="shared" si="40"/>
        <v>2675</v>
      </c>
    </row>
    <row r="250" spans="1:25" ht="14.25" x14ac:dyDescent="0.2">
      <c r="A250" s="20">
        <v>44133.333333333336</v>
      </c>
      <c r="B250" s="23">
        <v>388</v>
      </c>
      <c r="C250" s="14">
        <f t="shared" si="33"/>
        <v>7055</v>
      </c>
      <c r="D250" s="21"/>
      <c r="E250" s="21"/>
      <c r="F250" s="21">
        <f t="shared" si="35"/>
        <v>372.85714285714283</v>
      </c>
      <c r="G250" s="21">
        <f t="shared" si="32"/>
        <v>57.058823529411768</v>
      </c>
      <c r="H250" s="21">
        <f t="shared" si="37"/>
        <v>48.613445378151262</v>
      </c>
      <c r="I250" s="21">
        <f t="shared" si="45"/>
        <v>340.29411764705884</v>
      </c>
      <c r="J250" s="21">
        <f t="shared" si="38"/>
        <v>524.85294117647049</v>
      </c>
      <c r="K250" s="22">
        <v>72</v>
      </c>
      <c r="L250" s="22">
        <v>12</v>
      </c>
      <c r="M250" s="22">
        <v>3</v>
      </c>
      <c r="N250" s="22">
        <f t="shared" si="46"/>
        <v>15</v>
      </c>
      <c r="O250" s="125">
        <v>40</v>
      </c>
      <c r="P250" s="125">
        <v>11</v>
      </c>
      <c r="Q250" s="125">
        <v>12</v>
      </c>
      <c r="R250" s="22">
        <v>7</v>
      </c>
      <c r="S250" s="22">
        <f t="shared" si="44"/>
        <v>19</v>
      </c>
      <c r="T250" s="30">
        <v>5</v>
      </c>
      <c r="U250" s="13">
        <f t="shared" si="34"/>
        <v>71</v>
      </c>
      <c r="V250" s="23">
        <f>SUM(K250:M250)</f>
        <v>87</v>
      </c>
      <c r="W250" s="24">
        <f t="shared" si="39"/>
        <v>2813</v>
      </c>
      <c r="X250" s="24">
        <f t="shared" si="41"/>
        <v>2815</v>
      </c>
      <c r="Y250" s="204">
        <f t="shared" si="40"/>
        <v>2815</v>
      </c>
    </row>
    <row r="251" spans="1:25" ht="14.25" x14ac:dyDescent="0.2">
      <c r="A251" s="20">
        <v>44134.333333333336</v>
      </c>
      <c r="B251" s="30">
        <v>389</v>
      </c>
      <c r="C251" s="14">
        <f t="shared" si="33"/>
        <v>7444</v>
      </c>
      <c r="D251" s="21"/>
      <c r="E251" s="21"/>
      <c r="F251" s="21">
        <f t="shared" si="35"/>
        <v>368.57142857142856</v>
      </c>
      <c r="G251" s="21">
        <f t="shared" si="32"/>
        <v>57.205882352941181</v>
      </c>
      <c r="H251" s="21">
        <f t="shared" si="37"/>
        <v>51.239495798319332</v>
      </c>
      <c r="I251" s="21">
        <f t="shared" si="45"/>
        <v>358.6764705882353</v>
      </c>
      <c r="J251" s="21">
        <f t="shared" si="38"/>
        <v>559.11764705882354</v>
      </c>
      <c r="K251" s="22">
        <v>67</v>
      </c>
      <c r="L251" s="22">
        <v>13</v>
      </c>
      <c r="M251" s="22">
        <v>3</v>
      </c>
      <c r="N251" s="22">
        <f t="shared" si="46"/>
        <v>16</v>
      </c>
      <c r="O251" s="125">
        <v>42</v>
      </c>
      <c r="P251" s="125">
        <v>10</v>
      </c>
      <c r="Q251" s="125">
        <v>10</v>
      </c>
      <c r="R251" s="22">
        <v>7</v>
      </c>
      <c r="S251" s="22">
        <f t="shared" si="44"/>
        <v>17</v>
      </c>
      <c r="T251" s="23">
        <v>1</v>
      </c>
      <c r="U251" s="13">
        <f t="shared" si="34"/>
        <v>72</v>
      </c>
      <c r="V251" s="23">
        <f>SUM(K251:M251)</f>
        <v>83</v>
      </c>
      <c r="W251" s="24">
        <f t="shared" si="39"/>
        <v>2973</v>
      </c>
      <c r="X251" s="24">
        <f t="shared" si="41"/>
        <v>2975</v>
      </c>
      <c r="Y251" s="204">
        <f t="shared" si="40"/>
        <v>2975</v>
      </c>
    </row>
    <row r="252" spans="1:25" ht="14.25" x14ac:dyDescent="0.2">
      <c r="A252" s="20">
        <v>44135.333333333336</v>
      </c>
      <c r="B252" s="23">
        <v>367</v>
      </c>
      <c r="C252" s="14">
        <f t="shared" si="33"/>
        <v>7811</v>
      </c>
      <c r="D252" s="21"/>
      <c r="E252" s="21"/>
      <c r="F252" s="21">
        <f t="shared" si="35"/>
        <v>372.14285714285717</v>
      </c>
      <c r="G252" s="21">
        <f t="shared" si="32"/>
        <v>53.970588235294116</v>
      </c>
      <c r="H252" s="21">
        <f t="shared" si="37"/>
        <v>52.142857142857146</v>
      </c>
      <c r="I252" s="21">
        <f t="shared" si="45"/>
        <v>365</v>
      </c>
      <c r="J252" s="21">
        <f t="shared" si="38"/>
        <v>595.00000000000011</v>
      </c>
      <c r="K252" s="22"/>
      <c r="L252" s="22"/>
      <c r="M252" s="22"/>
      <c r="N252" s="22"/>
      <c r="O252" s="125"/>
      <c r="P252" s="125"/>
      <c r="Q252" s="125"/>
      <c r="R252" s="22"/>
      <c r="S252" s="22"/>
      <c r="T252" s="23">
        <v>5</v>
      </c>
      <c r="U252" s="13">
        <f t="shared" si="34"/>
        <v>77</v>
      </c>
      <c r="V252" s="23">
        <v>83</v>
      </c>
      <c r="W252" s="24">
        <f t="shared" si="39"/>
        <v>3096</v>
      </c>
      <c r="X252" s="24">
        <f t="shared" si="41"/>
        <v>3095</v>
      </c>
      <c r="Y252" s="204">
        <f t="shared" si="40"/>
        <v>3095</v>
      </c>
    </row>
    <row r="253" spans="1:25" ht="14.25" x14ac:dyDescent="0.2">
      <c r="A253" s="20">
        <v>44136.333333333336</v>
      </c>
      <c r="B253" s="30">
        <v>285</v>
      </c>
      <c r="C253" s="14">
        <f t="shared" si="33"/>
        <v>8096</v>
      </c>
      <c r="D253" s="21"/>
      <c r="E253" s="21"/>
      <c r="F253" s="21">
        <f t="shared" si="35"/>
        <v>377.28571428571428</v>
      </c>
      <c r="G253" s="21">
        <f t="shared" si="32"/>
        <v>41.911764705882355</v>
      </c>
      <c r="H253" s="21">
        <f t="shared" si="37"/>
        <v>54.831932773109244</v>
      </c>
      <c r="I253" s="21">
        <f t="shared" si="45"/>
        <v>383.8235294117647</v>
      </c>
      <c r="J253" s="21">
        <f t="shared" si="38"/>
        <v>623.82352941176475</v>
      </c>
      <c r="K253" s="22"/>
      <c r="L253" s="22"/>
      <c r="M253" s="22"/>
      <c r="N253" s="22"/>
      <c r="O253" s="125"/>
      <c r="P253" s="125"/>
      <c r="Q253" s="125"/>
      <c r="R253" s="22"/>
      <c r="S253" s="22"/>
      <c r="T253" s="30">
        <v>3</v>
      </c>
      <c r="U253" s="13">
        <f t="shared" si="34"/>
        <v>80</v>
      </c>
      <c r="V253" s="23">
        <v>83</v>
      </c>
      <c r="W253" s="24">
        <f t="shared" si="39"/>
        <v>3185</v>
      </c>
      <c r="X253" s="24">
        <f t="shared" si="41"/>
        <v>3185</v>
      </c>
      <c r="Y253" s="204">
        <f t="shared" si="40"/>
        <v>3185</v>
      </c>
    </row>
    <row r="254" spans="1:25" ht="14.25" x14ac:dyDescent="0.2">
      <c r="A254" s="20">
        <v>44137.333333333336</v>
      </c>
      <c r="B254" s="23">
        <v>250</v>
      </c>
      <c r="C254" s="14">
        <f t="shared" si="33"/>
        <v>8346</v>
      </c>
      <c r="D254" s="21"/>
      <c r="E254" s="21"/>
      <c r="F254" s="21">
        <f t="shared" si="35"/>
        <v>387.14285714285717</v>
      </c>
      <c r="G254" s="21">
        <f t="shared" si="32"/>
        <v>36.764705882352942</v>
      </c>
      <c r="H254" s="21">
        <f t="shared" si="37"/>
        <v>54.201680672268914</v>
      </c>
      <c r="I254" s="21">
        <f t="shared" si="45"/>
        <v>379.41176470588238</v>
      </c>
      <c r="J254" s="21">
        <f t="shared" si="38"/>
        <v>647.7941176470589</v>
      </c>
      <c r="K254" s="22">
        <v>102</v>
      </c>
      <c r="L254" s="22">
        <v>13</v>
      </c>
      <c r="M254" s="22">
        <v>3</v>
      </c>
      <c r="N254" s="22">
        <f t="shared" si="46"/>
        <v>16</v>
      </c>
      <c r="O254" s="125">
        <v>37</v>
      </c>
      <c r="P254" s="125">
        <v>10</v>
      </c>
      <c r="Q254" s="125">
        <v>10</v>
      </c>
      <c r="R254" s="22">
        <v>12</v>
      </c>
      <c r="S254" s="22">
        <f t="shared" si="44"/>
        <v>22</v>
      </c>
      <c r="T254" s="30">
        <v>4</v>
      </c>
      <c r="U254" s="13">
        <f t="shared" si="34"/>
        <v>84</v>
      </c>
      <c r="V254" s="23">
        <f>SUM(K254:M254)</f>
        <v>118</v>
      </c>
      <c r="W254" s="24">
        <f t="shared" si="39"/>
        <v>3237</v>
      </c>
      <c r="X254" s="24">
        <f t="shared" si="41"/>
        <v>3235</v>
      </c>
      <c r="Y254" s="204">
        <f t="shared" si="40"/>
        <v>3235</v>
      </c>
    </row>
    <row r="255" spans="1:25" ht="14.25" x14ac:dyDescent="0.2">
      <c r="A255" s="20">
        <v>44138.333333333336</v>
      </c>
      <c r="B255" s="30">
        <v>466</v>
      </c>
      <c r="C255" s="14">
        <f t="shared" si="33"/>
        <v>8812</v>
      </c>
      <c r="D255" s="21"/>
      <c r="E255" s="21"/>
      <c r="F255" s="21">
        <f t="shared" si="35"/>
        <v>388.42857142857144</v>
      </c>
      <c r="G255" s="21">
        <f t="shared" si="32"/>
        <v>68.529411764705884</v>
      </c>
      <c r="H255" s="21">
        <f t="shared" si="37"/>
        <v>54.726890756302524</v>
      </c>
      <c r="I255" s="21">
        <f t="shared" si="45"/>
        <v>383.08823529411768</v>
      </c>
      <c r="J255" s="21">
        <f t="shared" si="38"/>
        <v>678.38235294117646</v>
      </c>
      <c r="K255" s="22">
        <v>114</v>
      </c>
      <c r="L255" s="22">
        <v>15</v>
      </c>
      <c r="M255" s="22">
        <v>4</v>
      </c>
      <c r="N255" s="22">
        <f t="shared" si="46"/>
        <v>19</v>
      </c>
      <c r="O255" s="125">
        <v>40</v>
      </c>
      <c r="P255" s="125">
        <v>10</v>
      </c>
      <c r="Q255" s="125">
        <v>11</v>
      </c>
      <c r="R255" s="22">
        <v>11</v>
      </c>
      <c r="S255" s="22">
        <f t="shared" si="44"/>
        <v>22</v>
      </c>
      <c r="T255" s="30">
        <v>3</v>
      </c>
      <c r="U255" s="13">
        <f t="shared" si="34"/>
        <v>87</v>
      </c>
      <c r="V255" s="23">
        <f>SUM(K255:M255)</f>
        <v>133</v>
      </c>
      <c r="W255" s="24">
        <f t="shared" si="39"/>
        <v>3480</v>
      </c>
      <c r="X255" s="24">
        <f t="shared" si="41"/>
        <v>3480</v>
      </c>
      <c r="Y255" s="204">
        <f t="shared" si="40"/>
        <v>3480</v>
      </c>
    </row>
    <row r="256" spans="1:25" ht="14.25" x14ac:dyDescent="0.2">
      <c r="A256" s="20">
        <v>44139.333333333336</v>
      </c>
      <c r="B256" s="30">
        <v>496</v>
      </c>
      <c r="C256" s="14">
        <f t="shared" si="33"/>
        <v>9308</v>
      </c>
      <c r="D256" s="21"/>
      <c r="E256" s="21"/>
      <c r="F256" s="21">
        <f t="shared" si="35"/>
        <v>387.85714285714283</v>
      </c>
      <c r="G256" s="21">
        <f t="shared" si="32"/>
        <v>72.941176470588232</v>
      </c>
      <c r="H256" s="21">
        <f t="shared" si="37"/>
        <v>55.483193277310932</v>
      </c>
      <c r="I256" s="21">
        <f t="shared" si="45"/>
        <v>388.38235294117652</v>
      </c>
      <c r="J256" s="21">
        <f t="shared" si="38"/>
        <v>711.17647058823536</v>
      </c>
      <c r="K256" s="22">
        <v>109</v>
      </c>
      <c r="L256" s="22">
        <v>19</v>
      </c>
      <c r="M256" s="22">
        <v>5</v>
      </c>
      <c r="N256" s="22">
        <f t="shared" si="46"/>
        <v>24</v>
      </c>
      <c r="O256" s="125">
        <v>43</v>
      </c>
      <c r="P256" s="125">
        <v>8</v>
      </c>
      <c r="Q256" s="125">
        <v>10</v>
      </c>
      <c r="R256" s="22">
        <v>13</v>
      </c>
      <c r="S256" s="22">
        <f t="shared" si="44"/>
        <v>23</v>
      </c>
      <c r="T256" s="30">
        <v>3</v>
      </c>
      <c r="U256" s="13">
        <f t="shared" si="34"/>
        <v>90</v>
      </c>
      <c r="V256" s="23">
        <f>SUM(K256:M256)</f>
        <v>133</v>
      </c>
      <c r="W256" s="24">
        <f t="shared" si="39"/>
        <v>3753</v>
      </c>
      <c r="X256" s="24">
        <f t="shared" si="41"/>
        <v>3755</v>
      </c>
      <c r="Y256" s="204">
        <f t="shared" si="40"/>
        <v>3755</v>
      </c>
    </row>
    <row r="257" spans="1:25" ht="14.25" x14ac:dyDescent="0.2">
      <c r="A257" s="20">
        <v>44140.333333333336</v>
      </c>
      <c r="B257" s="23">
        <v>457</v>
      </c>
      <c r="C257" s="14">
        <f t="shared" si="33"/>
        <v>9765</v>
      </c>
      <c r="D257" s="21"/>
      <c r="E257" s="21"/>
      <c r="F257" s="21">
        <f t="shared" si="35"/>
        <v>365.71428571428572</v>
      </c>
      <c r="G257" s="21">
        <f t="shared" si="32"/>
        <v>67.205882352941174</v>
      </c>
      <c r="H257" s="21">
        <f t="shared" si="37"/>
        <v>56.932773109243691</v>
      </c>
      <c r="I257" s="21">
        <f t="shared" si="45"/>
        <v>398.52941176470586</v>
      </c>
      <c r="J257" s="21">
        <f t="shared" si="38"/>
        <v>738.82352941176487</v>
      </c>
      <c r="K257" s="22">
        <v>106</v>
      </c>
      <c r="L257" s="22">
        <v>20</v>
      </c>
      <c r="M257" s="22">
        <v>6</v>
      </c>
      <c r="N257" s="22">
        <f t="shared" si="46"/>
        <v>26</v>
      </c>
      <c r="O257" s="125">
        <v>45</v>
      </c>
      <c r="P257" s="125">
        <v>9</v>
      </c>
      <c r="Q257" s="125">
        <v>9</v>
      </c>
      <c r="R257" s="22">
        <v>5</v>
      </c>
      <c r="S257" s="22">
        <f t="shared" si="44"/>
        <v>14</v>
      </c>
      <c r="T257" s="23">
        <v>2</v>
      </c>
      <c r="U257" s="13">
        <f t="shared" si="34"/>
        <v>92</v>
      </c>
      <c r="V257" s="23">
        <f>SUM(K257:M257)</f>
        <v>132</v>
      </c>
      <c r="W257" s="24">
        <f t="shared" si="39"/>
        <v>4023</v>
      </c>
      <c r="X257" s="24">
        <f t="shared" si="41"/>
        <v>4025</v>
      </c>
      <c r="Y257" s="204">
        <f t="shared" si="40"/>
        <v>4025</v>
      </c>
    </row>
    <row r="258" spans="1:25" ht="14.25" x14ac:dyDescent="0.2">
      <c r="A258" s="20">
        <v>44141.333333333336</v>
      </c>
      <c r="B258" s="23">
        <v>398</v>
      </c>
      <c r="C258" s="14">
        <f t="shared" si="33"/>
        <v>10163</v>
      </c>
      <c r="D258" s="21"/>
      <c r="E258" s="21"/>
      <c r="F258" s="21">
        <f t="shared" si="35"/>
        <v>357.42857142857144</v>
      </c>
      <c r="G258" s="21">
        <f t="shared" si="32"/>
        <v>58.529411764705884</v>
      </c>
      <c r="H258" s="21">
        <f t="shared" si="37"/>
        <v>57.121848739495803</v>
      </c>
      <c r="I258" s="21">
        <f t="shared" si="45"/>
        <v>399.85294117647061</v>
      </c>
      <c r="J258" s="21">
        <f t="shared" si="38"/>
        <v>758.52941176470586</v>
      </c>
      <c r="K258" s="22">
        <v>103</v>
      </c>
      <c r="L258" s="22">
        <v>22</v>
      </c>
      <c r="M258" s="22">
        <v>6</v>
      </c>
      <c r="N258" s="22">
        <f t="shared" si="46"/>
        <v>28</v>
      </c>
      <c r="O258" s="125">
        <v>43</v>
      </c>
      <c r="P258" s="125">
        <v>8</v>
      </c>
      <c r="Q258" s="125">
        <v>9</v>
      </c>
      <c r="R258" s="22">
        <v>4</v>
      </c>
      <c r="S258" s="22">
        <f t="shared" si="44"/>
        <v>13</v>
      </c>
      <c r="T258" s="30">
        <v>6</v>
      </c>
      <c r="U258" s="13">
        <f t="shared" si="34"/>
        <v>98</v>
      </c>
      <c r="V258" s="23">
        <f>SUM(K258:M258)</f>
        <v>131</v>
      </c>
      <c r="W258" s="24">
        <f t="shared" si="39"/>
        <v>4288</v>
      </c>
      <c r="X258" s="24">
        <f t="shared" si="41"/>
        <v>4290</v>
      </c>
      <c r="Y258" s="204">
        <f t="shared" si="40"/>
        <v>4290</v>
      </c>
    </row>
    <row r="259" spans="1:25" ht="14.25" x14ac:dyDescent="0.2">
      <c r="A259" s="20">
        <v>44142.333333333336</v>
      </c>
      <c r="B259" s="30">
        <v>363</v>
      </c>
      <c r="C259" s="14">
        <f t="shared" si="33"/>
        <v>10526</v>
      </c>
      <c r="D259" s="21"/>
      <c r="E259" s="21"/>
      <c r="F259" s="21">
        <f t="shared" si="35"/>
        <v>355.71428571428572</v>
      </c>
      <c r="G259" s="21">
        <f t="shared" si="32"/>
        <v>53.382352941176471</v>
      </c>
      <c r="H259" s="21">
        <f t="shared" si="37"/>
        <v>57.037815126050418</v>
      </c>
      <c r="I259" s="21">
        <f t="shared" si="45"/>
        <v>399.26470588235293</v>
      </c>
      <c r="J259" s="21">
        <f t="shared" si="38"/>
        <v>764.26470588235304</v>
      </c>
      <c r="K259" s="22"/>
      <c r="L259" s="22"/>
      <c r="M259" s="22"/>
      <c r="N259" s="22"/>
      <c r="O259" s="125"/>
      <c r="P259" s="125"/>
      <c r="Q259" s="125"/>
      <c r="R259" s="22"/>
      <c r="S259" s="22"/>
      <c r="T259" s="30">
        <v>2</v>
      </c>
      <c r="U259" s="13">
        <f t="shared" si="34"/>
        <v>100</v>
      </c>
      <c r="V259" s="23">
        <v>131</v>
      </c>
      <c r="W259" s="24">
        <f t="shared" si="39"/>
        <v>4612</v>
      </c>
      <c r="X259" s="24">
        <f t="shared" si="41"/>
        <v>4610</v>
      </c>
      <c r="Y259" s="204">
        <f t="shared" si="40"/>
        <v>4610</v>
      </c>
    </row>
    <row r="260" spans="1:25" ht="14.25" x14ac:dyDescent="0.2">
      <c r="A260" s="20">
        <v>44143.333333333336</v>
      </c>
      <c r="B260" s="30">
        <v>130</v>
      </c>
      <c r="C260" s="14">
        <f t="shared" si="33"/>
        <v>10656</v>
      </c>
      <c r="D260" s="21"/>
      <c r="E260" s="21"/>
      <c r="F260" s="21">
        <f t="shared" si="35"/>
        <v>331.28571428571428</v>
      </c>
      <c r="G260" s="21">
        <f t="shared" ref="G260:G323" si="47">B260/6.8</f>
        <v>19.117647058823529</v>
      </c>
      <c r="H260" s="21">
        <f t="shared" si="37"/>
        <v>53.781512605042018</v>
      </c>
      <c r="I260" s="21">
        <f t="shared" si="45"/>
        <v>376.47058823529414</v>
      </c>
      <c r="J260" s="21">
        <f t="shared" si="38"/>
        <v>760.29411764705878</v>
      </c>
      <c r="K260" s="22"/>
      <c r="L260" s="22"/>
      <c r="M260" s="22"/>
      <c r="N260" s="22"/>
      <c r="O260" s="125"/>
      <c r="P260" s="125"/>
      <c r="Q260" s="125"/>
      <c r="R260" s="22"/>
      <c r="S260" s="22"/>
      <c r="T260" s="30">
        <v>2</v>
      </c>
      <c r="U260" s="13">
        <f t="shared" si="34"/>
        <v>102</v>
      </c>
      <c r="V260" s="23">
        <v>131</v>
      </c>
      <c r="W260" s="24">
        <f t="shared" si="39"/>
        <v>4769</v>
      </c>
      <c r="X260" s="24">
        <f t="shared" si="41"/>
        <v>4770</v>
      </c>
      <c r="Y260" s="204">
        <f t="shared" si="40"/>
        <v>4770</v>
      </c>
    </row>
    <row r="261" spans="1:25" ht="14.25" x14ac:dyDescent="0.2">
      <c r="A261" s="20">
        <v>44144.333333333336</v>
      </c>
      <c r="B261" s="30">
        <v>192</v>
      </c>
      <c r="C261" s="14">
        <f t="shared" ref="C261:E324" si="48">SUM(C260,B261)</f>
        <v>10848</v>
      </c>
      <c r="D261" s="21"/>
      <c r="E261" s="21"/>
      <c r="F261" s="21">
        <f t="shared" si="35"/>
        <v>313.14285714285717</v>
      </c>
      <c r="G261" s="21">
        <f t="shared" si="47"/>
        <v>28.235294117647058</v>
      </c>
      <c r="H261" s="21">
        <f t="shared" si="37"/>
        <v>52.563025210084042</v>
      </c>
      <c r="I261" s="21">
        <f t="shared" si="45"/>
        <v>367.94117647058829</v>
      </c>
      <c r="J261" s="21">
        <f t="shared" si="38"/>
        <v>747.35294117647072</v>
      </c>
      <c r="K261" s="22">
        <v>109</v>
      </c>
      <c r="L261" s="22">
        <v>25</v>
      </c>
      <c r="M261" s="22">
        <v>6</v>
      </c>
      <c r="N261" s="22">
        <f t="shared" si="46"/>
        <v>31</v>
      </c>
      <c r="O261" s="125">
        <v>47</v>
      </c>
      <c r="P261" s="125">
        <v>7</v>
      </c>
      <c r="Q261" s="125">
        <v>5</v>
      </c>
      <c r="R261" s="22">
        <v>11</v>
      </c>
      <c r="S261" s="22">
        <f t="shared" si="44"/>
        <v>16</v>
      </c>
      <c r="T261" s="30">
        <v>1</v>
      </c>
      <c r="U261" s="13">
        <f t="shared" si="34"/>
        <v>103</v>
      </c>
      <c r="V261" s="23">
        <f>SUM(K261:M261)</f>
        <v>140</v>
      </c>
      <c r="W261" s="24">
        <f t="shared" si="39"/>
        <v>5040</v>
      </c>
      <c r="X261" s="24">
        <f t="shared" si="41"/>
        <v>5040</v>
      </c>
      <c r="Y261" s="204">
        <f t="shared" si="40"/>
        <v>5040</v>
      </c>
    </row>
    <row r="262" spans="1:25" ht="14.25" x14ac:dyDescent="0.2">
      <c r="A262" s="20">
        <v>44145.333333333336</v>
      </c>
      <c r="B262" s="30">
        <v>454</v>
      </c>
      <c r="C262" s="14">
        <f t="shared" si="48"/>
        <v>11302</v>
      </c>
      <c r="D262" s="21"/>
      <c r="E262" s="21"/>
      <c r="F262" s="21">
        <f t="shared" si="35"/>
        <v>304.28571428571428</v>
      </c>
      <c r="G262" s="21">
        <f t="shared" si="47"/>
        <v>66.764705882352942</v>
      </c>
      <c r="H262" s="21">
        <f t="shared" si="37"/>
        <v>52.310924369747895</v>
      </c>
      <c r="I262" s="21">
        <f t="shared" si="45"/>
        <v>366.17647058823525</v>
      </c>
      <c r="J262" s="21">
        <f t="shared" si="38"/>
        <v>749.26470588235293</v>
      </c>
      <c r="K262" s="22">
        <v>115</v>
      </c>
      <c r="L262" s="22">
        <v>26</v>
      </c>
      <c r="M262" s="22">
        <v>6</v>
      </c>
      <c r="N262" s="22">
        <f t="shared" si="46"/>
        <v>32</v>
      </c>
      <c r="O262" s="125">
        <v>46</v>
      </c>
      <c r="P262" s="125">
        <v>5</v>
      </c>
      <c r="Q262" s="125">
        <v>4</v>
      </c>
      <c r="R262" s="22">
        <v>14</v>
      </c>
      <c r="S262" s="22">
        <f t="shared" si="44"/>
        <v>18</v>
      </c>
      <c r="T262" s="30">
        <v>5</v>
      </c>
      <c r="U262" s="13">
        <f t="shared" si="34"/>
        <v>108</v>
      </c>
      <c r="V262" s="23">
        <f>SUM(K262:M262)</f>
        <v>147</v>
      </c>
      <c r="W262" s="24">
        <f t="shared" si="39"/>
        <v>5474</v>
      </c>
      <c r="X262" s="24">
        <f t="shared" si="41"/>
        <v>5475</v>
      </c>
      <c r="Y262" s="204">
        <f t="shared" si="40"/>
        <v>5475</v>
      </c>
    </row>
    <row r="263" spans="1:25" ht="14.25" x14ac:dyDescent="0.2">
      <c r="A263" s="20">
        <v>44146.333333333336</v>
      </c>
      <c r="B263" s="30">
        <v>325</v>
      </c>
      <c r="C263" s="14">
        <f t="shared" si="48"/>
        <v>11627</v>
      </c>
      <c r="D263" s="21"/>
      <c r="E263" s="21"/>
      <c r="F263" s="21">
        <f t="shared" ref="F263:F326" si="49">AVERAGE(B260:B266)</f>
        <v>290.14285714285717</v>
      </c>
      <c r="G263" s="21">
        <f t="shared" si="47"/>
        <v>47.794117647058826</v>
      </c>
      <c r="H263" s="21">
        <f t="shared" si="37"/>
        <v>48.71848739495799</v>
      </c>
      <c r="I263" s="21">
        <f t="shared" si="45"/>
        <v>341.02941176470591</v>
      </c>
      <c r="J263" s="21">
        <f t="shared" si="38"/>
        <v>729.41176470588232</v>
      </c>
      <c r="K263" s="22">
        <v>111</v>
      </c>
      <c r="L263" s="22">
        <v>24</v>
      </c>
      <c r="M263" s="22">
        <v>4</v>
      </c>
      <c r="N263" s="22">
        <f t="shared" si="46"/>
        <v>28</v>
      </c>
      <c r="O263" s="125">
        <v>45</v>
      </c>
      <c r="P263" s="125">
        <v>5</v>
      </c>
      <c r="Q263" s="125">
        <v>6</v>
      </c>
      <c r="R263" s="22">
        <v>15</v>
      </c>
      <c r="S263" s="22">
        <f t="shared" si="44"/>
        <v>21</v>
      </c>
      <c r="T263" s="30">
        <v>2</v>
      </c>
      <c r="U263" s="13">
        <f t="shared" si="34"/>
        <v>110</v>
      </c>
      <c r="V263" s="23">
        <f>SUM(K263:M263)</f>
        <v>139</v>
      </c>
      <c r="W263" s="24">
        <f t="shared" si="39"/>
        <v>5942</v>
      </c>
      <c r="X263" s="24">
        <f t="shared" si="41"/>
        <v>5940</v>
      </c>
      <c r="Y263" s="204">
        <f t="shared" si="40"/>
        <v>5940</v>
      </c>
    </row>
    <row r="264" spans="1:25" ht="14.25" x14ac:dyDescent="0.2">
      <c r="A264" s="20">
        <v>44147.333333333336</v>
      </c>
      <c r="B264" s="30">
        <v>330</v>
      </c>
      <c r="C264" s="14">
        <f t="shared" si="48"/>
        <v>11957</v>
      </c>
      <c r="D264" s="21"/>
      <c r="E264" s="21"/>
      <c r="F264" s="21">
        <f t="shared" si="49"/>
        <v>286.28571428571428</v>
      </c>
      <c r="G264" s="21">
        <f t="shared" si="47"/>
        <v>48.529411764705884</v>
      </c>
      <c r="H264" s="21">
        <f t="shared" si="37"/>
        <v>46.050420168067227</v>
      </c>
      <c r="I264" s="21">
        <f t="shared" si="45"/>
        <v>322.35294117647061</v>
      </c>
      <c r="J264" s="21">
        <f t="shared" si="38"/>
        <v>720.88235294117635</v>
      </c>
      <c r="K264" s="22">
        <v>105</v>
      </c>
      <c r="L264" s="22">
        <v>24</v>
      </c>
      <c r="M264" s="22">
        <v>3</v>
      </c>
      <c r="N264" s="22">
        <f t="shared" si="46"/>
        <v>27</v>
      </c>
      <c r="O264" s="125">
        <v>49</v>
      </c>
      <c r="P264" s="125">
        <v>4</v>
      </c>
      <c r="Q264" s="125">
        <v>4</v>
      </c>
      <c r="R264" s="22">
        <v>4</v>
      </c>
      <c r="S264" s="22">
        <f t="shared" si="44"/>
        <v>8</v>
      </c>
      <c r="T264" s="30">
        <v>6</v>
      </c>
      <c r="U264" s="13">
        <f t="shared" si="34"/>
        <v>116</v>
      </c>
      <c r="V264" s="23">
        <f>SUM(K264:M264)</f>
        <v>132</v>
      </c>
      <c r="W264" s="24">
        <f t="shared" si="39"/>
        <v>6337</v>
      </c>
      <c r="X264" s="24">
        <f t="shared" si="41"/>
        <v>6335</v>
      </c>
      <c r="Y264" s="204">
        <f t="shared" si="40"/>
        <v>6335</v>
      </c>
    </row>
    <row r="265" spans="1:25" ht="14.25" x14ac:dyDescent="0.2">
      <c r="A265" s="20">
        <v>44148.333333333336</v>
      </c>
      <c r="B265" s="30">
        <v>336</v>
      </c>
      <c r="C265" s="14">
        <f t="shared" si="48"/>
        <v>12293</v>
      </c>
      <c r="D265" s="21"/>
      <c r="E265" s="21"/>
      <c r="F265" s="21">
        <f t="shared" si="49"/>
        <v>291.42857142857144</v>
      </c>
      <c r="G265" s="21">
        <f t="shared" si="47"/>
        <v>49.411764705882355</v>
      </c>
      <c r="H265" s="21">
        <f t="shared" si="37"/>
        <v>44.747899159663874</v>
      </c>
      <c r="I265" s="21">
        <f t="shared" si="45"/>
        <v>313.23529411764713</v>
      </c>
      <c r="J265" s="21">
        <f t="shared" si="38"/>
        <v>713.08823529411757</v>
      </c>
      <c r="K265" s="22">
        <v>115</v>
      </c>
      <c r="L265" s="22">
        <v>23</v>
      </c>
      <c r="M265" s="22">
        <v>2</v>
      </c>
      <c r="N265" s="22">
        <f t="shared" si="46"/>
        <v>25</v>
      </c>
      <c r="O265" s="125">
        <v>46</v>
      </c>
      <c r="P265" s="125">
        <v>7</v>
      </c>
      <c r="Q265" s="125">
        <v>6</v>
      </c>
      <c r="R265" s="22">
        <v>7</v>
      </c>
      <c r="S265" s="22">
        <f t="shared" si="44"/>
        <v>13</v>
      </c>
      <c r="T265" s="30">
        <v>5</v>
      </c>
      <c r="U265" s="13">
        <f t="shared" si="34"/>
        <v>121</v>
      </c>
      <c r="V265" s="23">
        <f>SUM(K265:M265)</f>
        <v>140</v>
      </c>
      <c r="W265" s="24">
        <f t="shared" si="39"/>
        <v>6718</v>
      </c>
      <c r="X265" s="24">
        <f t="shared" si="41"/>
        <v>6720</v>
      </c>
      <c r="Y265" s="204">
        <f t="shared" si="40"/>
        <v>6720</v>
      </c>
    </row>
    <row r="266" spans="1:25" ht="14.25" x14ac:dyDescent="0.2">
      <c r="A266" s="20">
        <v>44149.333333333336</v>
      </c>
      <c r="B266" s="23">
        <v>264</v>
      </c>
      <c r="C266" s="14">
        <f t="shared" si="48"/>
        <v>12557</v>
      </c>
      <c r="D266" s="21"/>
      <c r="E266" s="21"/>
      <c r="F266" s="21">
        <f t="shared" si="49"/>
        <v>284.85714285714283</v>
      </c>
      <c r="G266" s="21">
        <f t="shared" si="47"/>
        <v>38.82352941176471</v>
      </c>
      <c r="H266" s="21">
        <f t="shared" si="37"/>
        <v>42.668067226890756</v>
      </c>
      <c r="I266" s="21">
        <f t="shared" si="45"/>
        <v>298.6764705882353</v>
      </c>
      <c r="J266" s="21">
        <f t="shared" si="38"/>
        <v>697.94117647058818</v>
      </c>
      <c r="K266" s="22"/>
      <c r="L266" s="22"/>
      <c r="M266" s="22"/>
      <c r="N266" s="22"/>
      <c r="O266" s="125"/>
      <c r="P266" s="125"/>
      <c r="Q266" s="125"/>
      <c r="R266" s="22"/>
      <c r="S266" s="22"/>
      <c r="T266" s="30">
        <v>3</v>
      </c>
      <c r="U266" s="13">
        <f t="shared" ref="U266:U329" si="50">SUM(U265,T266)</f>
        <v>124</v>
      </c>
      <c r="V266" s="23">
        <v>140</v>
      </c>
      <c r="W266" s="24">
        <f t="shared" si="39"/>
        <v>7085</v>
      </c>
      <c r="X266" s="24">
        <f t="shared" si="41"/>
        <v>7085</v>
      </c>
      <c r="Y266" s="204">
        <f t="shared" si="40"/>
        <v>7085</v>
      </c>
    </row>
    <row r="267" spans="1:25" ht="14.25" x14ac:dyDescent="0.2">
      <c r="A267" s="20">
        <v>44150.333333333336</v>
      </c>
      <c r="B267" s="23">
        <v>103</v>
      </c>
      <c r="C267" s="14">
        <f t="shared" si="48"/>
        <v>12660</v>
      </c>
      <c r="D267" s="21"/>
      <c r="E267" s="21"/>
      <c r="F267" s="21">
        <f t="shared" si="49"/>
        <v>287.14285714285717</v>
      </c>
      <c r="G267" s="21">
        <f t="shared" si="47"/>
        <v>15.147058823529413</v>
      </c>
      <c r="H267" s="21">
        <f t="shared" si="37"/>
        <v>42.100840336134453</v>
      </c>
      <c r="I267" s="21">
        <f t="shared" si="45"/>
        <v>294.70588235294116</v>
      </c>
      <c r="J267" s="21">
        <f t="shared" si="38"/>
        <v>671.17647058823525</v>
      </c>
      <c r="K267" s="22"/>
      <c r="L267" s="22"/>
      <c r="M267" s="22"/>
      <c r="N267" s="22"/>
      <c r="O267" s="125"/>
      <c r="P267" s="125"/>
      <c r="Q267" s="125"/>
      <c r="R267" s="22"/>
      <c r="S267" s="22"/>
      <c r="T267" s="23">
        <v>2</v>
      </c>
      <c r="U267" s="13">
        <f t="shared" si="50"/>
        <v>126</v>
      </c>
      <c r="V267" s="23">
        <v>140</v>
      </c>
      <c r="W267" s="24">
        <f t="shared" si="39"/>
        <v>7370</v>
      </c>
      <c r="X267" s="24">
        <f t="shared" si="41"/>
        <v>7370</v>
      </c>
      <c r="Y267" s="204">
        <f t="shared" si="40"/>
        <v>7370</v>
      </c>
    </row>
    <row r="268" spans="1:25" ht="14.25" x14ac:dyDescent="0.2">
      <c r="A268" s="20">
        <v>44151.333333333336</v>
      </c>
      <c r="B268" s="30">
        <v>228</v>
      </c>
      <c r="C268" s="14">
        <f t="shared" si="48"/>
        <v>12888</v>
      </c>
      <c r="D268" s="21"/>
      <c r="E268" s="21"/>
      <c r="F268" s="21">
        <f t="shared" si="49"/>
        <v>293.28571428571428</v>
      </c>
      <c r="G268" s="21">
        <f t="shared" si="47"/>
        <v>33.529411764705884</v>
      </c>
      <c r="H268" s="21">
        <f t="shared" si="37"/>
        <v>42.857142857142854</v>
      </c>
      <c r="I268" s="21">
        <f t="shared" si="45"/>
        <v>300</v>
      </c>
      <c r="J268" s="21">
        <f t="shared" si="38"/>
        <v>667.94117647058829</v>
      </c>
      <c r="K268" s="22">
        <v>126</v>
      </c>
      <c r="L268" s="22">
        <v>27</v>
      </c>
      <c r="M268" s="22">
        <v>6</v>
      </c>
      <c r="N268" s="22">
        <f t="shared" si="46"/>
        <v>33</v>
      </c>
      <c r="O268" s="125">
        <v>50</v>
      </c>
      <c r="P268" s="125">
        <v>6</v>
      </c>
      <c r="Q268" s="125">
        <v>8</v>
      </c>
      <c r="R268" s="22">
        <v>6</v>
      </c>
      <c r="S268" s="22">
        <f t="shared" si="44"/>
        <v>14</v>
      </c>
      <c r="T268" s="30">
        <v>5</v>
      </c>
      <c r="U268" s="13">
        <f t="shared" si="50"/>
        <v>131</v>
      </c>
      <c r="V268" s="23">
        <f>SUM(K268:M268)</f>
        <v>159</v>
      </c>
      <c r="W268" s="24">
        <f t="shared" si="39"/>
        <v>7601</v>
      </c>
      <c r="X268" s="24">
        <f t="shared" si="41"/>
        <v>7600</v>
      </c>
      <c r="Y268" s="205">
        <f t="shared" si="40"/>
        <v>7600</v>
      </c>
    </row>
    <row r="269" spans="1:25" ht="14.25" x14ac:dyDescent="0.2">
      <c r="A269" s="20">
        <v>44152.333333333336</v>
      </c>
      <c r="B269" s="30">
        <v>408</v>
      </c>
      <c r="C269" s="14">
        <f t="shared" si="48"/>
        <v>13296</v>
      </c>
      <c r="D269" s="21"/>
      <c r="E269" s="21"/>
      <c r="F269" s="21">
        <f t="shared" si="49"/>
        <v>310.14285714285717</v>
      </c>
      <c r="G269" s="21">
        <f t="shared" si="47"/>
        <v>60</v>
      </c>
      <c r="H269" s="21">
        <f t="shared" si="37"/>
        <v>41.890756302521012</v>
      </c>
      <c r="I269" s="21">
        <f t="shared" si="45"/>
        <v>293.23529411764707</v>
      </c>
      <c r="J269" s="21">
        <f t="shared" si="38"/>
        <v>659.41176470588232</v>
      </c>
      <c r="K269" s="22">
        <v>138</v>
      </c>
      <c r="L269" s="22">
        <v>28</v>
      </c>
      <c r="M269" s="22">
        <v>9</v>
      </c>
      <c r="N269" s="22">
        <f t="shared" si="46"/>
        <v>37</v>
      </c>
      <c r="O269" s="125">
        <v>52</v>
      </c>
      <c r="P269" s="125">
        <v>3</v>
      </c>
      <c r="Q269" s="125">
        <v>3</v>
      </c>
      <c r="R269" s="22">
        <v>11</v>
      </c>
      <c r="S269" s="22">
        <f t="shared" si="44"/>
        <v>14</v>
      </c>
      <c r="T269" s="30">
        <v>4</v>
      </c>
      <c r="U269" s="13">
        <f t="shared" si="50"/>
        <v>135</v>
      </c>
      <c r="V269" s="23">
        <f>SUM(K269:M269)</f>
        <v>175</v>
      </c>
      <c r="W269" s="24">
        <f t="shared" si="39"/>
        <v>8051</v>
      </c>
      <c r="X269" s="24">
        <f t="shared" si="41"/>
        <v>8050</v>
      </c>
      <c r="Y269" s="205">
        <f t="shared" si="40"/>
        <v>8050</v>
      </c>
    </row>
    <row r="270" spans="1:25" ht="14.25" x14ac:dyDescent="0.2">
      <c r="A270" s="20">
        <v>44153.333333333336</v>
      </c>
      <c r="B270" s="30">
        <v>341</v>
      </c>
      <c r="C270" s="14">
        <f t="shared" si="48"/>
        <v>13637</v>
      </c>
      <c r="D270" s="21"/>
      <c r="E270" s="21"/>
      <c r="F270" s="21">
        <f t="shared" si="49"/>
        <v>314</v>
      </c>
      <c r="G270" s="21">
        <f t="shared" si="47"/>
        <v>50.147058823529413</v>
      </c>
      <c r="H270" s="21">
        <f t="shared" si="37"/>
        <v>42.226890756302517</v>
      </c>
      <c r="I270" s="21">
        <f t="shared" si="45"/>
        <v>295.58823529411762</v>
      </c>
      <c r="J270" s="21">
        <f t="shared" si="38"/>
        <v>636.61764705882354</v>
      </c>
      <c r="K270" s="22">
        <v>134</v>
      </c>
      <c r="L270" s="22">
        <v>29</v>
      </c>
      <c r="M270" s="22">
        <v>8</v>
      </c>
      <c r="N270" s="22">
        <f t="shared" si="46"/>
        <v>37</v>
      </c>
      <c r="O270" s="125">
        <v>47</v>
      </c>
      <c r="P270" s="125">
        <v>6</v>
      </c>
      <c r="Q270" s="125">
        <v>4</v>
      </c>
      <c r="R270" s="22">
        <v>9</v>
      </c>
      <c r="S270" s="22">
        <f t="shared" si="44"/>
        <v>13</v>
      </c>
      <c r="T270" s="30">
        <v>7</v>
      </c>
      <c r="U270" s="13">
        <f t="shared" si="50"/>
        <v>142</v>
      </c>
      <c r="V270" s="23">
        <f>SUM(K270:M270)</f>
        <v>171</v>
      </c>
      <c r="W270" s="24">
        <f t="shared" si="39"/>
        <v>8551</v>
      </c>
      <c r="X270" s="24">
        <f t="shared" si="41"/>
        <v>8550</v>
      </c>
      <c r="Y270" s="205">
        <f t="shared" si="40"/>
        <v>8550</v>
      </c>
    </row>
    <row r="271" spans="1:25" ht="14.25" x14ac:dyDescent="0.2">
      <c r="A271" s="20">
        <v>44154.333333333336</v>
      </c>
      <c r="B271" s="30">
        <v>373</v>
      </c>
      <c r="C271" s="14">
        <f t="shared" si="48"/>
        <v>14010</v>
      </c>
      <c r="D271" s="21"/>
      <c r="E271" s="21"/>
      <c r="F271" s="21">
        <f t="shared" si="49"/>
        <v>312.14285714285717</v>
      </c>
      <c r="G271" s="21">
        <f t="shared" si="47"/>
        <v>54.852941176470587</v>
      </c>
      <c r="H271" s="21">
        <f t="shared" si="37"/>
        <v>43.130252100840337</v>
      </c>
      <c r="I271" s="21">
        <f t="shared" si="45"/>
        <v>301.91176470588238</v>
      </c>
      <c r="J271" s="21">
        <f t="shared" si="38"/>
        <v>624.26470588235293</v>
      </c>
      <c r="K271" s="22">
        <v>131</v>
      </c>
      <c r="L271" s="22">
        <v>26</v>
      </c>
      <c r="M271" s="22">
        <v>6</v>
      </c>
      <c r="N271" s="22">
        <f t="shared" si="46"/>
        <v>32</v>
      </c>
      <c r="O271" s="125">
        <v>48</v>
      </c>
      <c r="P271" s="125">
        <v>9</v>
      </c>
      <c r="Q271" s="125">
        <v>10</v>
      </c>
      <c r="R271" s="22">
        <v>7</v>
      </c>
      <c r="S271" s="22">
        <f t="shared" si="44"/>
        <v>17</v>
      </c>
      <c r="T271" s="30">
        <v>5</v>
      </c>
      <c r="U271" s="13">
        <f t="shared" si="50"/>
        <v>147</v>
      </c>
      <c r="V271" s="23">
        <f>SUM(K271:M271)</f>
        <v>163</v>
      </c>
      <c r="W271" s="24">
        <f t="shared" si="39"/>
        <v>9016</v>
      </c>
      <c r="X271" s="24">
        <f t="shared" si="41"/>
        <v>9015</v>
      </c>
      <c r="Y271" s="205">
        <f t="shared" si="40"/>
        <v>9015</v>
      </c>
    </row>
    <row r="272" spans="1:25" ht="14.25" x14ac:dyDescent="0.2">
      <c r="A272" s="20">
        <v>44155.333333333336</v>
      </c>
      <c r="B272" s="30">
        <v>454</v>
      </c>
      <c r="C272" s="14">
        <f t="shared" si="48"/>
        <v>14464</v>
      </c>
      <c r="D272" s="21"/>
      <c r="E272" s="21"/>
      <c r="F272" s="21">
        <f t="shared" si="49"/>
        <v>316.71428571428572</v>
      </c>
      <c r="G272" s="21">
        <f t="shared" si="47"/>
        <v>66.764705882352942</v>
      </c>
      <c r="H272" s="21">
        <f t="shared" si="37"/>
        <v>45.609243697478988</v>
      </c>
      <c r="I272" s="21">
        <f t="shared" si="45"/>
        <v>319.26470588235293</v>
      </c>
      <c r="J272" s="21">
        <f t="shared" si="38"/>
        <v>632.5</v>
      </c>
      <c r="K272" s="22">
        <v>124</v>
      </c>
      <c r="L272" s="22">
        <v>27</v>
      </c>
      <c r="M272" s="22">
        <v>5</v>
      </c>
      <c r="N272" s="22">
        <f t="shared" si="46"/>
        <v>32</v>
      </c>
      <c r="O272" s="125">
        <v>47</v>
      </c>
      <c r="P272" s="125">
        <v>8</v>
      </c>
      <c r="Q272" s="125">
        <v>11</v>
      </c>
      <c r="R272" s="22">
        <v>14</v>
      </c>
      <c r="S272" s="22">
        <f t="shared" si="44"/>
        <v>25</v>
      </c>
      <c r="T272" s="30">
        <v>5</v>
      </c>
      <c r="U272" s="13">
        <f t="shared" si="50"/>
        <v>152</v>
      </c>
      <c r="V272" s="23">
        <f>SUM(K272:M272)</f>
        <v>156</v>
      </c>
      <c r="W272" s="24">
        <f t="shared" si="39"/>
        <v>9421</v>
      </c>
      <c r="X272" s="24">
        <f t="shared" si="41"/>
        <v>9420</v>
      </c>
      <c r="Y272" s="205">
        <f t="shared" si="40"/>
        <v>9420</v>
      </c>
    </row>
    <row r="273" spans="1:25" ht="14.25" x14ac:dyDescent="0.2">
      <c r="A273" s="20">
        <v>44156.333333333336</v>
      </c>
      <c r="B273" s="23">
        <v>291</v>
      </c>
      <c r="C273" s="14">
        <f t="shared" si="48"/>
        <v>14755</v>
      </c>
      <c r="D273" s="21"/>
      <c r="E273" s="21"/>
      <c r="F273" s="21">
        <f t="shared" si="49"/>
        <v>320</v>
      </c>
      <c r="G273" s="21">
        <f t="shared" si="47"/>
        <v>42.794117647058826</v>
      </c>
      <c r="H273" s="21">
        <f t="shared" ref="H273:H336" si="51">(G267+G268+G269+G270+G271+G272+G273)/7</f>
        <v>46.176470588235297</v>
      </c>
      <c r="I273" s="21">
        <f t="shared" si="45"/>
        <v>323.23529411764707</v>
      </c>
      <c r="J273" s="21">
        <f t="shared" ref="J273:J336" si="52">SUM(G260:G273)</f>
        <v>621.91176470588232</v>
      </c>
      <c r="K273" s="22"/>
      <c r="L273" s="22"/>
      <c r="M273" s="22"/>
      <c r="N273" s="22"/>
      <c r="O273" s="125"/>
      <c r="P273" s="125"/>
      <c r="Q273" s="125"/>
      <c r="R273" s="22"/>
      <c r="S273" s="22"/>
      <c r="T273" s="30">
        <v>6</v>
      </c>
      <c r="U273" s="13">
        <f t="shared" si="50"/>
        <v>158</v>
      </c>
      <c r="V273" s="23">
        <v>156</v>
      </c>
      <c r="W273" s="24">
        <f t="shared" si="39"/>
        <v>9784</v>
      </c>
      <c r="X273" s="24">
        <f t="shared" si="41"/>
        <v>9785</v>
      </c>
      <c r="Y273" s="205">
        <f t="shared" si="40"/>
        <v>9785</v>
      </c>
    </row>
    <row r="274" spans="1:25" ht="14.25" x14ac:dyDescent="0.2">
      <c r="A274" s="20">
        <v>44157.333333333336</v>
      </c>
      <c r="B274" s="23">
        <v>90</v>
      </c>
      <c r="C274" s="14">
        <f t="shared" si="48"/>
        <v>14845</v>
      </c>
      <c r="D274" s="21"/>
      <c r="E274" s="21"/>
      <c r="F274" s="21">
        <f t="shared" si="49"/>
        <v>336.14285714285717</v>
      </c>
      <c r="G274" s="21">
        <f t="shared" si="47"/>
        <v>13.23529411764706</v>
      </c>
      <c r="H274" s="21">
        <f t="shared" si="51"/>
        <v>45.903361344537821</v>
      </c>
      <c r="I274" s="21">
        <f t="shared" si="45"/>
        <v>321.32352941176475</v>
      </c>
      <c r="J274" s="21">
        <f t="shared" si="52"/>
        <v>616.02941176470586</v>
      </c>
      <c r="K274" s="22"/>
      <c r="L274" s="22"/>
      <c r="M274" s="22"/>
      <c r="N274" s="22"/>
      <c r="O274" s="125"/>
      <c r="P274" s="125"/>
      <c r="Q274" s="125"/>
      <c r="R274" s="22"/>
      <c r="S274" s="22"/>
      <c r="T274" s="30">
        <v>4</v>
      </c>
      <c r="U274" s="13">
        <f t="shared" si="50"/>
        <v>162</v>
      </c>
      <c r="V274" s="23">
        <v>156</v>
      </c>
      <c r="W274" s="24">
        <f t="shared" si="39"/>
        <v>9914</v>
      </c>
      <c r="X274" s="24">
        <f t="shared" si="41"/>
        <v>9915</v>
      </c>
      <c r="Y274" s="205">
        <f>IF(X274&gt;X273,X274,X273)</f>
        <v>9915</v>
      </c>
    </row>
    <row r="275" spans="1:25" ht="14.25" x14ac:dyDescent="0.2">
      <c r="A275" s="20">
        <v>44158.333333333336</v>
      </c>
      <c r="B275" s="23">
        <v>260</v>
      </c>
      <c r="C275" s="14">
        <f t="shared" si="48"/>
        <v>15105</v>
      </c>
      <c r="D275" s="21"/>
      <c r="E275" s="21"/>
      <c r="F275" s="21">
        <f t="shared" si="49"/>
        <v>326.42857142857144</v>
      </c>
      <c r="G275" s="21">
        <f t="shared" si="47"/>
        <v>38.235294117647058</v>
      </c>
      <c r="H275" s="21">
        <f t="shared" si="51"/>
        <v>46.575630252100844</v>
      </c>
      <c r="I275" s="21">
        <f t="shared" si="45"/>
        <v>326.02941176470591</v>
      </c>
      <c r="J275" s="21">
        <f t="shared" si="52"/>
        <v>626.02941176470586</v>
      </c>
      <c r="K275" s="22">
        <v>135</v>
      </c>
      <c r="L275" s="22">
        <v>28</v>
      </c>
      <c r="M275" s="22">
        <v>4</v>
      </c>
      <c r="N275" s="22">
        <f>SUM(M275+L275)</f>
        <v>32</v>
      </c>
      <c r="O275" s="125">
        <v>44</v>
      </c>
      <c r="P275" s="125">
        <v>8</v>
      </c>
      <c r="Q275" s="125">
        <v>9</v>
      </c>
      <c r="R275" s="22">
        <v>10</v>
      </c>
      <c r="S275" s="22">
        <f t="shared" si="44"/>
        <v>19</v>
      </c>
      <c r="T275" s="30">
        <v>5</v>
      </c>
      <c r="U275" s="13">
        <f t="shared" si="50"/>
        <v>167</v>
      </c>
      <c r="V275" s="23">
        <f>SUM(K275:M275)</f>
        <v>167</v>
      </c>
      <c r="W275" s="24">
        <f t="shared" ref="W275:W336" si="53">SUM(C261,-V275,-$T$346)</f>
        <v>10095</v>
      </c>
      <c r="X275" s="24">
        <f t="shared" si="41"/>
        <v>10095</v>
      </c>
      <c r="Y275" s="205">
        <f>IF(X275&gt;X274,X275,X274)</f>
        <v>10095</v>
      </c>
    </row>
    <row r="276" spans="1:25" ht="14.25" x14ac:dyDescent="0.2">
      <c r="A276" s="20">
        <v>44159.333333333336</v>
      </c>
      <c r="B276" s="30">
        <v>431</v>
      </c>
      <c r="C276" s="14">
        <f t="shared" si="48"/>
        <v>15536</v>
      </c>
      <c r="D276" s="21"/>
      <c r="E276" s="21"/>
      <c r="F276" s="21">
        <f t="shared" si="49"/>
        <v>310</v>
      </c>
      <c r="G276" s="21">
        <f t="shared" si="47"/>
        <v>63.382352941176471</v>
      </c>
      <c r="H276" s="21">
        <f t="shared" si="51"/>
        <v>47.058823529411768</v>
      </c>
      <c r="I276" s="21">
        <f t="shared" si="45"/>
        <v>329.41176470588238</v>
      </c>
      <c r="J276" s="21">
        <f t="shared" si="52"/>
        <v>622.64705882352939</v>
      </c>
      <c r="K276" s="22">
        <v>145</v>
      </c>
      <c r="L276" s="22">
        <v>26</v>
      </c>
      <c r="M276" s="22">
        <v>3</v>
      </c>
      <c r="N276" s="22">
        <f>SUM(M276+L276)</f>
        <v>29</v>
      </c>
      <c r="O276" s="125">
        <v>44</v>
      </c>
      <c r="P276" s="125">
        <v>10</v>
      </c>
      <c r="Q276" s="125">
        <v>10</v>
      </c>
      <c r="R276" s="22">
        <v>8</v>
      </c>
      <c r="S276" s="22">
        <f t="shared" si="44"/>
        <v>18</v>
      </c>
      <c r="T276" s="30">
        <v>9</v>
      </c>
      <c r="U276" s="13">
        <f t="shared" si="50"/>
        <v>176</v>
      </c>
      <c r="V276" s="23">
        <f>SUM(K276:M276)</f>
        <v>174</v>
      </c>
      <c r="W276" s="24">
        <f t="shared" si="53"/>
        <v>10542</v>
      </c>
      <c r="X276" s="24">
        <f t="shared" si="41"/>
        <v>10540</v>
      </c>
      <c r="Y276" s="205">
        <f>IF(X276&gt;X275,X276,X275)</f>
        <v>10540</v>
      </c>
    </row>
    <row r="277" spans="1:25" ht="14.25" x14ac:dyDescent="0.2">
      <c r="A277" s="20">
        <v>44160.333333333336</v>
      </c>
      <c r="B277" s="30">
        <v>454</v>
      </c>
      <c r="C277" s="14">
        <f t="shared" si="48"/>
        <v>15990</v>
      </c>
      <c r="D277" s="21"/>
      <c r="E277" s="21"/>
      <c r="F277" s="21">
        <f t="shared" si="49"/>
        <v>305.42857142857144</v>
      </c>
      <c r="G277" s="21">
        <f t="shared" si="47"/>
        <v>66.764705882352942</v>
      </c>
      <c r="H277" s="21">
        <f t="shared" si="51"/>
        <v>49.432773109243705</v>
      </c>
      <c r="I277" s="21">
        <f t="shared" si="45"/>
        <v>346.02941176470591</v>
      </c>
      <c r="J277" s="21">
        <f t="shared" si="52"/>
        <v>641.61764705882354</v>
      </c>
      <c r="K277" s="22">
        <v>136</v>
      </c>
      <c r="L277" s="22">
        <v>24</v>
      </c>
      <c r="M277" s="22">
        <v>4</v>
      </c>
      <c r="N277" s="22">
        <f>SUM(M277+L277)</f>
        <v>28</v>
      </c>
      <c r="O277" s="125">
        <v>44</v>
      </c>
      <c r="P277" s="125">
        <v>11</v>
      </c>
      <c r="Q277" s="125">
        <v>11</v>
      </c>
      <c r="R277" s="22">
        <v>4</v>
      </c>
      <c r="S277" s="22">
        <f t="shared" si="44"/>
        <v>15</v>
      </c>
      <c r="T277" s="30">
        <v>3</v>
      </c>
      <c r="U277" s="13">
        <f t="shared" si="50"/>
        <v>179</v>
      </c>
      <c r="V277" s="23">
        <f>SUM(K277:M277)</f>
        <v>164</v>
      </c>
      <c r="W277" s="24">
        <f t="shared" si="53"/>
        <v>10877</v>
      </c>
      <c r="X277" s="24">
        <f t="shared" si="41"/>
        <v>10875</v>
      </c>
      <c r="Y277" s="205">
        <f>IF(X277&gt;X276,X277,X276)</f>
        <v>10875</v>
      </c>
    </row>
    <row r="278" spans="1:25" ht="14.25" x14ac:dyDescent="0.2">
      <c r="A278" s="20">
        <v>44161.333333333336</v>
      </c>
      <c r="B278" s="30">
        <v>305</v>
      </c>
      <c r="C278" s="14">
        <f t="shared" si="48"/>
        <v>16295</v>
      </c>
      <c r="D278" s="21"/>
      <c r="E278" s="21"/>
      <c r="F278" s="21">
        <f t="shared" si="49"/>
        <v>310</v>
      </c>
      <c r="G278" s="21">
        <f t="shared" si="47"/>
        <v>44.852941176470587</v>
      </c>
      <c r="H278" s="21">
        <f t="shared" si="51"/>
        <v>48.004201680672274</v>
      </c>
      <c r="I278" s="21">
        <f t="shared" si="45"/>
        <v>336.02941176470591</v>
      </c>
      <c r="J278" s="21">
        <f t="shared" si="52"/>
        <v>637.94117647058829</v>
      </c>
      <c r="K278" s="22">
        <v>135</v>
      </c>
      <c r="L278" s="22">
        <v>25</v>
      </c>
      <c r="M278" s="22">
        <v>6</v>
      </c>
      <c r="N278" s="22">
        <f>SUM(M278+L278)</f>
        <v>31</v>
      </c>
      <c r="O278" s="125">
        <v>44</v>
      </c>
      <c r="P278" s="125">
        <v>9</v>
      </c>
      <c r="Q278" s="125">
        <v>10</v>
      </c>
      <c r="R278" s="22">
        <v>5</v>
      </c>
      <c r="S278" s="22">
        <f t="shared" si="44"/>
        <v>15</v>
      </c>
      <c r="T278" s="30">
        <v>7</v>
      </c>
      <c r="U278" s="13">
        <f t="shared" si="50"/>
        <v>186</v>
      </c>
      <c r="V278" s="23">
        <f>SUM(K278:M278)</f>
        <v>166</v>
      </c>
      <c r="W278" s="24">
        <f t="shared" si="53"/>
        <v>11205</v>
      </c>
      <c r="X278" s="24">
        <f t="shared" si="41"/>
        <v>11205</v>
      </c>
      <c r="Y278" s="205">
        <f>IF(X278&gt;X277,X278,X277)</f>
        <v>11205</v>
      </c>
    </row>
    <row r="279" spans="1:25" ht="14.25" x14ac:dyDescent="0.2">
      <c r="A279" s="20">
        <v>44162.333333333336</v>
      </c>
      <c r="B279" s="23">
        <v>339</v>
      </c>
      <c r="C279" s="14">
        <f t="shared" si="48"/>
        <v>16634</v>
      </c>
      <c r="D279" s="21"/>
      <c r="E279" s="21"/>
      <c r="F279" s="21">
        <f t="shared" si="49"/>
        <v>318.57142857142856</v>
      </c>
      <c r="G279" s="21">
        <f t="shared" si="47"/>
        <v>49.852941176470587</v>
      </c>
      <c r="H279" s="21">
        <f t="shared" si="51"/>
        <v>45.588235294117659</v>
      </c>
      <c r="I279" s="21">
        <f t="shared" si="45"/>
        <v>319.11764705882359</v>
      </c>
      <c r="J279" s="21">
        <f t="shared" si="52"/>
        <v>638.38235294117658</v>
      </c>
      <c r="K279" s="22">
        <v>134</v>
      </c>
      <c r="L279" s="22">
        <v>26</v>
      </c>
      <c r="M279" s="22">
        <v>4</v>
      </c>
      <c r="N279" s="22">
        <f>SUM(M279+L279)</f>
        <v>30</v>
      </c>
      <c r="O279" s="125">
        <v>49</v>
      </c>
      <c r="P279" s="125">
        <v>4</v>
      </c>
      <c r="Q279" s="125">
        <v>6</v>
      </c>
      <c r="R279" s="22">
        <v>7</v>
      </c>
      <c r="S279" s="22">
        <f t="shared" si="44"/>
        <v>13</v>
      </c>
      <c r="T279" s="23">
        <v>3</v>
      </c>
      <c r="U279" s="13">
        <f t="shared" si="50"/>
        <v>189</v>
      </c>
      <c r="V279" s="23">
        <f>SUM(K279:M279)</f>
        <v>164</v>
      </c>
      <c r="W279" s="24">
        <f t="shared" si="53"/>
        <v>11543</v>
      </c>
      <c r="X279" s="24">
        <f t="shared" si="41"/>
        <v>11545</v>
      </c>
      <c r="Y279" s="205">
        <f t="shared" ref="Y279:Y340" si="54">IF(X279&gt;X278,X279,X278)</f>
        <v>11545</v>
      </c>
    </row>
    <row r="280" spans="1:25" ht="14.25" x14ac:dyDescent="0.2">
      <c r="A280" s="20">
        <v>44163.333333333336</v>
      </c>
      <c r="B280" s="30">
        <v>259</v>
      </c>
      <c r="C280" s="14">
        <f t="shared" si="48"/>
        <v>16893</v>
      </c>
      <c r="D280" s="21"/>
      <c r="E280" s="21"/>
      <c r="F280" s="21">
        <f t="shared" si="49"/>
        <v>314.85714285714283</v>
      </c>
      <c r="G280" s="21">
        <f t="shared" si="47"/>
        <v>38.088235294117645</v>
      </c>
      <c r="H280" s="21">
        <f t="shared" si="51"/>
        <v>44.915966386554615</v>
      </c>
      <c r="I280" s="21">
        <f t="shared" si="45"/>
        <v>314.41176470588232</v>
      </c>
      <c r="J280" s="21">
        <f t="shared" si="52"/>
        <v>637.64705882352951</v>
      </c>
      <c r="K280" s="22"/>
      <c r="L280" s="22"/>
      <c r="M280" s="22"/>
      <c r="N280" s="22"/>
      <c r="O280" s="125"/>
      <c r="P280" s="125"/>
      <c r="Q280" s="125"/>
      <c r="R280" s="22"/>
      <c r="S280" s="22"/>
      <c r="T280" s="30">
        <v>8</v>
      </c>
      <c r="U280" s="13">
        <f t="shared" si="50"/>
        <v>197</v>
      </c>
      <c r="V280" s="23">
        <v>164</v>
      </c>
      <c r="W280" s="24">
        <f t="shared" si="53"/>
        <v>11807</v>
      </c>
      <c r="X280" s="24">
        <f t="shared" ref="X280:X340" si="55">MROUND(W280,5)</f>
        <v>11805</v>
      </c>
      <c r="Y280" s="205">
        <f t="shared" si="54"/>
        <v>11805</v>
      </c>
    </row>
    <row r="281" spans="1:25" ht="14.25" x14ac:dyDescent="0.2">
      <c r="A281" s="20">
        <v>44164.333333333336</v>
      </c>
      <c r="B281" s="23">
        <v>122</v>
      </c>
      <c r="C281" s="14">
        <f t="shared" si="48"/>
        <v>17015</v>
      </c>
      <c r="D281" s="21"/>
      <c r="E281" s="21"/>
      <c r="F281" s="21">
        <f t="shared" si="49"/>
        <v>302</v>
      </c>
      <c r="G281" s="21">
        <f t="shared" si="47"/>
        <v>17.941176470588236</v>
      </c>
      <c r="H281" s="21">
        <f t="shared" si="51"/>
        <v>45.588235294117638</v>
      </c>
      <c r="I281" s="21">
        <f t="shared" si="45"/>
        <v>319.11764705882348</v>
      </c>
      <c r="J281" s="21">
        <f t="shared" si="52"/>
        <v>640.4411764705884</v>
      </c>
      <c r="K281" s="22"/>
      <c r="L281" s="22"/>
      <c r="M281" s="22"/>
      <c r="N281" s="22"/>
      <c r="O281" s="125"/>
      <c r="P281" s="125"/>
      <c r="Q281" s="125"/>
      <c r="R281" s="22"/>
      <c r="S281" s="22"/>
      <c r="T281" s="30">
        <v>5</v>
      </c>
      <c r="U281" s="13">
        <f t="shared" si="50"/>
        <v>202</v>
      </c>
      <c r="V281" s="23">
        <v>164</v>
      </c>
      <c r="W281" s="24">
        <f t="shared" si="53"/>
        <v>11910</v>
      </c>
      <c r="X281" s="24">
        <f t="shared" si="55"/>
        <v>11910</v>
      </c>
      <c r="Y281" s="205">
        <f t="shared" si="54"/>
        <v>11910</v>
      </c>
    </row>
    <row r="282" spans="1:25" ht="14.25" x14ac:dyDescent="0.2">
      <c r="A282" s="20">
        <v>44165.333333333336</v>
      </c>
      <c r="B282" s="23">
        <v>320</v>
      </c>
      <c r="C282" s="14">
        <f t="shared" si="48"/>
        <v>17335</v>
      </c>
      <c r="D282" s="21"/>
      <c r="E282" s="21"/>
      <c r="F282" s="21">
        <f t="shared" si="49"/>
        <v>312.14285714285717</v>
      </c>
      <c r="G282" s="21">
        <f t="shared" si="47"/>
        <v>47.058823529411768</v>
      </c>
      <c r="H282" s="21">
        <f t="shared" si="51"/>
        <v>46.84873949579832</v>
      </c>
      <c r="I282" s="21">
        <f t="shared" si="45"/>
        <v>327.94117647058823</v>
      </c>
      <c r="J282" s="21">
        <f t="shared" si="52"/>
        <v>653.97058823529414</v>
      </c>
      <c r="K282" s="22">
        <v>153</v>
      </c>
      <c r="L282" s="22">
        <v>28</v>
      </c>
      <c r="M282" s="22">
        <v>7</v>
      </c>
      <c r="N282" s="22">
        <f>SUM(M282+L282)</f>
        <v>35</v>
      </c>
      <c r="O282" s="125">
        <v>40</v>
      </c>
      <c r="P282" s="125">
        <v>11</v>
      </c>
      <c r="Q282" s="125">
        <v>13</v>
      </c>
      <c r="R282" s="22">
        <v>12</v>
      </c>
      <c r="S282" s="22">
        <f t="shared" si="44"/>
        <v>25</v>
      </c>
      <c r="T282" s="30">
        <v>3</v>
      </c>
      <c r="U282" s="13">
        <f t="shared" si="50"/>
        <v>205</v>
      </c>
      <c r="V282" s="23">
        <f>SUM(K282:M282)</f>
        <v>188</v>
      </c>
      <c r="W282" s="24">
        <f t="shared" si="53"/>
        <v>12114</v>
      </c>
      <c r="X282" s="24">
        <f t="shared" si="55"/>
        <v>12115</v>
      </c>
      <c r="Y282" s="205">
        <f t="shared" si="54"/>
        <v>12115</v>
      </c>
    </row>
    <row r="283" spans="1:25" ht="14.25" x14ac:dyDescent="0.2">
      <c r="A283" s="20">
        <v>44166.333333333336</v>
      </c>
      <c r="B283" s="30">
        <v>405</v>
      </c>
      <c r="C283" s="14">
        <f t="shared" si="48"/>
        <v>17740</v>
      </c>
      <c r="D283" s="21"/>
      <c r="E283" s="21"/>
      <c r="F283" s="21">
        <f t="shared" si="49"/>
        <v>317.85714285714283</v>
      </c>
      <c r="G283" s="21">
        <f t="shared" si="47"/>
        <v>59.558823529411768</v>
      </c>
      <c r="H283" s="21">
        <f t="shared" si="51"/>
        <v>46.30252100840336</v>
      </c>
      <c r="I283" s="21">
        <f t="shared" si="45"/>
        <v>324.11764705882354</v>
      </c>
      <c r="J283" s="21">
        <f t="shared" si="52"/>
        <v>653.52941176470586</v>
      </c>
      <c r="K283" s="22">
        <v>137</v>
      </c>
      <c r="L283" s="22">
        <v>31</v>
      </c>
      <c r="M283" s="22">
        <v>8</v>
      </c>
      <c r="N283" s="22">
        <f>SUM(M283+L283)</f>
        <v>39</v>
      </c>
      <c r="O283" s="125">
        <v>47</v>
      </c>
      <c r="P283" s="125">
        <v>8</v>
      </c>
      <c r="Q283" s="125">
        <v>9</v>
      </c>
      <c r="R283" s="22">
        <v>9</v>
      </c>
      <c r="S283" s="22">
        <f t="shared" si="44"/>
        <v>18</v>
      </c>
      <c r="T283" s="30">
        <v>4</v>
      </c>
      <c r="U283" s="13">
        <f t="shared" si="50"/>
        <v>209</v>
      </c>
      <c r="V283" s="23">
        <f>SUM(K283:M283)</f>
        <v>176</v>
      </c>
      <c r="W283" s="24">
        <f t="shared" si="53"/>
        <v>12534</v>
      </c>
      <c r="X283" s="24">
        <f t="shared" si="55"/>
        <v>12535</v>
      </c>
      <c r="Y283" s="205">
        <f t="shared" si="54"/>
        <v>12535</v>
      </c>
    </row>
    <row r="284" spans="1:25" ht="14.25" x14ac:dyDescent="0.2">
      <c r="A284" s="20">
        <v>44167.333333333336</v>
      </c>
      <c r="B284" s="30">
        <v>364</v>
      </c>
      <c r="C284" s="14">
        <f t="shared" si="48"/>
        <v>18104</v>
      </c>
      <c r="D284" s="21"/>
      <c r="E284" s="21"/>
      <c r="F284" s="21">
        <f t="shared" si="49"/>
        <v>328.71428571428572</v>
      </c>
      <c r="G284" s="21">
        <f t="shared" si="47"/>
        <v>53.529411764705884</v>
      </c>
      <c r="H284" s="21">
        <f t="shared" si="51"/>
        <v>44.411764705882355</v>
      </c>
      <c r="I284" s="21">
        <f t="shared" si="45"/>
        <v>310.88235294117646</v>
      </c>
      <c r="J284" s="21">
        <f t="shared" si="52"/>
        <v>656.91176470588243</v>
      </c>
      <c r="K284" s="22">
        <v>132</v>
      </c>
      <c r="L284" s="22">
        <v>30</v>
      </c>
      <c r="M284" s="22">
        <v>8</v>
      </c>
      <c r="N284" s="22">
        <f>SUM(M284+L284)</f>
        <v>38</v>
      </c>
      <c r="O284" s="125">
        <v>48</v>
      </c>
      <c r="P284" s="125">
        <v>7</v>
      </c>
      <c r="Q284" s="125">
        <v>8</v>
      </c>
      <c r="R284" s="22">
        <v>10</v>
      </c>
      <c r="S284" s="22">
        <f t="shared" si="44"/>
        <v>18</v>
      </c>
      <c r="T284" s="30">
        <v>8</v>
      </c>
      <c r="U284" s="13">
        <f t="shared" si="50"/>
        <v>217</v>
      </c>
      <c r="V284" s="23">
        <f>SUM(K284:M284)</f>
        <v>170</v>
      </c>
      <c r="W284" s="24">
        <f t="shared" si="53"/>
        <v>12881</v>
      </c>
      <c r="X284" s="24">
        <f t="shared" si="55"/>
        <v>12880</v>
      </c>
      <c r="Y284" s="205">
        <f t="shared" si="54"/>
        <v>12880</v>
      </c>
    </row>
    <row r="285" spans="1:25" ht="14.25" x14ac:dyDescent="0.2">
      <c r="A285" s="20">
        <v>44168.333333333336</v>
      </c>
      <c r="B285" s="30">
        <v>376</v>
      </c>
      <c r="C285" s="14">
        <f t="shared" si="48"/>
        <v>18480</v>
      </c>
      <c r="D285" s="21"/>
      <c r="E285" s="21"/>
      <c r="F285" s="21">
        <f t="shared" si="49"/>
        <v>329.14285714285717</v>
      </c>
      <c r="G285" s="21">
        <f t="shared" si="47"/>
        <v>55.294117647058826</v>
      </c>
      <c r="H285" s="21">
        <f t="shared" si="51"/>
        <v>45.903361344537814</v>
      </c>
      <c r="I285" s="21">
        <f t="shared" si="45"/>
        <v>321.3235294117647</v>
      </c>
      <c r="J285" s="21">
        <f t="shared" si="52"/>
        <v>657.35294117647049</v>
      </c>
      <c r="K285" s="22">
        <v>120</v>
      </c>
      <c r="L285" s="22">
        <v>28</v>
      </c>
      <c r="M285" s="22">
        <v>10</v>
      </c>
      <c r="N285" s="22">
        <f>SUM(M285+L285)</f>
        <v>38</v>
      </c>
      <c r="O285" s="125">
        <v>49</v>
      </c>
      <c r="P285" s="125">
        <v>6</v>
      </c>
      <c r="Q285" s="125">
        <v>6</v>
      </c>
      <c r="R285" s="22">
        <v>10</v>
      </c>
      <c r="S285" s="22">
        <f t="shared" si="44"/>
        <v>16</v>
      </c>
      <c r="T285" s="30">
        <v>4</v>
      </c>
      <c r="U285" s="13">
        <f t="shared" si="50"/>
        <v>221</v>
      </c>
      <c r="V285" s="23">
        <f>SUM(K285:M285)</f>
        <v>158</v>
      </c>
      <c r="W285" s="24">
        <f t="shared" si="53"/>
        <v>13266</v>
      </c>
      <c r="X285" s="24">
        <f t="shared" si="55"/>
        <v>13265</v>
      </c>
      <c r="Y285" s="205">
        <f t="shared" si="54"/>
        <v>13265</v>
      </c>
    </row>
    <row r="286" spans="1:25" ht="14.25" x14ac:dyDescent="0.2">
      <c r="A286" s="20">
        <v>44169.333333333336</v>
      </c>
      <c r="B286" s="23">
        <v>379</v>
      </c>
      <c r="C286" s="14">
        <f t="shared" si="48"/>
        <v>18859</v>
      </c>
      <c r="D286" s="21"/>
      <c r="E286" s="21"/>
      <c r="F286" s="21">
        <f t="shared" si="49"/>
        <v>328</v>
      </c>
      <c r="G286" s="21">
        <f t="shared" si="47"/>
        <v>55.735294117647058</v>
      </c>
      <c r="H286" s="21">
        <f t="shared" si="51"/>
        <v>46.743697478991599</v>
      </c>
      <c r="I286" s="21">
        <f t="shared" si="45"/>
        <v>327.20588235294122</v>
      </c>
      <c r="J286" s="21">
        <f t="shared" si="52"/>
        <v>646.32352941176475</v>
      </c>
      <c r="K286" s="22">
        <v>119</v>
      </c>
      <c r="L286" s="22">
        <v>28</v>
      </c>
      <c r="M286" s="22">
        <v>8</v>
      </c>
      <c r="N286" s="22">
        <f>SUM(M286+L286)</f>
        <v>36</v>
      </c>
      <c r="O286" s="125">
        <v>50</v>
      </c>
      <c r="P286" s="125">
        <v>6</v>
      </c>
      <c r="Q286" s="125">
        <v>7</v>
      </c>
      <c r="R286" s="22">
        <v>16</v>
      </c>
      <c r="S286" s="22">
        <f t="shared" si="44"/>
        <v>23</v>
      </c>
      <c r="T286" s="23">
        <v>4</v>
      </c>
      <c r="U286" s="13">
        <f t="shared" si="50"/>
        <v>225</v>
      </c>
      <c r="V286" s="23">
        <f>SUM(K286:M286)</f>
        <v>155</v>
      </c>
      <c r="W286" s="24">
        <f t="shared" si="53"/>
        <v>13723</v>
      </c>
      <c r="X286" s="24">
        <f t="shared" si="55"/>
        <v>13725</v>
      </c>
      <c r="Y286" s="205">
        <f t="shared" si="54"/>
        <v>13725</v>
      </c>
    </row>
    <row r="287" spans="1:25" ht="14.25" x14ac:dyDescent="0.2">
      <c r="A287" s="20">
        <v>44170.333333333336</v>
      </c>
      <c r="B287" s="30">
        <v>335</v>
      </c>
      <c r="C287" s="14">
        <f t="shared" si="48"/>
        <v>19194</v>
      </c>
      <c r="D287" s="21"/>
      <c r="E287" s="21"/>
      <c r="F287" s="21">
        <f t="shared" si="49"/>
        <v>337.14285714285717</v>
      </c>
      <c r="G287" s="21">
        <f t="shared" si="47"/>
        <v>49.264705882352942</v>
      </c>
      <c r="H287" s="21">
        <f t="shared" si="51"/>
        <v>48.340336134453779</v>
      </c>
      <c r="I287" s="21">
        <f t="shared" si="45"/>
        <v>338.38235294117646</v>
      </c>
      <c r="J287" s="21">
        <f t="shared" si="52"/>
        <v>652.79411764705878</v>
      </c>
      <c r="K287" s="22"/>
      <c r="L287" s="22"/>
      <c r="M287" s="22"/>
      <c r="N287" s="22"/>
      <c r="O287" s="125"/>
      <c r="P287" s="125"/>
      <c r="Q287" s="125"/>
      <c r="R287" s="22"/>
      <c r="S287" s="22"/>
      <c r="T287" s="30">
        <v>7</v>
      </c>
      <c r="U287" s="13">
        <f t="shared" si="50"/>
        <v>232</v>
      </c>
      <c r="V287" s="23">
        <v>155</v>
      </c>
      <c r="W287" s="24">
        <f t="shared" si="53"/>
        <v>14014</v>
      </c>
      <c r="X287" s="24">
        <f t="shared" si="55"/>
        <v>14015</v>
      </c>
      <c r="Y287" s="205">
        <f t="shared" si="54"/>
        <v>14015</v>
      </c>
    </row>
    <row r="288" spans="1:25" ht="14.25" x14ac:dyDescent="0.2">
      <c r="A288" s="20">
        <v>44171.333333333336</v>
      </c>
      <c r="B288" s="30">
        <v>125</v>
      </c>
      <c r="C288" s="14">
        <f t="shared" si="48"/>
        <v>19319</v>
      </c>
      <c r="D288" s="21"/>
      <c r="E288" s="21"/>
      <c r="F288" s="21">
        <f t="shared" si="49"/>
        <v>358</v>
      </c>
      <c r="G288" s="21">
        <f t="shared" si="47"/>
        <v>18.382352941176471</v>
      </c>
      <c r="H288" s="21">
        <f t="shared" si="51"/>
        <v>48.403361344537814</v>
      </c>
      <c r="I288" s="21">
        <f t="shared" si="45"/>
        <v>338.8235294117647</v>
      </c>
      <c r="J288" s="21">
        <f t="shared" si="52"/>
        <v>657.94117647058818</v>
      </c>
      <c r="K288" s="22"/>
      <c r="L288" s="22"/>
      <c r="M288" s="22"/>
      <c r="N288" s="22"/>
      <c r="O288" s="125"/>
      <c r="P288" s="125"/>
      <c r="Q288" s="125"/>
      <c r="R288" s="22"/>
      <c r="S288" s="22"/>
      <c r="T288" s="30">
        <v>7</v>
      </c>
      <c r="U288" s="13">
        <f t="shared" si="50"/>
        <v>239</v>
      </c>
      <c r="V288" s="23">
        <v>155</v>
      </c>
      <c r="W288" s="24">
        <f t="shared" si="53"/>
        <v>14104</v>
      </c>
      <c r="X288" s="24">
        <f t="shared" si="55"/>
        <v>14105</v>
      </c>
      <c r="Y288" s="205">
        <f t="shared" si="54"/>
        <v>14105</v>
      </c>
    </row>
    <row r="289" spans="1:25" ht="14.25" x14ac:dyDescent="0.2">
      <c r="A289" s="20">
        <v>44172.333333333336</v>
      </c>
      <c r="B289" s="30">
        <v>312</v>
      </c>
      <c r="C289" s="14">
        <f t="shared" si="48"/>
        <v>19631</v>
      </c>
      <c r="D289" s="21"/>
      <c r="E289" s="21"/>
      <c r="F289" s="21">
        <f t="shared" si="49"/>
        <v>370.57142857142856</v>
      </c>
      <c r="G289" s="21">
        <f t="shared" si="47"/>
        <v>45.882352941176471</v>
      </c>
      <c r="H289" s="21">
        <f t="shared" si="51"/>
        <v>48.235294117647058</v>
      </c>
      <c r="I289" s="21">
        <f t="shared" si="45"/>
        <v>337.64705882352939</v>
      </c>
      <c r="J289" s="21">
        <f t="shared" si="52"/>
        <v>665.58823529411757</v>
      </c>
      <c r="K289" s="22">
        <v>150</v>
      </c>
      <c r="L289" s="22">
        <v>27</v>
      </c>
      <c r="M289" s="22">
        <v>6</v>
      </c>
      <c r="N289" s="22">
        <f>SUM(M289+L289)</f>
        <v>33</v>
      </c>
      <c r="O289" s="125">
        <v>49</v>
      </c>
      <c r="P289" s="125">
        <v>5</v>
      </c>
      <c r="Q289" s="125">
        <v>7</v>
      </c>
      <c r="R289" s="22">
        <v>11</v>
      </c>
      <c r="S289" s="22">
        <f t="shared" ref="S289:S314" si="56">R289+Q289</f>
        <v>18</v>
      </c>
      <c r="T289" s="30">
        <v>2</v>
      </c>
      <c r="U289" s="13">
        <f t="shared" si="50"/>
        <v>241</v>
      </c>
      <c r="V289" s="23">
        <f>SUM(K289:M289)</f>
        <v>183</v>
      </c>
      <c r="W289" s="24">
        <f t="shared" si="53"/>
        <v>14336</v>
      </c>
      <c r="X289" s="24">
        <f t="shared" si="55"/>
        <v>14335</v>
      </c>
      <c r="Y289" s="205">
        <f t="shared" si="54"/>
        <v>14335</v>
      </c>
    </row>
    <row r="290" spans="1:25" ht="14.25" x14ac:dyDescent="0.2">
      <c r="A290" s="20">
        <v>44173.333333333336</v>
      </c>
      <c r="B290" s="30">
        <v>469</v>
      </c>
      <c r="C290" s="14">
        <f t="shared" si="48"/>
        <v>20100</v>
      </c>
      <c r="D290" s="21"/>
      <c r="E290" s="21"/>
      <c r="F290" s="21">
        <f t="shared" si="49"/>
        <v>375.71428571428572</v>
      </c>
      <c r="G290" s="21">
        <f t="shared" si="47"/>
        <v>68.970588235294116</v>
      </c>
      <c r="H290" s="21">
        <f t="shared" si="51"/>
        <v>49.579831932773104</v>
      </c>
      <c r="I290" s="21">
        <f t="shared" si="45"/>
        <v>347.05882352941171</v>
      </c>
      <c r="J290" s="21">
        <f t="shared" si="52"/>
        <v>671.17647058823536</v>
      </c>
      <c r="K290" s="22">
        <v>172</v>
      </c>
      <c r="L290" s="22">
        <v>23</v>
      </c>
      <c r="M290" s="22">
        <v>3</v>
      </c>
      <c r="N290" s="22">
        <f>SUM(M290+L290)</f>
        <v>26</v>
      </c>
      <c r="O290" s="125">
        <v>46</v>
      </c>
      <c r="P290" s="125">
        <v>7</v>
      </c>
      <c r="Q290" s="125">
        <v>11</v>
      </c>
      <c r="R290" s="22">
        <v>15</v>
      </c>
      <c r="S290" s="22">
        <f t="shared" si="56"/>
        <v>26</v>
      </c>
      <c r="T290" s="30">
        <v>7</v>
      </c>
      <c r="U290" s="13">
        <f t="shared" si="50"/>
        <v>248</v>
      </c>
      <c r="V290" s="23">
        <f>SUM(K290:M290)</f>
        <v>198</v>
      </c>
      <c r="W290" s="24">
        <f t="shared" si="53"/>
        <v>14752</v>
      </c>
      <c r="X290" s="24">
        <f t="shared" si="55"/>
        <v>14750</v>
      </c>
      <c r="Y290" s="205">
        <f t="shared" si="54"/>
        <v>14750</v>
      </c>
    </row>
    <row r="291" spans="1:25" ht="14.25" x14ac:dyDescent="0.2">
      <c r="A291" s="20">
        <v>44174.333333333336</v>
      </c>
      <c r="B291" s="30">
        <v>510</v>
      </c>
      <c r="C291" s="14">
        <f t="shared" si="48"/>
        <v>20610</v>
      </c>
      <c r="D291" s="21"/>
      <c r="E291" s="21"/>
      <c r="F291" s="21">
        <f t="shared" si="49"/>
        <v>382</v>
      </c>
      <c r="G291" s="21">
        <f t="shared" si="47"/>
        <v>75</v>
      </c>
      <c r="H291" s="21">
        <f t="shared" si="51"/>
        <v>52.647058823529406</v>
      </c>
      <c r="I291" s="21">
        <f t="shared" si="45"/>
        <v>368.52941176470586</v>
      </c>
      <c r="J291" s="21">
        <f t="shared" si="52"/>
        <v>679.41176470588243</v>
      </c>
      <c r="K291" s="22">
        <v>145</v>
      </c>
      <c r="L291" s="22">
        <v>25</v>
      </c>
      <c r="M291" s="22">
        <v>3</v>
      </c>
      <c r="N291" s="22">
        <f>SUM(M291+L291)</f>
        <v>28</v>
      </c>
      <c r="O291" s="125">
        <v>42</v>
      </c>
      <c r="P291" s="125">
        <v>11</v>
      </c>
      <c r="Q291" s="125">
        <v>13</v>
      </c>
      <c r="R291" s="22">
        <v>10</v>
      </c>
      <c r="S291" s="22">
        <f t="shared" si="56"/>
        <v>23</v>
      </c>
      <c r="T291" s="30">
        <v>6</v>
      </c>
      <c r="U291" s="13">
        <f t="shared" si="50"/>
        <v>254</v>
      </c>
      <c r="V291" s="23">
        <f>SUM(K291:M291)</f>
        <v>173</v>
      </c>
      <c r="W291" s="24">
        <f t="shared" si="53"/>
        <v>15231</v>
      </c>
      <c r="X291" s="24">
        <f t="shared" si="55"/>
        <v>15230</v>
      </c>
      <c r="Y291" s="205">
        <f t="shared" si="54"/>
        <v>15230</v>
      </c>
    </row>
    <row r="292" spans="1:25" ht="14.25" x14ac:dyDescent="0.2">
      <c r="A292" s="20">
        <v>44175.333333333336</v>
      </c>
      <c r="B292" s="30">
        <v>464</v>
      </c>
      <c r="C292" s="14">
        <f t="shared" si="48"/>
        <v>21074</v>
      </c>
      <c r="D292" s="21"/>
      <c r="E292" s="21"/>
      <c r="F292" s="21">
        <f t="shared" si="49"/>
        <v>392.42857142857144</v>
      </c>
      <c r="G292" s="21">
        <f t="shared" si="47"/>
        <v>68.235294117647058</v>
      </c>
      <c r="H292" s="21">
        <f t="shared" si="51"/>
        <v>54.495798319327733</v>
      </c>
      <c r="I292" s="21">
        <f t="shared" si="45"/>
        <v>381.47058823529414</v>
      </c>
      <c r="J292" s="21">
        <f t="shared" si="52"/>
        <v>702.79411764705878</v>
      </c>
      <c r="K292" s="22">
        <v>156</v>
      </c>
      <c r="L292" s="22">
        <v>27</v>
      </c>
      <c r="M292" s="22">
        <v>6</v>
      </c>
      <c r="N292" s="22">
        <f>SUM(M292+L292)</f>
        <v>33</v>
      </c>
      <c r="O292" s="125">
        <v>48</v>
      </c>
      <c r="P292" s="125">
        <v>8</v>
      </c>
      <c r="Q292" s="125">
        <v>8</v>
      </c>
      <c r="R292" s="22">
        <v>13</v>
      </c>
      <c r="S292" s="22">
        <f t="shared" si="56"/>
        <v>21</v>
      </c>
      <c r="T292" s="30">
        <v>8</v>
      </c>
      <c r="U292" s="13">
        <f t="shared" si="50"/>
        <v>262</v>
      </c>
      <c r="V292" s="23">
        <f>SUM(K292:M292)</f>
        <v>189</v>
      </c>
      <c r="W292" s="24">
        <f t="shared" si="53"/>
        <v>15520</v>
      </c>
      <c r="X292" s="24">
        <f t="shared" si="55"/>
        <v>15520</v>
      </c>
      <c r="Y292" s="205">
        <f t="shared" si="54"/>
        <v>15520</v>
      </c>
    </row>
    <row r="293" spans="1:25" ht="14.25" x14ac:dyDescent="0.2">
      <c r="A293" s="20">
        <v>44176.333333333336</v>
      </c>
      <c r="B293" s="23">
        <v>415</v>
      </c>
      <c r="C293" s="14">
        <f t="shared" si="48"/>
        <v>21489</v>
      </c>
      <c r="D293" s="21"/>
      <c r="E293" s="21"/>
      <c r="F293" s="21">
        <f t="shared" si="49"/>
        <v>391.42857142857144</v>
      </c>
      <c r="G293" s="21">
        <f t="shared" si="47"/>
        <v>61.029411764705884</v>
      </c>
      <c r="H293" s="21">
        <f t="shared" si="51"/>
        <v>55.252100840336134</v>
      </c>
      <c r="I293" s="21">
        <f t="shared" si="45"/>
        <v>386.76470588235293</v>
      </c>
      <c r="J293" s="21">
        <f t="shared" si="52"/>
        <v>713.97058823529414</v>
      </c>
      <c r="K293" s="22">
        <v>151</v>
      </c>
      <c r="L293" s="22">
        <v>30</v>
      </c>
      <c r="M293" s="22">
        <v>6</v>
      </c>
      <c r="N293" s="22">
        <f>SUM(M293+L293)</f>
        <v>36</v>
      </c>
      <c r="O293" s="125">
        <v>50</v>
      </c>
      <c r="P293" s="125">
        <v>2</v>
      </c>
      <c r="Q293" s="125">
        <v>5</v>
      </c>
      <c r="R293" s="22">
        <v>8</v>
      </c>
      <c r="S293" s="22">
        <f t="shared" si="56"/>
        <v>13</v>
      </c>
      <c r="T293" s="30">
        <v>8</v>
      </c>
      <c r="U293" s="13">
        <f t="shared" si="50"/>
        <v>270</v>
      </c>
      <c r="V293" s="23">
        <f>SUM(K293:M293)</f>
        <v>187</v>
      </c>
      <c r="W293" s="24">
        <f t="shared" si="53"/>
        <v>15861</v>
      </c>
      <c r="X293" s="24">
        <f t="shared" si="55"/>
        <v>15860</v>
      </c>
      <c r="Y293" s="205">
        <f t="shared" si="54"/>
        <v>15860</v>
      </c>
    </row>
    <row r="294" spans="1:25" ht="14.25" x14ac:dyDescent="0.2">
      <c r="A294" s="20">
        <v>44177.333333333336</v>
      </c>
      <c r="B294" s="23">
        <v>379</v>
      </c>
      <c r="C294" s="14">
        <f t="shared" si="48"/>
        <v>21868</v>
      </c>
      <c r="D294" s="21"/>
      <c r="E294" s="21"/>
      <c r="F294" s="21">
        <f t="shared" si="49"/>
        <v>405.57142857142856</v>
      </c>
      <c r="G294" s="21">
        <f t="shared" si="47"/>
        <v>55.735294117647058</v>
      </c>
      <c r="H294" s="21">
        <f t="shared" si="51"/>
        <v>56.176470588235297</v>
      </c>
      <c r="I294" s="21">
        <f t="shared" si="45"/>
        <v>393.23529411764707</v>
      </c>
      <c r="J294" s="21">
        <f t="shared" si="52"/>
        <v>731.61764705882354</v>
      </c>
      <c r="K294" s="22"/>
      <c r="L294" s="22"/>
      <c r="M294" s="22"/>
      <c r="N294" s="22"/>
      <c r="O294" s="125"/>
      <c r="P294" s="125"/>
      <c r="Q294" s="125"/>
      <c r="R294" s="22"/>
      <c r="S294" s="22"/>
      <c r="T294" s="30">
        <v>7</v>
      </c>
      <c r="U294" s="13">
        <f t="shared" si="50"/>
        <v>277</v>
      </c>
      <c r="V294" s="23">
        <v>187</v>
      </c>
      <c r="W294" s="24">
        <f t="shared" si="53"/>
        <v>16120</v>
      </c>
      <c r="X294" s="24">
        <f t="shared" si="55"/>
        <v>16120</v>
      </c>
      <c r="Y294" s="205">
        <f t="shared" si="54"/>
        <v>16120</v>
      </c>
    </row>
    <row r="295" spans="1:25" ht="14.25" x14ac:dyDescent="0.2">
      <c r="A295" s="20">
        <v>44178.333333333336</v>
      </c>
      <c r="B295" s="23">
        <v>198</v>
      </c>
      <c r="C295" s="14">
        <f t="shared" si="48"/>
        <v>22066</v>
      </c>
      <c r="D295" s="21"/>
      <c r="E295" s="21"/>
      <c r="F295" s="21">
        <f t="shared" si="49"/>
        <v>409.28571428571428</v>
      </c>
      <c r="G295" s="21">
        <f t="shared" si="47"/>
        <v>29.117647058823529</v>
      </c>
      <c r="H295" s="21">
        <f t="shared" si="51"/>
        <v>57.710084033613448</v>
      </c>
      <c r="I295" s="21">
        <f t="shared" si="45"/>
        <v>403.97058823529414</v>
      </c>
      <c r="J295" s="21">
        <f t="shared" si="52"/>
        <v>742.79411764705878</v>
      </c>
      <c r="K295" s="22"/>
      <c r="L295" s="22"/>
      <c r="M295" s="22"/>
      <c r="N295" s="22"/>
      <c r="O295" s="125"/>
      <c r="P295" s="125"/>
      <c r="Q295" s="125"/>
      <c r="R295" s="22"/>
      <c r="S295" s="22"/>
      <c r="T295" s="30">
        <v>5</v>
      </c>
      <c r="U295" s="13">
        <f t="shared" si="50"/>
        <v>282</v>
      </c>
      <c r="V295" s="23">
        <v>187</v>
      </c>
      <c r="W295" s="24">
        <f t="shared" si="53"/>
        <v>16242</v>
      </c>
      <c r="X295" s="24">
        <f t="shared" si="55"/>
        <v>16240</v>
      </c>
      <c r="Y295" s="205">
        <f t="shared" si="54"/>
        <v>16240</v>
      </c>
    </row>
    <row r="296" spans="1:25" ht="14.25" x14ac:dyDescent="0.2">
      <c r="A296" s="20">
        <v>44179.333333333336</v>
      </c>
      <c r="B296" s="30">
        <v>305</v>
      </c>
      <c r="C296" s="14">
        <f t="shared" si="48"/>
        <v>22371</v>
      </c>
      <c r="D296" s="21"/>
      <c r="E296" s="21"/>
      <c r="F296" s="21">
        <f t="shared" si="49"/>
        <v>413.85714285714283</v>
      </c>
      <c r="G296" s="21">
        <f t="shared" si="47"/>
        <v>44.852941176470587</v>
      </c>
      <c r="H296" s="21">
        <f t="shared" si="51"/>
        <v>57.563025210084042</v>
      </c>
      <c r="I296" s="21">
        <f t="shared" si="45"/>
        <v>402.94117647058829</v>
      </c>
      <c r="J296" s="21">
        <f t="shared" si="52"/>
        <v>740.58823529411768</v>
      </c>
      <c r="K296" s="22">
        <v>171</v>
      </c>
      <c r="L296" s="22">
        <v>30</v>
      </c>
      <c r="M296" s="22">
        <v>8</v>
      </c>
      <c r="N296" s="22">
        <f>SUM(M296+L296)</f>
        <v>38</v>
      </c>
      <c r="O296" s="125">
        <v>45</v>
      </c>
      <c r="P296" s="125">
        <v>6</v>
      </c>
      <c r="Q296" s="125">
        <v>9</v>
      </c>
      <c r="R296" s="22">
        <v>15</v>
      </c>
      <c r="S296" s="22">
        <f t="shared" si="56"/>
        <v>24</v>
      </c>
      <c r="T296" s="30">
        <v>10</v>
      </c>
      <c r="U296" s="13">
        <f t="shared" si="50"/>
        <v>292</v>
      </c>
      <c r="V296" s="23">
        <f>SUM(K296:M296)</f>
        <v>209</v>
      </c>
      <c r="W296" s="24">
        <f t="shared" si="53"/>
        <v>16540</v>
      </c>
      <c r="X296" s="24">
        <f t="shared" si="55"/>
        <v>16540</v>
      </c>
      <c r="Y296" s="205">
        <f t="shared" si="54"/>
        <v>16540</v>
      </c>
    </row>
    <row r="297" spans="1:25" ht="14.25" x14ac:dyDescent="0.2">
      <c r="A297" s="20">
        <v>44180.333333333336</v>
      </c>
      <c r="B297" s="23">
        <v>568</v>
      </c>
      <c r="C297" s="14">
        <f t="shared" si="48"/>
        <v>22939</v>
      </c>
      <c r="D297" s="21"/>
      <c r="E297" s="21"/>
      <c r="F297" s="21">
        <f t="shared" si="49"/>
        <v>419.14285714285717</v>
      </c>
      <c r="G297" s="21">
        <f t="shared" si="47"/>
        <v>83.529411764705884</v>
      </c>
      <c r="H297" s="21">
        <f t="shared" si="51"/>
        <v>59.642857142857146</v>
      </c>
      <c r="I297" s="21">
        <f t="shared" si="45"/>
        <v>417.5</v>
      </c>
      <c r="J297" s="21">
        <f t="shared" si="52"/>
        <v>764.55882352941171</v>
      </c>
      <c r="K297" s="22">
        <v>167</v>
      </c>
      <c r="L297" s="22">
        <v>28</v>
      </c>
      <c r="M297" s="22">
        <v>9</v>
      </c>
      <c r="N297" s="22">
        <f>SUM(M297+L297)</f>
        <v>37</v>
      </c>
      <c r="O297" s="125">
        <v>47</v>
      </c>
      <c r="P297" s="125">
        <v>5</v>
      </c>
      <c r="Q297" s="125">
        <v>9</v>
      </c>
      <c r="R297" s="22">
        <v>11</v>
      </c>
      <c r="S297" s="22">
        <f t="shared" si="56"/>
        <v>20</v>
      </c>
      <c r="T297" s="30">
        <v>11</v>
      </c>
      <c r="U297" s="13">
        <f t="shared" si="50"/>
        <v>303</v>
      </c>
      <c r="V297" s="23">
        <f>SUM(K297:M297)</f>
        <v>204</v>
      </c>
      <c r="W297" s="24">
        <f t="shared" si="53"/>
        <v>16950</v>
      </c>
      <c r="X297" s="24">
        <f t="shared" si="55"/>
        <v>16950</v>
      </c>
      <c r="Y297" s="205">
        <f t="shared" si="54"/>
        <v>16950</v>
      </c>
    </row>
    <row r="298" spans="1:25" ht="14.25" x14ac:dyDescent="0.2">
      <c r="A298" s="20">
        <v>44181.333333333336</v>
      </c>
      <c r="B298" s="30">
        <v>536</v>
      </c>
      <c r="C298" s="14">
        <f t="shared" si="48"/>
        <v>23475</v>
      </c>
      <c r="D298" s="21"/>
      <c r="E298" s="21"/>
      <c r="F298" s="21">
        <f t="shared" si="49"/>
        <v>409.57142857142856</v>
      </c>
      <c r="G298" s="21">
        <f t="shared" si="47"/>
        <v>78.82352941176471</v>
      </c>
      <c r="H298" s="21">
        <f t="shared" si="51"/>
        <v>60.189075630252098</v>
      </c>
      <c r="I298" s="21">
        <f t="shared" si="45"/>
        <v>421.3235294117647</v>
      </c>
      <c r="J298" s="21">
        <f t="shared" si="52"/>
        <v>789.85294117647061</v>
      </c>
      <c r="K298" s="22">
        <v>165</v>
      </c>
      <c r="L298" s="22">
        <v>31</v>
      </c>
      <c r="M298" s="22">
        <v>6</v>
      </c>
      <c r="N298" s="22">
        <f>SUM(M298+L298)</f>
        <v>37</v>
      </c>
      <c r="O298" s="125">
        <v>48</v>
      </c>
      <c r="P298" s="125">
        <v>4</v>
      </c>
      <c r="Q298" s="125">
        <v>7</v>
      </c>
      <c r="R298" s="22">
        <v>13</v>
      </c>
      <c r="S298" s="22">
        <f t="shared" si="56"/>
        <v>20</v>
      </c>
      <c r="T298" s="30">
        <v>14</v>
      </c>
      <c r="U298" s="13">
        <f t="shared" si="50"/>
        <v>317</v>
      </c>
      <c r="V298" s="23">
        <f>SUM(K298:M298)</f>
        <v>202</v>
      </c>
      <c r="W298" s="24">
        <f t="shared" si="53"/>
        <v>17316</v>
      </c>
      <c r="X298" s="24">
        <f t="shared" si="55"/>
        <v>17315</v>
      </c>
      <c r="Y298" s="205">
        <f t="shared" si="54"/>
        <v>17315</v>
      </c>
    </row>
    <row r="299" spans="1:25" ht="14.25" x14ac:dyDescent="0.2">
      <c r="A299" s="20">
        <v>44182.333333333336</v>
      </c>
      <c r="B299" s="23">
        <v>496</v>
      </c>
      <c r="C299" s="14">
        <f t="shared" si="48"/>
        <v>23971</v>
      </c>
      <c r="D299" s="21"/>
      <c r="E299" s="21"/>
      <c r="F299" s="21">
        <f t="shared" si="49"/>
        <v>406.28571428571428</v>
      </c>
      <c r="G299" s="21">
        <f t="shared" si="47"/>
        <v>72.941176470588232</v>
      </c>
      <c r="H299" s="21">
        <f t="shared" si="51"/>
        <v>60.861344537815121</v>
      </c>
      <c r="I299" s="21">
        <f t="shared" si="45"/>
        <v>426.02941176470586</v>
      </c>
      <c r="J299" s="21">
        <f t="shared" si="52"/>
        <v>807.5</v>
      </c>
      <c r="K299" s="22">
        <v>166</v>
      </c>
      <c r="L299" s="22">
        <v>33</v>
      </c>
      <c r="M299" s="22">
        <v>6</v>
      </c>
      <c r="N299" s="22">
        <f>SUM(M299+L299)</f>
        <v>39</v>
      </c>
      <c r="O299" s="125">
        <v>51</v>
      </c>
      <c r="P299" s="125">
        <v>3</v>
      </c>
      <c r="Q299" s="125">
        <v>3</v>
      </c>
      <c r="R299" s="22">
        <v>11</v>
      </c>
      <c r="S299" s="22">
        <f t="shared" si="56"/>
        <v>14</v>
      </c>
      <c r="T299" s="30">
        <v>9</v>
      </c>
      <c r="U299" s="13">
        <f t="shared" si="50"/>
        <v>326</v>
      </c>
      <c r="V299" s="23">
        <f>SUM(K299:M299)</f>
        <v>205</v>
      </c>
      <c r="W299" s="24">
        <f t="shared" si="53"/>
        <v>17689</v>
      </c>
      <c r="X299" s="24">
        <f t="shared" si="55"/>
        <v>17690</v>
      </c>
      <c r="Y299" s="205">
        <f t="shared" si="54"/>
        <v>17690</v>
      </c>
    </row>
    <row r="300" spans="1:25" ht="14.25" x14ac:dyDescent="0.2">
      <c r="A300" s="20">
        <v>44183.333333333336</v>
      </c>
      <c r="B300" s="30">
        <v>452</v>
      </c>
      <c r="C300" s="14">
        <f t="shared" si="48"/>
        <v>24423</v>
      </c>
      <c r="D300" s="21"/>
      <c r="E300" s="21"/>
      <c r="F300" s="21">
        <f t="shared" si="49"/>
        <v>406.85714285714283</v>
      </c>
      <c r="G300" s="21">
        <f t="shared" si="47"/>
        <v>66.470588235294116</v>
      </c>
      <c r="H300" s="21">
        <f t="shared" si="51"/>
        <v>61.638655462184879</v>
      </c>
      <c r="I300" s="21">
        <f t="shared" si="45"/>
        <v>431.47058823529414</v>
      </c>
      <c r="J300" s="21">
        <f t="shared" si="52"/>
        <v>818.23529411764707</v>
      </c>
      <c r="K300" s="22">
        <v>169</v>
      </c>
      <c r="L300" s="22">
        <v>32</v>
      </c>
      <c r="M300" s="22">
        <v>6</v>
      </c>
      <c r="N300" s="22">
        <f>SUM(M300+L300)</f>
        <v>38</v>
      </c>
      <c r="O300" s="125">
        <v>51</v>
      </c>
      <c r="P300" s="125">
        <v>6</v>
      </c>
      <c r="Q300" s="125">
        <v>9</v>
      </c>
      <c r="R300" s="22">
        <v>14</v>
      </c>
      <c r="S300" s="22">
        <f t="shared" si="56"/>
        <v>23</v>
      </c>
      <c r="T300" s="30">
        <v>8</v>
      </c>
      <c r="U300" s="13">
        <f t="shared" si="50"/>
        <v>334</v>
      </c>
      <c r="V300" s="23">
        <f>SUM(K300:M300)</f>
        <v>207</v>
      </c>
      <c r="W300" s="24">
        <f t="shared" si="53"/>
        <v>18066</v>
      </c>
      <c r="X300" s="24">
        <f t="shared" si="55"/>
        <v>18065</v>
      </c>
      <c r="Y300" s="205">
        <f t="shared" si="54"/>
        <v>18065</v>
      </c>
    </row>
    <row r="301" spans="1:25" ht="14.25" x14ac:dyDescent="0.2">
      <c r="A301" s="20">
        <v>44184.333333333336</v>
      </c>
      <c r="B301" s="30">
        <v>312</v>
      </c>
      <c r="C301" s="14">
        <f t="shared" si="48"/>
        <v>24735</v>
      </c>
      <c r="D301" s="21"/>
      <c r="E301" s="21"/>
      <c r="F301" s="21">
        <f t="shared" si="49"/>
        <v>407.85714285714283</v>
      </c>
      <c r="G301" s="21">
        <f t="shared" si="47"/>
        <v>45.882352941176471</v>
      </c>
      <c r="H301" s="21">
        <f t="shared" si="51"/>
        <v>60.231092436974791</v>
      </c>
      <c r="I301" s="21">
        <f t="shared" si="45"/>
        <v>421.61764705882354</v>
      </c>
      <c r="J301" s="21">
        <f t="shared" si="52"/>
        <v>814.85294117647061</v>
      </c>
      <c r="K301" s="22"/>
      <c r="L301" s="22"/>
      <c r="M301" s="22"/>
      <c r="N301" s="22"/>
      <c r="O301" s="125"/>
      <c r="P301" s="125"/>
      <c r="Q301" s="125"/>
      <c r="R301" s="22"/>
      <c r="S301" s="22"/>
      <c r="T301" s="30">
        <v>9</v>
      </c>
      <c r="U301" s="13">
        <f t="shared" si="50"/>
        <v>343</v>
      </c>
      <c r="V301" s="23">
        <v>207</v>
      </c>
      <c r="W301" s="24">
        <f t="shared" si="53"/>
        <v>18401</v>
      </c>
      <c r="X301" s="24">
        <f t="shared" si="55"/>
        <v>18400</v>
      </c>
      <c r="Y301" s="205">
        <f t="shared" si="54"/>
        <v>18400</v>
      </c>
    </row>
    <row r="302" spans="1:25" ht="14.25" x14ac:dyDescent="0.2">
      <c r="A302" s="20">
        <v>44185.333333333336</v>
      </c>
      <c r="B302" s="30">
        <v>175</v>
      </c>
      <c r="C302" s="14">
        <f t="shared" si="48"/>
        <v>24910</v>
      </c>
      <c r="D302" s="21"/>
      <c r="E302" s="21"/>
      <c r="F302" s="21">
        <f t="shared" si="49"/>
        <v>397.71428571428572</v>
      </c>
      <c r="G302" s="21">
        <f t="shared" si="47"/>
        <v>25.735294117647058</v>
      </c>
      <c r="H302" s="21">
        <f t="shared" si="51"/>
        <v>59.747899159663866</v>
      </c>
      <c r="I302" s="21">
        <f t="shared" si="45"/>
        <v>418.23529411764707</v>
      </c>
      <c r="J302" s="21">
        <f t="shared" si="52"/>
        <v>822.20588235294133</v>
      </c>
      <c r="K302" s="22"/>
      <c r="L302" s="22"/>
      <c r="M302" s="22"/>
      <c r="N302" s="22"/>
      <c r="O302" s="125"/>
      <c r="P302" s="125"/>
      <c r="Q302" s="125"/>
      <c r="R302" s="22"/>
      <c r="S302" s="22"/>
      <c r="T302" s="30">
        <v>14</v>
      </c>
      <c r="U302" s="13">
        <f t="shared" si="50"/>
        <v>357</v>
      </c>
      <c r="V302" s="23">
        <v>207</v>
      </c>
      <c r="W302" s="24">
        <f t="shared" si="53"/>
        <v>18526</v>
      </c>
      <c r="X302" s="24">
        <f t="shared" si="55"/>
        <v>18525</v>
      </c>
      <c r="Y302" s="205">
        <f t="shared" si="54"/>
        <v>18525</v>
      </c>
    </row>
    <row r="303" spans="1:25" ht="14.25" x14ac:dyDescent="0.2">
      <c r="A303" s="20">
        <v>44186.333333333336</v>
      </c>
      <c r="B303" s="30">
        <v>309</v>
      </c>
      <c r="C303" s="14">
        <f t="shared" si="48"/>
        <v>25219</v>
      </c>
      <c r="D303" s="21"/>
      <c r="E303" s="21"/>
      <c r="F303" s="21">
        <f t="shared" si="49"/>
        <v>393.42857142857144</v>
      </c>
      <c r="G303" s="21">
        <f t="shared" si="47"/>
        <v>45.441176470588239</v>
      </c>
      <c r="H303" s="21">
        <f t="shared" si="51"/>
        <v>59.831932773109244</v>
      </c>
      <c r="I303" s="21">
        <f t="shared" si="45"/>
        <v>418.8235294117647</v>
      </c>
      <c r="J303" s="21">
        <f t="shared" si="52"/>
        <v>821.76470588235304</v>
      </c>
      <c r="K303" s="22">
        <v>171</v>
      </c>
      <c r="L303" s="22">
        <v>35</v>
      </c>
      <c r="M303" s="22">
        <v>5</v>
      </c>
      <c r="N303" s="22">
        <f>SUM(M303+L303)</f>
        <v>40</v>
      </c>
      <c r="O303" s="125">
        <v>48</v>
      </c>
      <c r="P303" s="125">
        <v>7</v>
      </c>
      <c r="Q303" s="125">
        <v>8</v>
      </c>
      <c r="R303" s="22">
        <v>18</v>
      </c>
      <c r="S303" s="22">
        <f t="shared" si="56"/>
        <v>26</v>
      </c>
      <c r="T303" s="30">
        <v>10</v>
      </c>
      <c r="U303" s="13">
        <f t="shared" si="50"/>
        <v>367</v>
      </c>
      <c r="V303" s="23">
        <f>SUM(K303:M303)</f>
        <v>211</v>
      </c>
      <c r="W303" s="24">
        <f t="shared" si="53"/>
        <v>18834</v>
      </c>
      <c r="X303" s="24">
        <f t="shared" si="55"/>
        <v>18835</v>
      </c>
      <c r="Y303" s="205">
        <f t="shared" si="54"/>
        <v>18835</v>
      </c>
    </row>
    <row r="304" spans="1:25" ht="14.25" x14ac:dyDescent="0.2">
      <c r="A304" s="20">
        <v>44187.333333333336</v>
      </c>
      <c r="B304" s="23">
        <v>575</v>
      </c>
      <c r="C304" s="14">
        <f t="shared" si="48"/>
        <v>25794</v>
      </c>
      <c r="D304" s="21"/>
      <c r="E304" s="21"/>
      <c r="F304" s="21">
        <f t="shared" si="49"/>
        <v>351.14285714285717</v>
      </c>
      <c r="G304" s="21">
        <f t="shared" si="47"/>
        <v>84.558823529411768</v>
      </c>
      <c r="H304" s="21">
        <f t="shared" si="51"/>
        <v>59.978991596638657</v>
      </c>
      <c r="I304" s="21">
        <f t="shared" si="45"/>
        <v>419.85294117647061</v>
      </c>
      <c r="J304" s="21">
        <f t="shared" si="52"/>
        <v>837.35294117647072</v>
      </c>
      <c r="K304" s="22">
        <v>180</v>
      </c>
      <c r="L304" s="22">
        <v>37</v>
      </c>
      <c r="M304" s="22">
        <v>6</v>
      </c>
      <c r="N304" s="22">
        <f t="shared" ref="N304:N307" si="57">SUM(M304+L304)</f>
        <v>43</v>
      </c>
      <c r="O304" s="125">
        <v>52</v>
      </c>
      <c r="P304" s="125">
        <v>5</v>
      </c>
      <c r="Q304" s="125">
        <v>6</v>
      </c>
      <c r="R304" s="22">
        <v>17</v>
      </c>
      <c r="S304" s="22">
        <f t="shared" si="56"/>
        <v>23</v>
      </c>
      <c r="T304" s="30">
        <v>12</v>
      </c>
      <c r="U304" s="13">
        <f t="shared" si="50"/>
        <v>379</v>
      </c>
      <c r="V304" s="23">
        <f>SUM(K304:M304)</f>
        <v>223</v>
      </c>
      <c r="W304" s="24">
        <f t="shared" si="53"/>
        <v>19291</v>
      </c>
      <c r="X304" s="24">
        <f t="shared" si="55"/>
        <v>19290</v>
      </c>
      <c r="Y304" s="205">
        <f t="shared" si="54"/>
        <v>19290</v>
      </c>
    </row>
    <row r="305" spans="1:25" ht="14.25" x14ac:dyDescent="0.2">
      <c r="A305" s="20">
        <v>44188.333333333336</v>
      </c>
      <c r="B305" s="30">
        <v>465</v>
      </c>
      <c r="C305" s="14">
        <f t="shared" si="48"/>
        <v>26259</v>
      </c>
      <c r="D305" s="21"/>
      <c r="E305" s="21"/>
      <c r="F305" s="21">
        <f t="shared" si="49"/>
        <v>335.42857142857144</v>
      </c>
      <c r="G305" s="21">
        <f t="shared" si="47"/>
        <v>68.382352941176478</v>
      </c>
      <c r="H305" s="21">
        <f t="shared" si="51"/>
        <v>58.487394957983192</v>
      </c>
      <c r="I305" s="21">
        <f t="shared" si="45"/>
        <v>409.41176470588232</v>
      </c>
      <c r="J305" s="21">
        <f t="shared" si="52"/>
        <v>830.73529411764719</v>
      </c>
      <c r="K305" s="22">
        <v>155</v>
      </c>
      <c r="L305" s="22">
        <v>36</v>
      </c>
      <c r="M305" s="22">
        <v>6</v>
      </c>
      <c r="N305" s="22">
        <f t="shared" si="57"/>
        <v>42</v>
      </c>
      <c r="O305" s="125">
        <v>52</v>
      </c>
      <c r="P305" s="125">
        <v>5</v>
      </c>
      <c r="Q305" s="125">
        <v>8</v>
      </c>
      <c r="R305" s="22">
        <v>18</v>
      </c>
      <c r="S305" s="22">
        <f t="shared" si="56"/>
        <v>26</v>
      </c>
      <c r="T305" s="30">
        <v>17</v>
      </c>
      <c r="U305" s="13">
        <f t="shared" si="50"/>
        <v>396</v>
      </c>
      <c r="V305" s="23">
        <f>SUM(K305:M305)</f>
        <v>197</v>
      </c>
      <c r="W305" s="24">
        <f t="shared" si="53"/>
        <v>19827</v>
      </c>
      <c r="X305" s="24">
        <f t="shared" si="55"/>
        <v>19825</v>
      </c>
      <c r="Y305" s="205">
        <f t="shared" si="54"/>
        <v>19825</v>
      </c>
    </row>
    <row r="306" spans="1:25" ht="14.25" x14ac:dyDescent="0.2">
      <c r="A306" s="20">
        <v>44189.333333333336</v>
      </c>
      <c r="B306" s="30">
        <v>466</v>
      </c>
      <c r="C306" s="14">
        <f t="shared" si="48"/>
        <v>26725</v>
      </c>
      <c r="D306" s="21"/>
      <c r="E306" s="21"/>
      <c r="F306" s="21">
        <f t="shared" si="49"/>
        <v>333.14285714285717</v>
      </c>
      <c r="G306" s="21">
        <f t="shared" si="47"/>
        <v>68.529411764705884</v>
      </c>
      <c r="H306" s="21">
        <f t="shared" si="51"/>
        <v>57.857142857142854</v>
      </c>
      <c r="I306" s="21">
        <f t="shared" si="45"/>
        <v>405</v>
      </c>
      <c r="J306" s="21">
        <f t="shared" si="52"/>
        <v>831.02941176470597</v>
      </c>
      <c r="K306" s="22">
        <v>127</v>
      </c>
      <c r="L306" s="22">
        <v>37</v>
      </c>
      <c r="M306" s="22">
        <v>8</v>
      </c>
      <c r="N306" s="22">
        <f t="shared" si="57"/>
        <v>45</v>
      </c>
      <c r="O306" s="125">
        <v>53</v>
      </c>
      <c r="P306" s="125">
        <v>3</v>
      </c>
      <c r="Q306" s="125">
        <v>5</v>
      </c>
      <c r="R306" s="22">
        <v>18</v>
      </c>
      <c r="S306" s="22">
        <f t="shared" si="56"/>
        <v>23</v>
      </c>
      <c r="T306" s="30">
        <v>15</v>
      </c>
      <c r="U306" s="13">
        <f t="shared" si="50"/>
        <v>411</v>
      </c>
      <c r="V306" s="23">
        <f>SUM(K306:M306)</f>
        <v>172</v>
      </c>
      <c r="W306" s="24">
        <f t="shared" si="53"/>
        <v>20316</v>
      </c>
      <c r="X306" s="24">
        <f t="shared" si="55"/>
        <v>20315</v>
      </c>
      <c r="Y306" s="205">
        <f t="shared" si="54"/>
        <v>20315</v>
      </c>
    </row>
    <row r="307" spans="1:25" ht="14.25" x14ac:dyDescent="0.2">
      <c r="A307" s="20">
        <v>44190.333333333336</v>
      </c>
      <c r="B307" s="23">
        <v>156</v>
      </c>
      <c r="C307" s="14">
        <f t="shared" si="48"/>
        <v>26881</v>
      </c>
      <c r="D307" s="21"/>
      <c r="E307" s="21"/>
      <c r="F307" s="21">
        <f t="shared" si="49"/>
        <v>337.71428571428572</v>
      </c>
      <c r="G307" s="21">
        <f t="shared" si="47"/>
        <v>22.941176470588236</v>
      </c>
      <c r="H307" s="21">
        <f t="shared" si="51"/>
        <v>51.638655462184872</v>
      </c>
      <c r="I307" s="21">
        <f t="shared" si="45"/>
        <v>361.47058823529409</v>
      </c>
      <c r="J307" s="21">
        <f t="shared" si="52"/>
        <v>792.9411764705884</v>
      </c>
      <c r="K307" s="22">
        <v>124</v>
      </c>
      <c r="L307" s="22">
        <v>37</v>
      </c>
      <c r="M307" s="22">
        <v>9</v>
      </c>
      <c r="N307" s="22">
        <f t="shared" si="57"/>
        <v>46</v>
      </c>
      <c r="O307" s="125">
        <v>54</v>
      </c>
      <c r="P307" s="125">
        <v>5</v>
      </c>
      <c r="Q307" s="125">
        <v>6</v>
      </c>
      <c r="R307" s="22">
        <v>16</v>
      </c>
      <c r="S307" s="22">
        <f t="shared" si="56"/>
        <v>22</v>
      </c>
      <c r="T307" s="30">
        <v>4</v>
      </c>
      <c r="U307" s="13">
        <f t="shared" si="50"/>
        <v>415</v>
      </c>
      <c r="V307" s="23">
        <f>SUM(K307:M307)</f>
        <v>170</v>
      </c>
      <c r="W307" s="24">
        <f t="shared" si="53"/>
        <v>20733</v>
      </c>
      <c r="X307" s="24">
        <f t="shared" si="55"/>
        <v>20735</v>
      </c>
      <c r="Y307" s="205">
        <f t="shared" si="54"/>
        <v>20735</v>
      </c>
    </row>
    <row r="308" spans="1:25" ht="14.25" x14ac:dyDescent="0.2">
      <c r="A308" s="20">
        <v>44191.333333333336</v>
      </c>
      <c r="B308" s="23">
        <v>202</v>
      </c>
      <c r="C308" s="14">
        <f t="shared" si="48"/>
        <v>27083</v>
      </c>
      <c r="D308" s="21"/>
      <c r="E308" s="21"/>
      <c r="F308" s="21">
        <f t="shared" si="49"/>
        <v>322.42857142857144</v>
      </c>
      <c r="G308" s="21">
        <f t="shared" si="47"/>
        <v>29.705882352941178</v>
      </c>
      <c r="H308" s="21">
        <f t="shared" si="51"/>
        <v>49.32773109243697</v>
      </c>
      <c r="I308" s="21">
        <f t="shared" ref="I308:I340" si="58">SUM(G302,G303,G304,G305,G306,G307,G308)</f>
        <v>345.29411764705878</v>
      </c>
      <c r="J308" s="21">
        <f t="shared" si="52"/>
        <v>766.91176470588243</v>
      </c>
      <c r="K308" s="22"/>
      <c r="L308" s="22"/>
      <c r="M308" s="22"/>
      <c r="N308" s="22"/>
      <c r="O308" s="125"/>
      <c r="P308" s="125"/>
      <c r="Q308" s="125"/>
      <c r="R308" s="22"/>
      <c r="S308" s="22"/>
      <c r="T308" s="30">
        <v>13</v>
      </c>
      <c r="U308" s="13">
        <f t="shared" si="50"/>
        <v>428</v>
      </c>
      <c r="V308" s="23">
        <v>170</v>
      </c>
      <c r="W308" s="24">
        <f t="shared" si="53"/>
        <v>21112</v>
      </c>
      <c r="X308" s="24">
        <f t="shared" si="55"/>
        <v>21110</v>
      </c>
      <c r="Y308" s="205">
        <f t="shared" si="54"/>
        <v>21110</v>
      </c>
    </row>
    <row r="309" spans="1:25" ht="14.25" x14ac:dyDescent="0.2">
      <c r="A309" s="20">
        <v>44192.333333333336</v>
      </c>
      <c r="B309" s="30">
        <v>159</v>
      </c>
      <c r="C309" s="14">
        <f t="shared" si="48"/>
        <v>27242</v>
      </c>
      <c r="D309" s="183">
        <v>1</v>
      </c>
      <c r="E309" s="14">
        <f t="shared" si="48"/>
        <v>1</v>
      </c>
      <c r="F309" s="21">
        <f t="shared" si="49"/>
        <v>312.14285714285717</v>
      </c>
      <c r="G309" s="21">
        <f t="shared" si="47"/>
        <v>23.382352941176471</v>
      </c>
      <c r="H309" s="21">
        <f t="shared" si="51"/>
        <v>48.991596638655452</v>
      </c>
      <c r="I309" s="21">
        <f t="shared" si="58"/>
        <v>342.94117647058818</v>
      </c>
      <c r="J309" s="21">
        <f t="shared" si="52"/>
        <v>761.17647058823536</v>
      </c>
      <c r="K309" s="22"/>
      <c r="L309" s="22"/>
      <c r="M309" s="22"/>
      <c r="N309" s="22"/>
      <c r="O309" s="125"/>
      <c r="P309" s="125"/>
      <c r="Q309" s="125"/>
      <c r="R309" s="22"/>
      <c r="S309" s="22"/>
      <c r="T309" s="30">
        <v>10</v>
      </c>
      <c r="U309" s="13">
        <f t="shared" si="50"/>
        <v>438</v>
      </c>
      <c r="V309" s="23">
        <v>170</v>
      </c>
      <c r="W309" s="24">
        <f t="shared" si="53"/>
        <v>21310</v>
      </c>
      <c r="X309" s="24">
        <f t="shared" si="55"/>
        <v>21310</v>
      </c>
      <c r="Y309" s="205">
        <f t="shared" si="54"/>
        <v>21310</v>
      </c>
    </row>
    <row r="310" spans="1:25" ht="14.25" x14ac:dyDescent="0.2">
      <c r="A310" s="20">
        <v>44193.333333333336</v>
      </c>
      <c r="B310" s="30">
        <v>341</v>
      </c>
      <c r="C310" s="14">
        <f t="shared" si="48"/>
        <v>27583</v>
      </c>
      <c r="D310" s="183">
        <v>0</v>
      </c>
      <c r="E310" s="14">
        <f t="shared" si="48"/>
        <v>1</v>
      </c>
      <c r="F310" s="21">
        <f t="shared" si="49"/>
        <v>299</v>
      </c>
      <c r="G310" s="21">
        <f t="shared" si="47"/>
        <v>50.147058823529413</v>
      </c>
      <c r="H310" s="21">
        <f t="shared" si="51"/>
        <v>49.663865546218481</v>
      </c>
      <c r="I310" s="21">
        <f t="shared" si="58"/>
        <v>347.64705882352939</v>
      </c>
      <c r="J310" s="21">
        <f t="shared" si="52"/>
        <v>766.47058823529414</v>
      </c>
      <c r="K310" s="22">
        <v>137</v>
      </c>
      <c r="L310" s="22">
        <v>36</v>
      </c>
      <c r="M310" s="22">
        <v>6</v>
      </c>
      <c r="N310" s="22">
        <f t="shared" ref="N310:N314" si="59">SUM(M310+L310)</f>
        <v>42</v>
      </c>
      <c r="O310" s="125">
        <v>51</v>
      </c>
      <c r="P310" s="125">
        <v>7</v>
      </c>
      <c r="Q310" s="125">
        <v>7</v>
      </c>
      <c r="R310" s="22">
        <v>17</v>
      </c>
      <c r="S310" s="22">
        <f t="shared" si="56"/>
        <v>24</v>
      </c>
      <c r="T310" s="23">
        <v>3</v>
      </c>
      <c r="U310" s="13">
        <f t="shared" si="50"/>
        <v>441</v>
      </c>
      <c r="V310" s="23">
        <f>SUM(K310:M310)</f>
        <v>179</v>
      </c>
      <c r="W310" s="24">
        <f t="shared" si="53"/>
        <v>21606</v>
      </c>
      <c r="X310" s="24">
        <f t="shared" si="55"/>
        <v>21605</v>
      </c>
      <c r="Y310" s="205">
        <f t="shared" si="54"/>
        <v>21605</v>
      </c>
    </row>
    <row r="311" spans="1:25" ht="14.25" x14ac:dyDescent="0.2">
      <c r="A311" s="20">
        <v>44194.333333333336</v>
      </c>
      <c r="B311" s="30">
        <v>468</v>
      </c>
      <c r="C311" s="14">
        <f t="shared" si="48"/>
        <v>28051</v>
      </c>
      <c r="D311" s="183">
        <v>0</v>
      </c>
      <c r="E311" s="14">
        <f t="shared" si="48"/>
        <v>1</v>
      </c>
      <c r="F311" s="21">
        <f t="shared" si="49"/>
        <v>294.85714285714283</v>
      </c>
      <c r="G311" s="21">
        <f t="shared" si="47"/>
        <v>68.82352941176471</v>
      </c>
      <c r="H311" s="21">
        <f t="shared" si="51"/>
        <v>47.415966386554622</v>
      </c>
      <c r="I311" s="21">
        <f t="shared" si="58"/>
        <v>331.91176470588238</v>
      </c>
      <c r="J311" s="21">
        <f t="shared" si="52"/>
        <v>751.76470588235304</v>
      </c>
      <c r="K311" s="22">
        <v>151</v>
      </c>
      <c r="L311" s="22">
        <v>38</v>
      </c>
      <c r="M311" s="22">
        <v>7</v>
      </c>
      <c r="N311" s="22">
        <f t="shared" si="59"/>
        <v>45</v>
      </c>
      <c r="O311" s="125">
        <v>54</v>
      </c>
      <c r="P311" s="125">
        <v>5</v>
      </c>
      <c r="Q311" s="125">
        <v>5</v>
      </c>
      <c r="R311" s="22">
        <v>9</v>
      </c>
      <c r="S311" s="22">
        <f t="shared" si="56"/>
        <v>14</v>
      </c>
      <c r="T311" s="30">
        <v>7</v>
      </c>
      <c r="U311" s="13">
        <f t="shared" si="50"/>
        <v>448</v>
      </c>
      <c r="V311" s="23">
        <f t="shared" ref="V311:V314" si="60">SUM(K311:M311)</f>
        <v>196</v>
      </c>
      <c r="W311" s="24">
        <f t="shared" si="53"/>
        <v>22157</v>
      </c>
      <c r="X311" s="24">
        <f t="shared" si="55"/>
        <v>22155</v>
      </c>
      <c r="Y311" s="205">
        <f t="shared" si="54"/>
        <v>22155</v>
      </c>
    </row>
    <row r="312" spans="1:25" ht="14.25" x14ac:dyDescent="0.2">
      <c r="A312" s="20">
        <v>44195.333333333336</v>
      </c>
      <c r="B312" s="30">
        <v>393</v>
      </c>
      <c r="C312" s="14">
        <f t="shared" si="48"/>
        <v>28444</v>
      </c>
      <c r="D312" s="183">
        <v>1</v>
      </c>
      <c r="E312" s="14">
        <f t="shared" si="48"/>
        <v>2</v>
      </c>
      <c r="F312" s="21">
        <f t="shared" si="49"/>
        <v>301.85714285714283</v>
      </c>
      <c r="G312" s="21">
        <f t="shared" si="47"/>
        <v>57.794117647058826</v>
      </c>
      <c r="H312" s="21">
        <f t="shared" si="51"/>
        <v>45.903361344537821</v>
      </c>
      <c r="I312" s="21">
        <f t="shared" si="58"/>
        <v>321.32352941176475</v>
      </c>
      <c r="J312" s="21">
        <f t="shared" si="52"/>
        <v>730.73529411764696</v>
      </c>
      <c r="K312" s="22">
        <v>159</v>
      </c>
      <c r="L312" s="22">
        <v>37</v>
      </c>
      <c r="M312" s="22">
        <v>5</v>
      </c>
      <c r="N312" s="22">
        <f t="shared" si="59"/>
        <v>42</v>
      </c>
      <c r="O312" s="125">
        <v>55</v>
      </c>
      <c r="P312" s="125">
        <v>5</v>
      </c>
      <c r="Q312" s="125">
        <v>6</v>
      </c>
      <c r="R312" s="22">
        <v>11</v>
      </c>
      <c r="S312" s="22">
        <f>R312+Q312</f>
        <v>17</v>
      </c>
      <c r="T312" s="30">
        <v>8</v>
      </c>
      <c r="U312" s="13">
        <f t="shared" si="50"/>
        <v>456</v>
      </c>
      <c r="V312" s="23">
        <f t="shared" si="60"/>
        <v>201</v>
      </c>
      <c r="W312" s="24">
        <f t="shared" si="53"/>
        <v>22688</v>
      </c>
      <c r="X312" s="24">
        <f t="shared" si="55"/>
        <v>22690</v>
      </c>
      <c r="Y312" s="205">
        <f t="shared" si="54"/>
        <v>22690</v>
      </c>
    </row>
    <row r="313" spans="1:25" ht="14.25" x14ac:dyDescent="0.2">
      <c r="A313" s="20">
        <v>44196.333333333336</v>
      </c>
      <c r="B313" s="30">
        <v>374</v>
      </c>
      <c r="C313" s="14">
        <f t="shared" si="48"/>
        <v>28818</v>
      </c>
      <c r="D313" s="183">
        <v>1</v>
      </c>
      <c r="E313" s="14">
        <f t="shared" si="48"/>
        <v>3</v>
      </c>
      <c r="F313" s="21">
        <f t="shared" si="49"/>
        <v>296.57142857142856</v>
      </c>
      <c r="G313" s="21">
        <f t="shared" si="47"/>
        <v>55</v>
      </c>
      <c r="H313" s="21">
        <f t="shared" si="51"/>
        <v>43.970588235294123</v>
      </c>
      <c r="I313" s="21">
        <f t="shared" si="58"/>
        <v>307.79411764705884</v>
      </c>
      <c r="J313" s="21">
        <f t="shared" si="52"/>
        <v>712.79411764705878</v>
      </c>
      <c r="K313" s="22">
        <v>148</v>
      </c>
      <c r="L313" s="22">
        <v>30</v>
      </c>
      <c r="M313" s="22">
        <v>7</v>
      </c>
      <c r="N313" s="22">
        <f t="shared" si="59"/>
        <v>37</v>
      </c>
      <c r="O313" s="125">
        <v>51</v>
      </c>
      <c r="P313" s="125">
        <v>6</v>
      </c>
      <c r="Q313" s="125">
        <v>8</v>
      </c>
      <c r="R313" s="22">
        <v>13</v>
      </c>
      <c r="S313" s="22">
        <f t="shared" si="56"/>
        <v>21</v>
      </c>
      <c r="T313" s="30">
        <v>7</v>
      </c>
      <c r="U313" s="13">
        <f t="shared" si="50"/>
        <v>463</v>
      </c>
      <c r="V313" s="23">
        <f t="shared" si="60"/>
        <v>185</v>
      </c>
      <c r="W313" s="24">
        <f t="shared" si="53"/>
        <v>23200</v>
      </c>
      <c r="X313" s="24">
        <f t="shared" si="55"/>
        <v>23200</v>
      </c>
      <c r="Y313" s="205">
        <f t="shared" si="54"/>
        <v>23200</v>
      </c>
    </row>
    <row r="314" spans="1:25" ht="14.25" x14ac:dyDescent="0.2">
      <c r="A314" s="20">
        <v>44197.333333333336</v>
      </c>
      <c r="B314" s="23">
        <v>127</v>
      </c>
      <c r="C314" s="14">
        <f t="shared" si="48"/>
        <v>28945</v>
      </c>
      <c r="D314" s="183">
        <v>0</v>
      </c>
      <c r="E314" s="14">
        <f t="shared" si="48"/>
        <v>3</v>
      </c>
      <c r="F314" s="21">
        <f t="shared" si="49"/>
        <v>291.71428571428572</v>
      </c>
      <c r="G314" s="21">
        <f t="shared" si="47"/>
        <v>18.676470588235293</v>
      </c>
      <c r="H314" s="21">
        <f t="shared" si="51"/>
        <v>43.361344537815128</v>
      </c>
      <c r="I314" s="21">
        <f t="shared" si="58"/>
        <v>303.52941176470591</v>
      </c>
      <c r="J314" s="21">
        <f t="shared" si="52"/>
        <v>664.99999999999989</v>
      </c>
      <c r="K314" s="22">
        <v>134</v>
      </c>
      <c r="L314" s="22">
        <v>29</v>
      </c>
      <c r="M314" s="22">
        <v>7</v>
      </c>
      <c r="N314" s="22">
        <f t="shared" si="59"/>
        <v>36</v>
      </c>
      <c r="O314" s="125">
        <v>51</v>
      </c>
      <c r="P314" s="125">
        <v>7</v>
      </c>
      <c r="Q314" s="125">
        <v>8</v>
      </c>
      <c r="R314" s="22">
        <v>11</v>
      </c>
      <c r="S314" s="22">
        <f t="shared" si="56"/>
        <v>19</v>
      </c>
      <c r="T314" s="30">
        <v>10</v>
      </c>
      <c r="U314" s="13">
        <f t="shared" si="50"/>
        <v>473</v>
      </c>
      <c r="V314" s="23">
        <f t="shared" si="60"/>
        <v>170</v>
      </c>
      <c r="W314" s="24">
        <f t="shared" si="53"/>
        <v>23667</v>
      </c>
      <c r="X314" s="24">
        <f t="shared" si="55"/>
        <v>23665</v>
      </c>
      <c r="Y314" s="205">
        <f t="shared" si="54"/>
        <v>23665</v>
      </c>
    </row>
    <row r="315" spans="1:25" ht="14.25" x14ac:dyDescent="0.2">
      <c r="A315" s="20">
        <v>44198.333333333336</v>
      </c>
      <c r="B315" s="30">
        <v>251</v>
      </c>
      <c r="C315" s="14">
        <f t="shared" si="48"/>
        <v>29196</v>
      </c>
      <c r="D315" s="183">
        <v>0</v>
      </c>
      <c r="E315" s="14">
        <f t="shared" si="48"/>
        <v>3</v>
      </c>
      <c r="F315" s="21">
        <f t="shared" si="49"/>
        <v>282.14285714285717</v>
      </c>
      <c r="G315" s="21">
        <f t="shared" si="47"/>
        <v>36.911764705882355</v>
      </c>
      <c r="H315" s="21">
        <f t="shared" si="51"/>
        <v>44.390756302521019</v>
      </c>
      <c r="I315" s="21">
        <f t="shared" si="58"/>
        <v>310.73529411764713</v>
      </c>
      <c r="J315" s="21">
        <f t="shared" si="52"/>
        <v>656.02941176470574</v>
      </c>
      <c r="K315" s="22"/>
      <c r="L315" s="22"/>
      <c r="M315" s="22"/>
      <c r="N315" s="22"/>
      <c r="O315" s="125"/>
      <c r="P315" s="125"/>
      <c r="Q315" s="125"/>
      <c r="R315" s="22"/>
      <c r="S315" s="22"/>
      <c r="T315" s="30">
        <v>9</v>
      </c>
      <c r="U315" s="13">
        <f t="shared" si="50"/>
        <v>482</v>
      </c>
      <c r="V315" s="23">
        <v>170</v>
      </c>
      <c r="W315" s="24">
        <f t="shared" si="53"/>
        <v>23979</v>
      </c>
      <c r="X315" s="24">
        <f t="shared" si="55"/>
        <v>23980</v>
      </c>
      <c r="Y315" s="205">
        <f t="shared" si="54"/>
        <v>23980</v>
      </c>
    </row>
    <row r="316" spans="1:25" ht="14.25" x14ac:dyDescent="0.2">
      <c r="A316" s="20">
        <v>44199.333333333336</v>
      </c>
      <c r="B316" s="30">
        <v>122</v>
      </c>
      <c r="C316" s="14">
        <f t="shared" si="48"/>
        <v>29318</v>
      </c>
      <c r="D316" s="183">
        <v>2</v>
      </c>
      <c r="E316" s="14">
        <f t="shared" si="48"/>
        <v>5</v>
      </c>
      <c r="F316" s="21">
        <f t="shared" si="49"/>
        <v>274.28571428571428</v>
      </c>
      <c r="G316" s="21">
        <f t="shared" si="47"/>
        <v>17.941176470588236</v>
      </c>
      <c r="H316" s="21">
        <f t="shared" si="51"/>
        <v>43.613445378151262</v>
      </c>
      <c r="I316" s="21">
        <f t="shared" si="58"/>
        <v>305.29411764705884</v>
      </c>
      <c r="J316" s="21">
        <f t="shared" si="52"/>
        <v>648.23529411764696</v>
      </c>
      <c r="K316" s="22"/>
      <c r="L316" s="22"/>
      <c r="M316" s="22"/>
      <c r="N316" s="22"/>
      <c r="O316" s="125"/>
      <c r="P316" s="125"/>
      <c r="Q316" s="125"/>
      <c r="R316" s="22"/>
      <c r="S316" s="22"/>
      <c r="T316" s="30">
        <v>7</v>
      </c>
      <c r="U316" s="13">
        <f t="shared" si="50"/>
        <v>489</v>
      </c>
      <c r="V316" s="23">
        <v>170</v>
      </c>
      <c r="W316" s="24">
        <f t="shared" si="53"/>
        <v>24154</v>
      </c>
      <c r="X316" s="24">
        <f t="shared" si="55"/>
        <v>24155</v>
      </c>
      <c r="Y316" s="205">
        <f t="shared" si="54"/>
        <v>24155</v>
      </c>
    </row>
    <row r="317" spans="1:25" ht="14.25" x14ac:dyDescent="0.2">
      <c r="A317" s="20">
        <v>44200.333333333336</v>
      </c>
      <c r="B317" s="30">
        <v>307</v>
      </c>
      <c r="C317" s="14">
        <f t="shared" si="48"/>
        <v>29625</v>
      </c>
      <c r="D317" s="183">
        <v>0</v>
      </c>
      <c r="E317" s="14">
        <f t="shared" si="48"/>
        <v>5</v>
      </c>
      <c r="F317" s="21">
        <f t="shared" si="49"/>
        <v>255.57142857142858</v>
      </c>
      <c r="G317" s="21">
        <f t="shared" si="47"/>
        <v>45.147058823529413</v>
      </c>
      <c r="H317" s="21">
        <f t="shared" si="51"/>
        <v>42.899159663865547</v>
      </c>
      <c r="I317" s="21">
        <f t="shared" si="58"/>
        <v>300.29411764705884</v>
      </c>
      <c r="J317" s="21">
        <f t="shared" si="52"/>
        <v>647.94117647058818</v>
      </c>
      <c r="K317" s="22">
        <v>149</v>
      </c>
      <c r="L317" s="22">
        <v>25</v>
      </c>
      <c r="M317" s="22">
        <v>7</v>
      </c>
      <c r="N317" s="22">
        <f>SUM(M317+L317)</f>
        <v>32</v>
      </c>
      <c r="O317" s="125">
        <v>48</v>
      </c>
      <c r="P317" s="125">
        <v>8</v>
      </c>
      <c r="Q317" s="125">
        <v>10</v>
      </c>
      <c r="R317" s="22">
        <v>14</v>
      </c>
      <c r="S317" s="22">
        <f t="shared" ref="S317:S319" si="61">R317+Q317</f>
        <v>24</v>
      </c>
      <c r="T317" s="30">
        <v>1</v>
      </c>
      <c r="U317" s="13">
        <f t="shared" si="50"/>
        <v>490</v>
      </c>
      <c r="V317" s="23">
        <f>SUM(K317:M317)</f>
        <v>181</v>
      </c>
      <c r="W317" s="24">
        <f t="shared" si="53"/>
        <v>24452</v>
      </c>
      <c r="X317" s="24">
        <f t="shared" si="55"/>
        <v>24450</v>
      </c>
      <c r="Y317" s="205">
        <f t="shared" si="54"/>
        <v>24450</v>
      </c>
    </row>
    <row r="318" spans="1:25" ht="14.25" x14ac:dyDescent="0.2">
      <c r="A318" s="20">
        <v>44201.333333333336</v>
      </c>
      <c r="B318" s="30">
        <v>401</v>
      </c>
      <c r="C318" s="14">
        <f t="shared" si="48"/>
        <v>30026</v>
      </c>
      <c r="D318" s="186">
        <v>1</v>
      </c>
      <c r="E318" s="14">
        <f t="shared" si="48"/>
        <v>6</v>
      </c>
      <c r="F318" s="21">
        <f t="shared" si="49"/>
        <v>271.71428571428572</v>
      </c>
      <c r="G318" s="21">
        <f t="shared" si="47"/>
        <v>58.970588235294116</v>
      </c>
      <c r="H318" s="21">
        <f t="shared" si="51"/>
        <v>41.491596638655459</v>
      </c>
      <c r="I318" s="21">
        <f t="shared" si="58"/>
        <v>290.44117647058823</v>
      </c>
      <c r="J318" s="21">
        <f t="shared" si="52"/>
        <v>622.35294117647072</v>
      </c>
      <c r="K318" s="22">
        <v>132</v>
      </c>
      <c r="L318" s="22">
        <v>31</v>
      </c>
      <c r="M318" s="22">
        <v>4</v>
      </c>
      <c r="N318" s="22">
        <f>SUM(M318+L318)</f>
        <v>35</v>
      </c>
      <c r="O318" s="125">
        <v>52</v>
      </c>
      <c r="P318" s="125">
        <v>6</v>
      </c>
      <c r="Q318" s="125">
        <v>7</v>
      </c>
      <c r="R318" s="22">
        <v>13</v>
      </c>
      <c r="S318" s="22">
        <f t="shared" si="61"/>
        <v>20</v>
      </c>
      <c r="T318" s="30">
        <v>6</v>
      </c>
      <c r="U318" s="13">
        <f t="shared" si="50"/>
        <v>496</v>
      </c>
      <c r="V318" s="23">
        <f>SUM(K318:M318)</f>
        <v>167</v>
      </c>
      <c r="W318" s="24">
        <f t="shared" si="53"/>
        <v>25041</v>
      </c>
      <c r="X318" s="24">
        <f t="shared" si="55"/>
        <v>25040</v>
      </c>
      <c r="Y318" s="205">
        <f t="shared" si="54"/>
        <v>25040</v>
      </c>
    </row>
    <row r="319" spans="1:25" ht="14.25" x14ac:dyDescent="0.2">
      <c r="A319" s="20">
        <v>44202.333333333336</v>
      </c>
      <c r="B319" s="30">
        <v>338</v>
      </c>
      <c r="C319" s="14">
        <f t="shared" si="48"/>
        <v>30364</v>
      </c>
      <c r="D319" s="183">
        <v>0</v>
      </c>
      <c r="E319" s="14">
        <f t="shared" si="48"/>
        <v>6</v>
      </c>
      <c r="F319" s="21">
        <f t="shared" si="49"/>
        <v>265</v>
      </c>
      <c r="G319" s="21">
        <f t="shared" si="47"/>
        <v>49.705882352941181</v>
      </c>
      <c r="H319" s="21">
        <f t="shared" si="51"/>
        <v>40.336134453781519</v>
      </c>
      <c r="I319" s="21">
        <f t="shared" si="58"/>
        <v>282.35294117647061</v>
      </c>
      <c r="J319" s="21">
        <f t="shared" si="52"/>
        <v>603.67647058823536</v>
      </c>
      <c r="K319" s="22">
        <v>119</v>
      </c>
      <c r="L319" s="22">
        <v>27</v>
      </c>
      <c r="M319" s="22">
        <v>6</v>
      </c>
      <c r="N319" s="22">
        <f>SUM(M319+L319)</f>
        <v>33</v>
      </c>
      <c r="O319" s="125">
        <v>48</v>
      </c>
      <c r="P319" s="125">
        <v>11</v>
      </c>
      <c r="Q319" s="125">
        <v>11</v>
      </c>
      <c r="R319" s="22">
        <v>15</v>
      </c>
      <c r="S319" s="22">
        <f t="shared" si="61"/>
        <v>26</v>
      </c>
      <c r="T319" s="30">
        <v>6</v>
      </c>
      <c r="U319" s="13">
        <f t="shared" si="50"/>
        <v>502</v>
      </c>
      <c r="V319" s="23">
        <f>SUM(K319:M319)</f>
        <v>152</v>
      </c>
      <c r="W319" s="24">
        <f t="shared" si="53"/>
        <v>25521</v>
      </c>
      <c r="X319" s="24">
        <f t="shared" si="55"/>
        <v>25520</v>
      </c>
      <c r="Y319" s="205">
        <f t="shared" si="54"/>
        <v>25520</v>
      </c>
    </row>
    <row r="320" spans="1:25" ht="14.25" x14ac:dyDescent="0.2">
      <c r="A320" s="20">
        <v>44203.333333333336</v>
      </c>
      <c r="B320" s="30">
        <v>243</v>
      </c>
      <c r="C320" s="14">
        <f t="shared" si="48"/>
        <v>30607</v>
      </c>
      <c r="D320" s="183">
        <v>0</v>
      </c>
      <c r="E320" s="14">
        <f t="shared" si="48"/>
        <v>6</v>
      </c>
      <c r="F320" s="21">
        <f t="shared" si="49"/>
        <v>264.28571428571428</v>
      </c>
      <c r="G320" s="21">
        <f t="shared" si="47"/>
        <v>35.735294117647058</v>
      </c>
      <c r="H320" s="21">
        <f t="shared" si="51"/>
        <v>37.584033613445385</v>
      </c>
      <c r="I320" s="21">
        <f t="shared" si="58"/>
        <v>263.08823529411768</v>
      </c>
      <c r="J320" s="21">
        <f t="shared" si="52"/>
        <v>570.88235294117658</v>
      </c>
      <c r="K320" s="22">
        <v>119</v>
      </c>
      <c r="L320" s="22">
        <v>30</v>
      </c>
      <c r="M320" s="22">
        <v>10</v>
      </c>
      <c r="N320" s="22">
        <f>SUM(M320+L320)</f>
        <v>40</v>
      </c>
      <c r="O320" s="125">
        <v>51</v>
      </c>
      <c r="P320" s="125">
        <v>8</v>
      </c>
      <c r="Q320" s="125">
        <v>8</v>
      </c>
      <c r="R320" s="22">
        <v>18</v>
      </c>
      <c r="S320" s="22">
        <f>R320+Q320</f>
        <v>26</v>
      </c>
      <c r="T320" s="30">
        <v>8</v>
      </c>
      <c r="U320" s="13">
        <f t="shared" si="50"/>
        <v>510</v>
      </c>
      <c r="V320" s="23">
        <f>SUM(K320:M320)</f>
        <v>159</v>
      </c>
      <c r="W320" s="24">
        <f t="shared" si="53"/>
        <v>25980</v>
      </c>
      <c r="X320" s="24">
        <f t="shared" si="55"/>
        <v>25980</v>
      </c>
      <c r="Y320" s="205">
        <f t="shared" si="54"/>
        <v>25980</v>
      </c>
    </row>
    <row r="321" spans="1:25" ht="14.25" x14ac:dyDescent="0.2">
      <c r="A321" s="20">
        <v>44204.333333333336</v>
      </c>
      <c r="B321" s="23">
        <v>240</v>
      </c>
      <c r="C321" s="14">
        <f t="shared" si="48"/>
        <v>30847</v>
      </c>
      <c r="D321" s="183">
        <v>0</v>
      </c>
      <c r="E321" s="14">
        <f t="shared" si="48"/>
        <v>6</v>
      </c>
      <c r="F321" s="21">
        <f t="shared" si="49"/>
        <v>249.42857142857142</v>
      </c>
      <c r="G321" s="21">
        <f t="shared" si="47"/>
        <v>35.294117647058826</v>
      </c>
      <c r="H321" s="21">
        <f t="shared" si="51"/>
        <v>39.957983193277315</v>
      </c>
      <c r="I321" s="21">
        <f t="shared" si="58"/>
        <v>279.70588235294122</v>
      </c>
      <c r="J321" s="21">
        <f t="shared" si="52"/>
        <v>583.23529411764707</v>
      </c>
      <c r="K321" s="22">
        <v>116</v>
      </c>
      <c r="L321" s="22">
        <v>29</v>
      </c>
      <c r="M321" s="22">
        <v>7</v>
      </c>
      <c r="N321" s="22">
        <f>SUM(M321+L321)</f>
        <v>36</v>
      </c>
      <c r="O321" s="125">
        <v>51</v>
      </c>
      <c r="P321" s="125">
        <v>8</v>
      </c>
      <c r="Q321" s="125">
        <v>8</v>
      </c>
      <c r="R321" s="22">
        <v>21</v>
      </c>
      <c r="S321" s="22">
        <f>R321+Q321</f>
        <v>29</v>
      </c>
      <c r="T321" s="30">
        <v>4</v>
      </c>
      <c r="U321" s="13">
        <f t="shared" si="50"/>
        <v>514</v>
      </c>
      <c r="V321" s="23">
        <f>SUM(K321:M321)</f>
        <v>152</v>
      </c>
      <c r="W321" s="24">
        <f t="shared" si="53"/>
        <v>26143</v>
      </c>
      <c r="X321" s="24">
        <f t="shared" si="55"/>
        <v>26145</v>
      </c>
      <c r="Y321" s="205">
        <f t="shared" si="54"/>
        <v>26145</v>
      </c>
    </row>
    <row r="322" spans="1:25" ht="14.25" x14ac:dyDescent="0.2">
      <c r="A322" s="20">
        <v>44205.333333333336</v>
      </c>
      <c r="B322" s="23">
        <v>204</v>
      </c>
      <c r="C322" s="14">
        <f t="shared" si="48"/>
        <v>31051</v>
      </c>
      <c r="D322" s="183">
        <v>0</v>
      </c>
      <c r="E322" s="14">
        <f t="shared" si="48"/>
        <v>6</v>
      </c>
      <c r="F322" s="21">
        <f t="shared" si="49"/>
        <v>231.57142857142858</v>
      </c>
      <c r="G322" s="21">
        <f t="shared" si="47"/>
        <v>30</v>
      </c>
      <c r="H322" s="21">
        <f t="shared" si="51"/>
        <v>38.970588235294123</v>
      </c>
      <c r="I322" s="21">
        <f t="shared" si="58"/>
        <v>272.79411764705884</v>
      </c>
      <c r="J322" s="21">
        <f t="shared" si="52"/>
        <v>583.52941176470586</v>
      </c>
      <c r="K322" s="22"/>
      <c r="L322" s="22"/>
      <c r="M322" s="22"/>
      <c r="N322" s="22"/>
      <c r="O322" s="125"/>
      <c r="P322" s="125"/>
      <c r="Q322" s="125"/>
      <c r="R322" s="22"/>
      <c r="S322" s="22"/>
      <c r="T322" s="30">
        <v>6</v>
      </c>
      <c r="U322" s="13">
        <f t="shared" si="50"/>
        <v>520</v>
      </c>
      <c r="V322" s="23">
        <v>152</v>
      </c>
      <c r="W322" s="24">
        <f t="shared" si="53"/>
        <v>26345</v>
      </c>
      <c r="X322" s="24">
        <f t="shared" si="55"/>
        <v>26345</v>
      </c>
      <c r="Y322" s="205">
        <f t="shared" si="54"/>
        <v>26345</v>
      </c>
    </row>
    <row r="323" spans="1:25" ht="14.25" x14ac:dyDescent="0.2">
      <c r="A323" s="20">
        <v>44206.333333333336</v>
      </c>
      <c r="B323" s="23">
        <v>117</v>
      </c>
      <c r="C323" s="14">
        <f t="shared" si="48"/>
        <v>31168</v>
      </c>
      <c r="D323" s="183">
        <v>0</v>
      </c>
      <c r="E323" s="14">
        <f t="shared" si="48"/>
        <v>6</v>
      </c>
      <c r="F323" s="21">
        <f t="shared" si="49"/>
        <v>209.42857142857142</v>
      </c>
      <c r="G323" s="21">
        <f t="shared" si="47"/>
        <v>17.205882352941178</v>
      </c>
      <c r="H323" s="21">
        <f t="shared" si="51"/>
        <v>38.865546218487395</v>
      </c>
      <c r="I323" s="21">
        <f t="shared" si="58"/>
        <v>272.05882352941177</v>
      </c>
      <c r="J323" s="21">
        <f t="shared" si="52"/>
        <v>577.35294117647061</v>
      </c>
      <c r="K323" s="22"/>
      <c r="L323" s="22"/>
      <c r="M323" s="22"/>
      <c r="N323" s="22"/>
      <c r="O323" s="125"/>
      <c r="P323" s="125"/>
      <c r="Q323" s="125"/>
      <c r="R323" s="22"/>
      <c r="S323" s="22"/>
      <c r="T323" s="30">
        <v>9</v>
      </c>
      <c r="U323" s="13">
        <f t="shared" si="50"/>
        <v>529</v>
      </c>
      <c r="V323" s="23">
        <v>152</v>
      </c>
      <c r="W323" s="24">
        <f t="shared" si="53"/>
        <v>26504</v>
      </c>
      <c r="X323" s="24">
        <f t="shared" si="55"/>
        <v>26505</v>
      </c>
      <c r="Y323" s="205">
        <f t="shared" si="54"/>
        <v>26505</v>
      </c>
    </row>
    <row r="324" spans="1:25" ht="14.25" x14ac:dyDescent="0.2">
      <c r="A324" s="20">
        <v>44207.333333333336</v>
      </c>
      <c r="B324" s="30">
        <v>203</v>
      </c>
      <c r="C324" s="14">
        <f t="shared" si="48"/>
        <v>31371</v>
      </c>
      <c r="D324" s="183">
        <v>0</v>
      </c>
      <c r="E324" s="14">
        <f t="shared" si="48"/>
        <v>6</v>
      </c>
      <c r="F324" s="21">
        <f t="shared" si="49"/>
        <v>212</v>
      </c>
      <c r="G324" s="21">
        <f t="shared" ref="G324:G340" si="62">B324/6.8</f>
        <v>29.852941176470591</v>
      </c>
      <c r="H324" s="21">
        <f t="shared" si="51"/>
        <v>36.680672268907571</v>
      </c>
      <c r="I324" s="21">
        <f t="shared" si="58"/>
        <v>256.76470588235298</v>
      </c>
      <c r="J324" s="21">
        <f t="shared" si="52"/>
        <v>557.05882352941182</v>
      </c>
      <c r="K324" s="22">
        <v>97</v>
      </c>
      <c r="L324" s="22">
        <v>25</v>
      </c>
      <c r="M324" s="22">
        <v>7</v>
      </c>
      <c r="N324" s="22">
        <f>SUM(M324+L324)</f>
        <v>32</v>
      </c>
      <c r="O324" s="125">
        <v>43</v>
      </c>
      <c r="P324" s="125">
        <v>10</v>
      </c>
      <c r="Q324" s="125">
        <v>10</v>
      </c>
      <c r="R324" s="22">
        <v>11</v>
      </c>
      <c r="S324" s="22">
        <f>R324+Q324</f>
        <v>21</v>
      </c>
      <c r="T324" s="23">
        <v>3</v>
      </c>
      <c r="U324" s="13">
        <f t="shared" si="50"/>
        <v>532</v>
      </c>
      <c r="V324" s="23">
        <f>SUM(K324:M324)</f>
        <v>129</v>
      </c>
      <c r="W324" s="24">
        <f t="shared" si="53"/>
        <v>26868</v>
      </c>
      <c r="X324" s="24">
        <f t="shared" si="55"/>
        <v>26870</v>
      </c>
      <c r="Y324" s="205">
        <f t="shared" si="54"/>
        <v>26870</v>
      </c>
    </row>
    <row r="325" spans="1:25" ht="14.25" x14ac:dyDescent="0.2">
      <c r="A325" s="20">
        <v>44208.333333333336</v>
      </c>
      <c r="B325" s="30">
        <v>276</v>
      </c>
      <c r="C325" s="14">
        <f t="shared" ref="C325:C340" si="63">SUM(C324,B325)</f>
        <v>31647</v>
      </c>
      <c r="D325" s="183">
        <v>0</v>
      </c>
      <c r="E325" s="14">
        <f t="shared" ref="E325:E340" si="64">SUM(E324,D325)</f>
        <v>6</v>
      </c>
      <c r="F325" s="21">
        <f t="shared" si="49"/>
        <v>200.14285714285714</v>
      </c>
      <c r="G325" s="21">
        <f t="shared" si="62"/>
        <v>40.588235294117645</v>
      </c>
      <c r="H325" s="21">
        <f t="shared" si="51"/>
        <v>34.054621848739501</v>
      </c>
      <c r="I325" s="21">
        <f t="shared" si="58"/>
        <v>238.38235294117649</v>
      </c>
      <c r="J325" s="21">
        <f t="shared" si="52"/>
        <v>528.82352941176475</v>
      </c>
      <c r="K325" s="22">
        <v>95</v>
      </c>
      <c r="L325" s="22">
        <v>24</v>
      </c>
      <c r="M325" s="22">
        <v>6</v>
      </c>
      <c r="N325" s="22">
        <f>SUM(M325+L325)</f>
        <v>30</v>
      </c>
      <c r="O325" s="125">
        <v>40</v>
      </c>
      <c r="P325" s="125">
        <v>16</v>
      </c>
      <c r="Q325" s="125">
        <v>16</v>
      </c>
      <c r="R325" s="22">
        <v>12</v>
      </c>
      <c r="S325" s="22">
        <f>R325+Q325</f>
        <v>28</v>
      </c>
      <c r="T325" s="30">
        <v>5</v>
      </c>
      <c r="U325" s="13">
        <f t="shared" si="50"/>
        <v>537</v>
      </c>
      <c r="V325" s="23">
        <f>SUM(K325:M325)</f>
        <v>125</v>
      </c>
      <c r="W325" s="24">
        <f t="shared" si="53"/>
        <v>27340</v>
      </c>
      <c r="X325" s="24">
        <f t="shared" si="55"/>
        <v>27340</v>
      </c>
      <c r="Y325" s="205">
        <f t="shared" si="54"/>
        <v>27340</v>
      </c>
    </row>
    <row r="326" spans="1:25" ht="14.25" x14ac:dyDescent="0.2">
      <c r="A326" s="20">
        <v>44209.333333333336</v>
      </c>
      <c r="B326" s="23">
        <v>183</v>
      </c>
      <c r="C326" s="14">
        <f t="shared" si="63"/>
        <v>31830</v>
      </c>
      <c r="D326" s="183">
        <v>2</v>
      </c>
      <c r="E326" s="14">
        <f t="shared" si="64"/>
        <v>8</v>
      </c>
      <c r="F326" s="21">
        <f t="shared" si="49"/>
        <v>193.71428571428572</v>
      </c>
      <c r="G326" s="21">
        <f t="shared" si="62"/>
        <v>26.911764705882355</v>
      </c>
      <c r="H326" s="21">
        <f t="shared" si="51"/>
        <v>30.798319327731093</v>
      </c>
      <c r="I326" s="21">
        <f t="shared" si="58"/>
        <v>215.58823529411765</v>
      </c>
      <c r="J326" s="21">
        <f t="shared" si="52"/>
        <v>497.94117647058829</v>
      </c>
      <c r="K326" s="22">
        <v>86</v>
      </c>
      <c r="L326" s="22">
        <v>26</v>
      </c>
      <c r="M326" s="22">
        <v>5</v>
      </c>
      <c r="N326" s="22">
        <f>SUM(M326+L326)</f>
        <v>31</v>
      </c>
      <c r="O326" s="125">
        <v>45</v>
      </c>
      <c r="P326" s="125">
        <v>12</v>
      </c>
      <c r="Q326" s="125">
        <v>12</v>
      </c>
      <c r="R326" s="22">
        <v>8</v>
      </c>
      <c r="S326" s="22">
        <f>R326+Q326</f>
        <v>20</v>
      </c>
      <c r="T326" s="30">
        <v>3</v>
      </c>
      <c r="U326" s="13">
        <f t="shared" si="50"/>
        <v>540</v>
      </c>
      <c r="V326" s="23">
        <f>SUM(K326:M326)</f>
        <v>117</v>
      </c>
      <c r="W326" s="24">
        <f t="shared" si="53"/>
        <v>27741</v>
      </c>
      <c r="X326" s="24">
        <f t="shared" si="55"/>
        <v>27740</v>
      </c>
      <c r="Y326" s="205">
        <f t="shared" si="54"/>
        <v>27740</v>
      </c>
    </row>
    <row r="327" spans="1:25" ht="14.25" x14ac:dyDescent="0.2">
      <c r="A327" s="20">
        <v>44210.333333333336</v>
      </c>
      <c r="B327" s="30">
        <v>261</v>
      </c>
      <c r="C327" s="14">
        <f t="shared" si="63"/>
        <v>32091</v>
      </c>
      <c r="D327" s="186">
        <v>4</v>
      </c>
      <c r="E327" s="14">
        <f t="shared" si="64"/>
        <v>12</v>
      </c>
      <c r="F327" s="21">
        <f t="shared" ref="F327:F333" si="65">AVERAGE(B324:B330)</f>
        <v>187.14285714285714</v>
      </c>
      <c r="G327" s="21">
        <f t="shared" si="62"/>
        <v>38.382352941176471</v>
      </c>
      <c r="H327" s="21">
        <f t="shared" si="51"/>
        <v>31.176470588235293</v>
      </c>
      <c r="I327" s="21">
        <f t="shared" si="58"/>
        <v>218.23529411764704</v>
      </c>
      <c r="J327" s="21">
        <f t="shared" si="52"/>
        <v>481.32352941176475</v>
      </c>
      <c r="K327" s="22">
        <v>86</v>
      </c>
      <c r="L327" s="22">
        <v>25</v>
      </c>
      <c r="M327" s="22">
        <v>2</v>
      </c>
      <c r="N327" s="22">
        <f>SUM(M327+L327)</f>
        <v>27</v>
      </c>
      <c r="O327" s="125">
        <v>46</v>
      </c>
      <c r="P327" s="125">
        <v>12</v>
      </c>
      <c r="Q327" s="125">
        <v>12</v>
      </c>
      <c r="R327" s="22">
        <v>10</v>
      </c>
      <c r="S327" s="22">
        <f t="shared" ref="S327:S328" si="66">R327+Q327</f>
        <v>22</v>
      </c>
      <c r="T327" s="30">
        <v>3</v>
      </c>
      <c r="U327" s="13">
        <f t="shared" si="50"/>
        <v>543</v>
      </c>
      <c r="V327" s="23">
        <f>SUM(K327:M327)</f>
        <v>113</v>
      </c>
      <c r="W327" s="24">
        <f t="shared" si="53"/>
        <v>28119</v>
      </c>
      <c r="X327" s="24">
        <f t="shared" si="55"/>
        <v>28120</v>
      </c>
      <c r="Y327" s="205">
        <f t="shared" si="54"/>
        <v>28120</v>
      </c>
    </row>
    <row r="328" spans="1:25" ht="14.25" x14ac:dyDescent="0.2">
      <c r="A328" s="20">
        <v>44211.333333333336</v>
      </c>
      <c r="B328" s="23">
        <v>157</v>
      </c>
      <c r="C328" s="14">
        <f t="shared" si="63"/>
        <v>32248</v>
      </c>
      <c r="D328" s="183">
        <v>3</v>
      </c>
      <c r="E328" s="14">
        <f t="shared" si="64"/>
        <v>15</v>
      </c>
      <c r="F328" s="21">
        <f t="shared" si="65"/>
        <v>182.85714285714286</v>
      </c>
      <c r="G328" s="21">
        <f t="shared" si="62"/>
        <v>23.088235294117649</v>
      </c>
      <c r="H328" s="21">
        <f t="shared" si="51"/>
        <v>29.432773109243698</v>
      </c>
      <c r="I328" s="21">
        <f t="shared" si="58"/>
        <v>206.02941176470588</v>
      </c>
      <c r="J328" s="21">
        <f t="shared" si="52"/>
        <v>485.73529411764707</v>
      </c>
      <c r="K328" s="22">
        <v>91</v>
      </c>
      <c r="L328" s="22">
        <v>20</v>
      </c>
      <c r="M328" s="22">
        <v>1</v>
      </c>
      <c r="N328" s="22">
        <f>SUM(M328+L328)</f>
        <v>21</v>
      </c>
      <c r="O328" s="125">
        <v>42</v>
      </c>
      <c r="P328" s="125">
        <v>8</v>
      </c>
      <c r="Q328" s="125">
        <v>8</v>
      </c>
      <c r="R328" s="22">
        <v>10</v>
      </c>
      <c r="S328" s="22">
        <f t="shared" si="66"/>
        <v>18</v>
      </c>
      <c r="T328" s="30">
        <v>5</v>
      </c>
      <c r="U328" s="13">
        <f t="shared" si="50"/>
        <v>548</v>
      </c>
      <c r="V328" s="23">
        <f>SUM(K328:M328)</f>
        <v>112</v>
      </c>
      <c r="W328" s="24">
        <f t="shared" si="53"/>
        <v>28247</v>
      </c>
      <c r="X328" s="24">
        <f t="shared" si="55"/>
        <v>28245</v>
      </c>
      <c r="Y328" s="205">
        <f t="shared" si="54"/>
        <v>28245</v>
      </c>
    </row>
    <row r="329" spans="1:25" ht="14.25" x14ac:dyDescent="0.2">
      <c r="A329" s="20">
        <v>44212.333333333336</v>
      </c>
      <c r="B329" s="23">
        <v>159</v>
      </c>
      <c r="C329" s="14">
        <f t="shared" si="63"/>
        <v>32407</v>
      </c>
      <c r="D329" s="183">
        <v>1</v>
      </c>
      <c r="E329" s="14">
        <f t="shared" si="64"/>
        <v>16</v>
      </c>
      <c r="F329" s="21">
        <f t="shared" si="65"/>
        <v>175.14285714285714</v>
      </c>
      <c r="G329" s="21">
        <f t="shared" si="62"/>
        <v>23.382352941176471</v>
      </c>
      <c r="H329" s="21">
        <f t="shared" si="51"/>
        <v>28.487394957983192</v>
      </c>
      <c r="I329" s="21">
        <f t="shared" si="58"/>
        <v>199.41176470588235</v>
      </c>
      <c r="J329" s="21">
        <f t="shared" si="52"/>
        <v>472.20588235294116</v>
      </c>
      <c r="K329" s="22"/>
      <c r="L329" s="22"/>
      <c r="M329" s="22"/>
      <c r="N329" s="22"/>
      <c r="O329" s="125"/>
      <c r="P329" s="125"/>
      <c r="Q329" s="125"/>
      <c r="R329" s="22"/>
      <c r="S329" s="22"/>
      <c r="T329" s="30">
        <v>5</v>
      </c>
      <c r="U329" s="13">
        <f t="shared" si="50"/>
        <v>553</v>
      </c>
      <c r="V329" s="23">
        <v>112</v>
      </c>
      <c r="W329" s="24">
        <f t="shared" si="53"/>
        <v>28498</v>
      </c>
      <c r="X329" s="24">
        <f t="shared" si="55"/>
        <v>28500</v>
      </c>
      <c r="Y329" s="205">
        <f t="shared" si="54"/>
        <v>28500</v>
      </c>
    </row>
    <row r="330" spans="1:25" ht="14.25" x14ac:dyDescent="0.2">
      <c r="A330" s="20">
        <v>44213.333333333336</v>
      </c>
      <c r="B330" s="30">
        <v>71</v>
      </c>
      <c r="C330" s="14">
        <f t="shared" si="63"/>
        <v>32478</v>
      </c>
      <c r="D330" s="183">
        <v>0</v>
      </c>
      <c r="E330" s="14">
        <f t="shared" si="64"/>
        <v>16</v>
      </c>
      <c r="F330" s="21">
        <f t="shared" si="65"/>
        <v>177.14285714285714</v>
      </c>
      <c r="G330" s="21">
        <f t="shared" si="62"/>
        <v>10.441176470588236</v>
      </c>
      <c r="H330" s="21">
        <f t="shared" si="51"/>
        <v>27.521008403361343</v>
      </c>
      <c r="I330" s="21">
        <f t="shared" si="58"/>
        <v>192.64705882352939</v>
      </c>
      <c r="J330" s="21">
        <f t="shared" si="52"/>
        <v>464.70588235294116</v>
      </c>
      <c r="K330" s="22"/>
      <c r="L330" s="22"/>
      <c r="M330" s="22"/>
      <c r="N330" s="22"/>
      <c r="O330" s="125"/>
      <c r="P330" s="125"/>
      <c r="Q330" s="125"/>
      <c r="R330" s="22"/>
      <c r="S330" s="22"/>
      <c r="T330" s="30">
        <v>2</v>
      </c>
      <c r="U330" s="13">
        <f t="shared" ref="U330:U340" si="67">SUM(U329,T330)</f>
        <v>555</v>
      </c>
      <c r="V330" s="23">
        <v>112</v>
      </c>
      <c r="W330" s="24">
        <f t="shared" si="53"/>
        <v>28620</v>
      </c>
      <c r="X330" s="24">
        <f t="shared" si="55"/>
        <v>28620</v>
      </c>
      <c r="Y330" s="205">
        <f t="shared" si="54"/>
        <v>28620</v>
      </c>
    </row>
    <row r="331" spans="1:25" ht="14.25" x14ac:dyDescent="0.2">
      <c r="A331" s="20">
        <v>44214.333333333336</v>
      </c>
      <c r="B331" s="30">
        <v>173</v>
      </c>
      <c r="C331" s="14">
        <f t="shared" si="63"/>
        <v>32651</v>
      </c>
      <c r="D331" s="183">
        <v>0</v>
      </c>
      <c r="E331" s="14">
        <f t="shared" si="64"/>
        <v>16</v>
      </c>
      <c r="F331" s="21">
        <f t="shared" si="65"/>
        <v>169</v>
      </c>
      <c r="G331" s="21">
        <f t="shared" si="62"/>
        <v>25.441176470588236</v>
      </c>
      <c r="H331" s="21">
        <f t="shared" si="51"/>
        <v>26.890756302521005</v>
      </c>
      <c r="I331" s="21">
        <f t="shared" si="58"/>
        <v>188.23529411764704</v>
      </c>
      <c r="J331" s="21">
        <f t="shared" si="52"/>
        <v>445</v>
      </c>
      <c r="K331" s="22">
        <v>90</v>
      </c>
      <c r="L331" s="22">
        <v>21</v>
      </c>
      <c r="M331" s="22">
        <v>2</v>
      </c>
      <c r="N331" s="22">
        <f>SUM(M331+L331)</f>
        <v>23</v>
      </c>
      <c r="O331" s="125">
        <v>42</v>
      </c>
      <c r="P331" s="125">
        <v>8</v>
      </c>
      <c r="Q331" s="125">
        <v>9</v>
      </c>
      <c r="R331" s="22">
        <v>18</v>
      </c>
      <c r="S331" s="22">
        <f t="shared" ref="S331:S335" si="68">R331+Q331</f>
        <v>27</v>
      </c>
      <c r="T331" s="30">
        <v>3</v>
      </c>
      <c r="U331" s="13">
        <f t="shared" si="67"/>
        <v>558</v>
      </c>
      <c r="V331" s="23">
        <f>SUM(K331:M331)</f>
        <v>113</v>
      </c>
      <c r="W331" s="24">
        <f t="shared" si="53"/>
        <v>28926</v>
      </c>
      <c r="X331" s="24">
        <f t="shared" si="55"/>
        <v>28925</v>
      </c>
      <c r="Y331" s="205">
        <f t="shared" si="54"/>
        <v>28925</v>
      </c>
    </row>
    <row r="332" spans="1:25" ht="14.25" x14ac:dyDescent="0.2">
      <c r="A332" s="20">
        <v>44215.333333333336</v>
      </c>
      <c r="B332" s="23">
        <v>222</v>
      </c>
      <c r="C332" s="14">
        <f t="shared" si="63"/>
        <v>32873</v>
      </c>
      <c r="D332" s="186">
        <v>4</v>
      </c>
      <c r="E332" s="14">
        <f t="shared" si="64"/>
        <v>20</v>
      </c>
      <c r="F332" s="21">
        <f t="shared" si="65"/>
        <v>171.85714285714286</v>
      </c>
      <c r="G332" s="21">
        <f t="shared" si="62"/>
        <v>32.647058823529413</v>
      </c>
      <c r="H332" s="21">
        <f t="shared" si="51"/>
        <v>25.756302521008404</v>
      </c>
      <c r="I332" s="21">
        <f t="shared" si="58"/>
        <v>180.29411764705884</v>
      </c>
      <c r="J332" s="21">
        <f t="shared" si="52"/>
        <v>418.67647058823525</v>
      </c>
      <c r="K332" s="22">
        <v>100</v>
      </c>
      <c r="L332" s="22">
        <v>19</v>
      </c>
      <c r="M332" s="22">
        <v>6</v>
      </c>
      <c r="N332" s="22">
        <f>SUM(M332+L332)</f>
        <v>25</v>
      </c>
      <c r="O332" s="125">
        <v>42</v>
      </c>
      <c r="P332" s="125">
        <v>9</v>
      </c>
      <c r="Q332" s="125">
        <v>9</v>
      </c>
      <c r="R332" s="22">
        <v>13</v>
      </c>
      <c r="S332" s="22">
        <f t="shared" si="68"/>
        <v>22</v>
      </c>
      <c r="T332" s="30">
        <v>4</v>
      </c>
      <c r="U332" s="13">
        <f t="shared" si="67"/>
        <v>562</v>
      </c>
      <c r="V332" s="23">
        <f>SUM(K332:M332)</f>
        <v>125</v>
      </c>
      <c r="W332" s="24">
        <f t="shared" si="53"/>
        <v>29315</v>
      </c>
      <c r="X332" s="24">
        <f t="shared" si="55"/>
        <v>29315</v>
      </c>
      <c r="Y332" s="205">
        <f t="shared" si="54"/>
        <v>29315</v>
      </c>
    </row>
    <row r="333" spans="1:25" ht="14.25" x14ac:dyDescent="0.2">
      <c r="A333" s="20">
        <v>44216.333333333336</v>
      </c>
      <c r="B333" s="30">
        <v>197</v>
      </c>
      <c r="C333" s="14">
        <f t="shared" si="63"/>
        <v>33070</v>
      </c>
      <c r="D333" s="183">
        <v>1</v>
      </c>
      <c r="E333" s="14">
        <f t="shared" si="64"/>
        <v>21</v>
      </c>
      <c r="F333" s="21">
        <f t="shared" si="65"/>
        <v>171.85714285714286</v>
      </c>
      <c r="G333" s="21">
        <f t="shared" si="62"/>
        <v>28.97058823529412</v>
      </c>
      <c r="H333" s="21">
        <f t="shared" si="51"/>
        <v>26.050420168067227</v>
      </c>
      <c r="I333" s="21">
        <f t="shared" si="58"/>
        <v>182.35294117647058</v>
      </c>
      <c r="J333" s="21">
        <f t="shared" si="52"/>
        <v>397.94117647058823</v>
      </c>
      <c r="K333" s="22">
        <v>86</v>
      </c>
      <c r="L333" s="22">
        <v>17</v>
      </c>
      <c r="M333" s="22">
        <v>4</v>
      </c>
      <c r="N333" s="22">
        <f>SUM(M333+L333)</f>
        <v>21</v>
      </c>
      <c r="O333" s="125">
        <v>40</v>
      </c>
      <c r="P333" s="125">
        <v>9</v>
      </c>
      <c r="Q333" s="125">
        <v>10</v>
      </c>
      <c r="R333" s="22">
        <v>13</v>
      </c>
      <c r="S333" s="22">
        <f t="shared" si="68"/>
        <v>23</v>
      </c>
      <c r="T333" s="30">
        <v>4</v>
      </c>
      <c r="U333" s="13">
        <f t="shared" si="67"/>
        <v>566</v>
      </c>
      <c r="V333" s="23">
        <f>SUM(K333:M333)</f>
        <v>107</v>
      </c>
      <c r="W333" s="24">
        <f t="shared" si="53"/>
        <v>29671</v>
      </c>
      <c r="X333" s="24">
        <f t="shared" si="55"/>
        <v>29670</v>
      </c>
      <c r="Y333" s="205">
        <f t="shared" si="54"/>
        <v>29670</v>
      </c>
    </row>
    <row r="334" spans="1:25" ht="14.25" x14ac:dyDescent="0.2">
      <c r="A334" s="20">
        <v>44217.333333333336</v>
      </c>
      <c r="B334" s="30">
        <v>204</v>
      </c>
      <c r="C334" s="14">
        <f t="shared" si="63"/>
        <v>33274</v>
      </c>
      <c r="D334" s="23">
        <v>1</v>
      </c>
      <c r="E334" s="14">
        <f t="shared" si="64"/>
        <v>22</v>
      </c>
      <c r="F334" s="21">
        <f>AVERAGE(B331:B337)</f>
        <v>167.71428571428572</v>
      </c>
      <c r="G334" s="21">
        <f t="shared" si="62"/>
        <v>30</v>
      </c>
      <c r="H334" s="21">
        <f t="shared" si="51"/>
        <v>24.852941176470587</v>
      </c>
      <c r="I334" s="21">
        <f t="shared" si="58"/>
        <v>173.97058823529412</v>
      </c>
      <c r="J334" s="21">
        <f t="shared" si="52"/>
        <v>392.20588235294116</v>
      </c>
      <c r="K334" s="22">
        <v>87</v>
      </c>
      <c r="L334" s="22">
        <v>18</v>
      </c>
      <c r="M334" s="22">
        <v>2</v>
      </c>
      <c r="N334" s="22">
        <f>SUM(M334+L334)</f>
        <v>20</v>
      </c>
      <c r="O334" s="125">
        <v>42</v>
      </c>
      <c r="P334" s="125">
        <v>10</v>
      </c>
      <c r="Q334" s="125">
        <v>10</v>
      </c>
      <c r="R334" s="22">
        <v>16</v>
      </c>
      <c r="S334" s="22">
        <f t="shared" si="68"/>
        <v>26</v>
      </c>
      <c r="T334" s="30">
        <v>5</v>
      </c>
      <c r="U334" s="13">
        <f t="shared" si="67"/>
        <v>571</v>
      </c>
      <c r="V334" s="23">
        <f>SUM(K334:M334)</f>
        <v>107</v>
      </c>
      <c r="W334" s="24">
        <f t="shared" si="53"/>
        <v>29914</v>
      </c>
      <c r="X334" s="24">
        <f t="shared" si="55"/>
        <v>29915</v>
      </c>
      <c r="Y334" s="205">
        <f t="shared" si="54"/>
        <v>29915</v>
      </c>
    </row>
    <row r="335" spans="1:25" ht="14.25" x14ac:dyDescent="0.2">
      <c r="A335" s="20">
        <v>44218.333333333336</v>
      </c>
      <c r="B335" s="23">
        <v>177</v>
      </c>
      <c r="C335" s="14">
        <f t="shared" si="63"/>
        <v>33451</v>
      </c>
      <c r="D335" s="23">
        <v>5</v>
      </c>
      <c r="E335" s="14">
        <f t="shared" si="64"/>
        <v>27</v>
      </c>
      <c r="F335" s="21">
        <f>AVERAGE(B332:B338)</f>
        <v>161.57142857142858</v>
      </c>
      <c r="G335" s="21">
        <f t="shared" si="62"/>
        <v>26.029411764705884</v>
      </c>
      <c r="H335" s="21">
        <f t="shared" si="51"/>
        <v>25.27310924369748</v>
      </c>
      <c r="I335" s="21">
        <f t="shared" si="58"/>
        <v>176.91176470588235</v>
      </c>
      <c r="J335" s="21">
        <f t="shared" si="52"/>
        <v>382.94117647058829</v>
      </c>
      <c r="K335" s="22">
        <v>87</v>
      </c>
      <c r="L335" s="22">
        <v>16</v>
      </c>
      <c r="M335" s="22">
        <v>3</v>
      </c>
      <c r="N335" s="22">
        <f>SUM(M335+L335)</f>
        <v>19</v>
      </c>
      <c r="O335" s="125">
        <v>41</v>
      </c>
      <c r="P335" s="125">
        <v>11</v>
      </c>
      <c r="Q335" s="125">
        <v>11</v>
      </c>
      <c r="R335" s="22">
        <v>14</v>
      </c>
      <c r="S335" s="22">
        <f t="shared" si="68"/>
        <v>25</v>
      </c>
      <c r="T335" s="30">
        <v>2</v>
      </c>
      <c r="U335" s="13">
        <f t="shared" si="67"/>
        <v>573</v>
      </c>
      <c r="V335" s="23">
        <f>SUM(K335:M335)</f>
        <v>106</v>
      </c>
      <c r="W335" s="24">
        <f t="shared" si="53"/>
        <v>30155</v>
      </c>
      <c r="X335" s="24">
        <f t="shared" si="55"/>
        <v>30155</v>
      </c>
      <c r="Y335" s="205">
        <f t="shared" si="54"/>
        <v>30155</v>
      </c>
    </row>
    <row r="336" spans="1:25" ht="14.25" x14ac:dyDescent="0.2">
      <c r="A336" s="20">
        <v>44219.333333333336</v>
      </c>
      <c r="B336" s="23">
        <v>159</v>
      </c>
      <c r="C336" s="14">
        <f t="shared" si="63"/>
        <v>33610</v>
      </c>
      <c r="D336" s="30">
        <v>7</v>
      </c>
      <c r="E336" s="14">
        <f t="shared" si="64"/>
        <v>34</v>
      </c>
      <c r="F336" s="21">
        <f>AVERAGE(B333:B339)</f>
        <v>155.42857142857142</v>
      </c>
      <c r="G336" s="21">
        <f t="shared" si="62"/>
        <v>23.382352941176471</v>
      </c>
      <c r="H336" s="21">
        <f t="shared" si="51"/>
        <v>25.27310924369748</v>
      </c>
      <c r="I336" s="21">
        <f t="shared" si="58"/>
        <v>176.91176470588235</v>
      </c>
      <c r="J336" s="21">
        <f t="shared" si="52"/>
        <v>376.32352941176475</v>
      </c>
      <c r="K336" s="22"/>
      <c r="L336" s="22"/>
      <c r="M336" s="22"/>
      <c r="N336" s="22"/>
      <c r="O336" s="125"/>
      <c r="P336" s="125"/>
      <c r="Q336" s="125"/>
      <c r="R336" s="22"/>
      <c r="S336" s="22"/>
      <c r="T336" s="30">
        <v>5</v>
      </c>
      <c r="U336" s="13">
        <f t="shared" si="67"/>
        <v>578</v>
      </c>
      <c r="V336" s="23">
        <v>106</v>
      </c>
      <c r="W336" s="24">
        <f t="shared" si="53"/>
        <v>30359</v>
      </c>
      <c r="X336" s="24">
        <f t="shared" si="55"/>
        <v>30360</v>
      </c>
      <c r="Y336" s="205">
        <f t="shared" si="54"/>
        <v>30360</v>
      </c>
    </row>
    <row r="337" spans="1:25" ht="14.25" x14ac:dyDescent="0.2">
      <c r="A337" s="20">
        <v>44220.333333333336</v>
      </c>
      <c r="B337" s="30">
        <v>42</v>
      </c>
      <c r="C337" s="14">
        <f t="shared" si="63"/>
        <v>33652</v>
      </c>
      <c r="D337" s="30">
        <v>3</v>
      </c>
      <c r="E337" s="14">
        <f t="shared" si="64"/>
        <v>37</v>
      </c>
      <c r="F337" s="21">
        <f>AVERAGE(B334:B340)</f>
        <v>147.28571428571428</v>
      </c>
      <c r="G337" s="21">
        <f t="shared" si="62"/>
        <v>6.1764705882352944</v>
      </c>
      <c r="H337" s="21">
        <f t="shared" ref="H337:H340" si="69">(G331+G332+G333+G334+G335+G336+G337)/7</f>
        <v>24.663865546218489</v>
      </c>
      <c r="I337" s="21">
        <f t="shared" si="58"/>
        <v>172.64705882352942</v>
      </c>
      <c r="J337" s="21">
        <f t="shared" ref="J337:J340" si="70">SUM(G324:G337)</f>
        <v>365.29411764705884</v>
      </c>
      <c r="K337" s="22"/>
      <c r="L337" s="22"/>
      <c r="M337" s="22"/>
      <c r="N337" s="22"/>
      <c r="O337" s="125"/>
      <c r="P337" s="125"/>
      <c r="Q337" s="125"/>
      <c r="R337" s="22"/>
      <c r="S337" s="22"/>
      <c r="T337" s="23">
        <v>0</v>
      </c>
      <c r="U337" s="13">
        <f t="shared" si="67"/>
        <v>578</v>
      </c>
      <c r="V337" s="13">
        <v>106</v>
      </c>
      <c r="W337" s="14">
        <f t="shared" ref="W337:W340" si="71">SUM(W336,V337)</f>
        <v>30465</v>
      </c>
      <c r="X337" s="24">
        <f t="shared" si="55"/>
        <v>30465</v>
      </c>
      <c r="Y337" s="205">
        <f t="shared" si="54"/>
        <v>30465</v>
      </c>
    </row>
    <row r="338" spans="1:25" ht="14.25" x14ac:dyDescent="0.2">
      <c r="A338" s="20">
        <v>44221.333333333336</v>
      </c>
      <c r="B338" s="30">
        <v>130</v>
      </c>
      <c r="C338" s="14">
        <f t="shared" si="63"/>
        <v>33782</v>
      </c>
      <c r="D338" s="30">
        <v>5</v>
      </c>
      <c r="E338" s="14">
        <f t="shared" si="64"/>
        <v>42</v>
      </c>
      <c r="F338" s="21"/>
      <c r="G338" s="21">
        <f t="shared" si="62"/>
        <v>19.117647058823529</v>
      </c>
      <c r="H338" s="21">
        <f t="shared" si="69"/>
        <v>23.760504201680675</v>
      </c>
      <c r="I338" s="21">
        <f t="shared" si="58"/>
        <v>166.32352941176472</v>
      </c>
      <c r="J338" s="21">
        <f t="shared" si="70"/>
        <v>354.55882352941177</v>
      </c>
      <c r="K338" s="22">
        <v>95</v>
      </c>
      <c r="L338" s="22">
        <v>15</v>
      </c>
      <c r="M338" s="22">
        <v>5</v>
      </c>
      <c r="N338" s="22">
        <f>SUM(M338+L338)</f>
        <v>20</v>
      </c>
      <c r="O338" s="125">
        <v>36</v>
      </c>
      <c r="P338" s="125">
        <v>11</v>
      </c>
      <c r="Q338" s="125">
        <v>12</v>
      </c>
      <c r="R338" s="22">
        <v>8</v>
      </c>
      <c r="S338" s="22"/>
      <c r="T338" s="30">
        <v>3</v>
      </c>
      <c r="U338" s="13">
        <f t="shared" si="67"/>
        <v>581</v>
      </c>
      <c r="V338" s="23">
        <f>SUM(K338:M338)</f>
        <v>115</v>
      </c>
      <c r="W338" s="14">
        <f t="shared" si="71"/>
        <v>30580</v>
      </c>
      <c r="X338" s="24">
        <f t="shared" si="55"/>
        <v>30580</v>
      </c>
      <c r="Y338" s="205">
        <f t="shared" si="54"/>
        <v>30580</v>
      </c>
    </row>
    <row r="339" spans="1:25" ht="14.25" x14ac:dyDescent="0.2">
      <c r="A339" s="20">
        <v>44222.333333333336</v>
      </c>
      <c r="B339" s="23">
        <v>179</v>
      </c>
      <c r="C339" s="14">
        <f t="shared" si="63"/>
        <v>33961</v>
      </c>
      <c r="D339" s="30">
        <v>8</v>
      </c>
      <c r="E339" s="14">
        <f t="shared" si="64"/>
        <v>50</v>
      </c>
      <c r="F339" s="21"/>
      <c r="G339" s="21">
        <f t="shared" si="62"/>
        <v>26.323529411764707</v>
      </c>
      <c r="H339" s="21">
        <f t="shared" si="69"/>
        <v>22.857142857142854</v>
      </c>
      <c r="I339" s="21">
        <f t="shared" si="58"/>
        <v>159.99999999999997</v>
      </c>
      <c r="J339" s="21">
        <f t="shared" si="70"/>
        <v>340.29411764705884</v>
      </c>
      <c r="K339" s="22">
        <v>92</v>
      </c>
      <c r="L339" s="22">
        <v>12</v>
      </c>
      <c r="M339" s="22">
        <v>5</v>
      </c>
      <c r="N339" s="22">
        <f>SUM(M339+L339)</f>
        <v>17</v>
      </c>
      <c r="O339" s="125">
        <v>39</v>
      </c>
      <c r="P339" s="125">
        <v>11</v>
      </c>
      <c r="Q339" s="125">
        <v>11</v>
      </c>
      <c r="R339" s="22">
        <v>9</v>
      </c>
      <c r="S339" s="22"/>
      <c r="T339" s="30">
        <v>5</v>
      </c>
      <c r="U339" s="13">
        <f t="shared" si="67"/>
        <v>586</v>
      </c>
      <c r="V339" s="23">
        <f>SUM(K339:M339)</f>
        <v>109</v>
      </c>
      <c r="W339" s="14">
        <f t="shared" si="71"/>
        <v>30689</v>
      </c>
      <c r="X339" s="24">
        <f t="shared" si="55"/>
        <v>30690</v>
      </c>
      <c r="Y339" s="205">
        <f t="shared" si="54"/>
        <v>30690</v>
      </c>
    </row>
    <row r="340" spans="1:25" ht="14.25" x14ac:dyDescent="0.2">
      <c r="A340" s="20">
        <v>44223.333333333336</v>
      </c>
      <c r="B340" s="23">
        <v>140</v>
      </c>
      <c r="C340" s="14">
        <f t="shared" si="63"/>
        <v>34101</v>
      </c>
      <c r="D340" s="23">
        <v>5</v>
      </c>
      <c r="E340" s="14">
        <f t="shared" si="64"/>
        <v>55</v>
      </c>
      <c r="F340" s="21"/>
      <c r="G340" s="21">
        <f t="shared" si="62"/>
        <v>20.588235294117649</v>
      </c>
      <c r="H340" s="21">
        <f t="shared" si="69"/>
        <v>21.659663865546214</v>
      </c>
      <c r="I340" s="21">
        <f t="shared" si="58"/>
        <v>151.61764705882351</v>
      </c>
      <c r="J340" s="21">
        <f t="shared" si="70"/>
        <v>333.97058823529409</v>
      </c>
      <c r="K340" s="22">
        <v>72</v>
      </c>
      <c r="L340" s="22">
        <v>13</v>
      </c>
      <c r="M340" s="22">
        <v>3</v>
      </c>
      <c r="N340" s="22">
        <f>SUM(M340+L340)</f>
        <v>16</v>
      </c>
      <c r="O340" s="125">
        <v>37</v>
      </c>
      <c r="P340" s="125">
        <v>13</v>
      </c>
      <c r="Q340" s="125">
        <v>13</v>
      </c>
      <c r="R340" s="22">
        <v>16</v>
      </c>
      <c r="S340" s="22"/>
      <c r="T340" s="23">
        <v>0</v>
      </c>
      <c r="U340" s="13">
        <f t="shared" si="67"/>
        <v>586</v>
      </c>
      <c r="V340" s="23">
        <f>SUM(K340:M340)</f>
        <v>88</v>
      </c>
      <c r="W340" s="14">
        <f t="shared" si="71"/>
        <v>30777</v>
      </c>
      <c r="X340" s="24">
        <f t="shared" si="55"/>
        <v>30775</v>
      </c>
      <c r="Y340" s="205">
        <f t="shared" si="54"/>
        <v>30775</v>
      </c>
    </row>
    <row r="341" spans="1:25" ht="14.25" x14ac:dyDescent="0.2">
      <c r="A341" s="20">
        <v>44224.333333333336</v>
      </c>
      <c r="B341" s="23"/>
      <c r="C341" s="14"/>
      <c r="D341" s="23"/>
      <c r="E341" s="14"/>
      <c r="F341" s="21"/>
      <c r="G341" s="21"/>
      <c r="H341" s="21"/>
      <c r="I341" s="21"/>
      <c r="J341" s="21"/>
      <c r="K341" s="22"/>
      <c r="L341" s="22"/>
      <c r="M341" s="22"/>
      <c r="N341" s="22"/>
      <c r="O341" s="125"/>
      <c r="P341" s="125"/>
      <c r="Q341" s="125"/>
      <c r="R341" s="22"/>
      <c r="S341" s="22"/>
      <c r="T341" s="23"/>
      <c r="U341" s="13"/>
      <c r="V341" s="23"/>
      <c r="W341" s="24"/>
      <c r="X341" s="24"/>
      <c r="Y341" s="205"/>
    </row>
    <row r="342" spans="1:25" ht="14.25" x14ac:dyDescent="0.2">
      <c r="A342" s="20">
        <v>44225.333333333336</v>
      </c>
      <c r="B342" s="23"/>
      <c r="C342" s="14"/>
      <c r="D342" s="23"/>
      <c r="E342" s="14"/>
      <c r="F342" s="21"/>
      <c r="G342" s="21"/>
      <c r="H342" s="21"/>
      <c r="I342" s="21"/>
      <c r="J342" s="21"/>
      <c r="K342" s="22"/>
      <c r="L342" s="22"/>
      <c r="M342" s="22"/>
      <c r="N342" s="22"/>
      <c r="O342" s="125"/>
      <c r="P342" s="125"/>
      <c r="Q342" s="125"/>
      <c r="R342" s="22"/>
      <c r="S342" s="22"/>
      <c r="T342" s="23"/>
      <c r="U342" s="13"/>
      <c r="V342" s="23"/>
      <c r="W342" s="24"/>
      <c r="X342" s="24"/>
      <c r="Y342" s="205"/>
    </row>
    <row r="343" spans="1:25" ht="14.25" x14ac:dyDescent="0.2">
      <c r="A343" s="20">
        <v>44226.333333333336</v>
      </c>
      <c r="B343" s="23"/>
      <c r="C343" s="14"/>
      <c r="D343" s="23"/>
      <c r="E343" s="14"/>
      <c r="F343" s="21"/>
      <c r="G343" s="21"/>
      <c r="H343" s="21"/>
      <c r="I343" s="21"/>
      <c r="J343" s="21"/>
      <c r="K343" s="22"/>
      <c r="L343" s="22"/>
      <c r="M343" s="22"/>
      <c r="N343" s="22"/>
      <c r="O343" s="125"/>
      <c r="P343" s="125"/>
      <c r="Q343" s="125"/>
      <c r="R343" s="22"/>
      <c r="S343" s="22"/>
      <c r="T343" s="23"/>
      <c r="U343" s="13"/>
      <c r="V343" s="23"/>
      <c r="W343" s="24"/>
      <c r="X343" s="24"/>
      <c r="Y343" s="205"/>
    </row>
    <row r="344" spans="1:25" ht="14.25" x14ac:dyDescent="0.2">
      <c r="A344" s="20">
        <v>44227.333333333336</v>
      </c>
      <c r="B344" s="23"/>
      <c r="C344" s="14"/>
      <c r="D344" s="23"/>
      <c r="E344" s="14"/>
      <c r="F344" s="21"/>
      <c r="G344" s="21"/>
      <c r="H344" s="21"/>
      <c r="I344" s="21"/>
      <c r="J344" s="21"/>
      <c r="K344" s="22"/>
      <c r="L344" s="22"/>
      <c r="M344" s="22"/>
      <c r="N344" s="22"/>
      <c r="O344" s="125"/>
      <c r="P344" s="125"/>
      <c r="Q344" s="125"/>
      <c r="R344" s="22"/>
      <c r="S344" s="22"/>
      <c r="T344" s="23"/>
      <c r="U344" s="13"/>
      <c r="V344" s="23"/>
      <c r="W344" s="24"/>
      <c r="X344" s="24"/>
      <c r="Y344" s="205"/>
    </row>
    <row r="345" spans="1:25" ht="14.25" x14ac:dyDescent="0.2">
      <c r="A345" s="34"/>
      <c r="B345" s="23"/>
      <c r="C345" s="23"/>
      <c r="D345" s="21"/>
      <c r="E345" s="21"/>
      <c r="F345" s="21"/>
      <c r="G345" s="21"/>
      <c r="H345" s="21"/>
      <c r="I345" s="21"/>
      <c r="J345" s="21"/>
      <c r="K345" s="22"/>
      <c r="L345" s="22"/>
      <c r="M345" s="22"/>
      <c r="N345" s="22"/>
      <c r="O345" s="125"/>
      <c r="P345" s="125"/>
      <c r="Q345" s="125"/>
      <c r="R345" s="22"/>
      <c r="S345" s="22"/>
      <c r="T345" s="24"/>
      <c r="U345" s="24"/>
      <c r="V345" s="23"/>
      <c r="W345" s="14"/>
      <c r="X345" s="24"/>
      <c r="Y345" s="203"/>
    </row>
    <row r="346" spans="1:25" s="38" customFormat="1" ht="15" thickBot="1" x14ac:dyDescent="0.25">
      <c r="A346" s="35" t="s">
        <v>87</v>
      </c>
      <c r="B346" s="36">
        <f>SUM(C112,B113:B345)</f>
        <v>34101</v>
      </c>
      <c r="C346" s="36"/>
      <c r="D346" s="182">
        <f>SUM(D309:D345)</f>
        <v>55</v>
      </c>
      <c r="E346" s="182"/>
      <c r="F346" s="37"/>
      <c r="G346" s="37"/>
      <c r="H346" s="37"/>
      <c r="I346" s="37"/>
      <c r="J346" s="37"/>
      <c r="K346" s="37"/>
      <c r="L346" s="37"/>
      <c r="M346" s="37"/>
      <c r="N346" s="37"/>
      <c r="O346" s="126"/>
      <c r="P346" s="126"/>
      <c r="Q346" s="126"/>
      <c r="R346" s="37"/>
      <c r="S346" s="37"/>
      <c r="T346" s="36">
        <f>SUM(U112,T113:T345)</f>
        <v>586</v>
      </c>
      <c r="U346" s="36"/>
      <c r="V346" s="36"/>
      <c r="W346" s="36"/>
      <c r="X346" s="36"/>
      <c r="Y346" s="206"/>
    </row>
    <row r="347" spans="1:25" ht="12.75" thickTop="1" x14ac:dyDescent="0.2">
      <c r="B347" s="39"/>
      <c r="K347" s="32"/>
      <c r="L347" s="32"/>
      <c r="M347" s="32"/>
      <c r="N347" s="32"/>
      <c r="O347" s="32"/>
      <c r="P347" s="32"/>
      <c r="Q347" s="32"/>
      <c r="R347" s="32"/>
      <c r="S347" s="32"/>
      <c r="T347" s="39"/>
      <c r="U347" s="39"/>
      <c r="V347" s="39"/>
    </row>
    <row r="348" spans="1:25" x14ac:dyDescent="0.2">
      <c r="B348" s="39"/>
      <c r="K348" s="32"/>
      <c r="L348" s="32"/>
      <c r="M348" s="32"/>
      <c r="N348" s="32"/>
      <c r="O348" s="32"/>
      <c r="P348" s="32"/>
      <c r="Q348" s="32"/>
      <c r="R348" s="32"/>
      <c r="S348" s="32"/>
      <c r="T348" s="39"/>
      <c r="U348" s="39"/>
      <c r="V348" s="39"/>
    </row>
    <row r="349" spans="1:25" x14ac:dyDescent="0.2">
      <c r="B349" s="39"/>
      <c r="K349" s="32"/>
      <c r="L349" s="32"/>
      <c r="M349" s="32"/>
      <c r="N349" s="32"/>
      <c r="O349" s="32"/>
      <c r="P349" s="32"/>
      <c r="Q349" s="32"/>
      <c r="R349" s="32"/>
      <c r="S349" s="32"/>
      <c r="T349" s="39"/>
      <c r="U349" s="39"/>
      <c r="V349" s="39"/>
    </row>
    <row r="350" spans="1:25" x14ac:dyDescent="0.2">
      <c r="B350" s="39"/>
      <c r="K350" s="32"/>
      <c r="L350" s="32"/>
      <c r="M350" s="32"/>
      <c r="N350" s="32"/>
      <c r="O350" s="32"/>
      <c r="P350" s="32"/>
      <c r="Q350" s="32"/>
      <c r="R350" s="32"/>
      <c r="S350" s="32"/>
      <c r="T350" s="39"/>
      <c r="U350" s="39"/>
      <c r="V350" s="39"/>
    </row>
    <row r="351" spans="1:25" x14ac:dyDescent="0.2">
      <c r="B351" s="39"/>
      <c r="K351" s="32"/>
      <c r="L351" s="32"/>
      <c r="M351" s="32"/>
      <c r="N351" s="32"/>
      <c r="O351" s="32"/>
      <c r="P351" s="32"/>
      <c r="Q351" s="32"/>
      <c r="R351" s="32"/>
      <c r="S351" s="32"/>
      <c r="T351" s="39"/>
      <c r="U351" s="39"/>
      <c r="V351" s="39"/>
    </row>
    <row r="352" spans="1:25" x14ac:dyDescent="0.2">
      <c r="B352" s="39"/>
      <c r="K352" s="32"/>
      <c r="L352" s="32"/>
      <c r="M352" s="32"/>
      <c r="N352" s="32"/>
      <c r="O352" s="32"/>
      <c r="P352" s="32"/>
      <c r="Q352" s="32"/>
      <c r="R352" s="32"/>
      <c r="S352" s="32"/>
      <c r="T352" s="39"/>
      <c r="U352" s="39"/>
      <c r="V352" s="39"/>
    </row>
    <row r="353" spans="2:22" x14ac:dyDescent="0.2">
      <c r="B353" s="39"/>
      <c r="K353" s="32"/>
      <c r="L353" s="32"/>
      <c r="M353" s="32"/>
      <c r="N353" s="32"/>
      <c r="O353" s="32"/>
      <c r="P353" s="32"/>
      <c r="Q353" s="32"/>
      <c r="R353" s="32"/>
      <c r="S353" s="32"/>
      <c r="T353" s="39"/>
      <c r="U353" s="39"/>
      <c r="V353" s="39"/>
    </row>
    <row r="354" spans="2:22" x14ac:dyDescent="0.2">
      <c r="B354" s="39"/>
      <c r="K354" s="32"/>
      <c r="L354" s="32"/>
      <c r="M354" s="32"/>
      <c r="N354" s="32"/>
      <c r="O354" s="32"/>
      <c r="P354" s="32"/>
      <c r="Q354" s="32"/>
      <c r="R354" s="32"/>
      <c r="S354" s="32"/>
      <c r="T354" s="39"/>
      <c r="U354" s="39"/>
      <c r="V354" s="39"/>
    </row>
    <row r="355" spans="2:22" x14ac:dyDescent="0.2">
      <c r="B355" s="39"/>
      <c r="K355" s="32"/>
      <c r="L355" s="32"/>
      <c r="M355" s="32"/>
      <c r="N355" s="32"/>
      <c r="O355" s="32"/>
      <c r="P355" s="32"/>
      <c r="Q355" s="32"/>
      <c r="R355" s="32"/>
      <c r="S355" s="32"/>
      <c r="T355" s="39"/>
      <c r="U355" s="39"/>
      <c r="V355" s="39"/>
    </row>
    <row r="356" spans="2:22" x14ac:dyDescent="0.2">
      <c r="B356" s="39"/>
      <c r="K356" s="32"/>
      <c r="L356" s="32"/>
      <c r="M356" s="32"/>
      <c r="N356" s="32"/>
      <c r="O356" s="32"/>
      <c r="P356" s="32"/>
      <c r="Q356" s="32"/>
      <c r="R356" s="32"/>
      <c r="S356" s="32"/>
      <c r="T356" s="39"/>
      <c r="U356" s="39"/>
      <c r="V356" s="39"/>
    </row>
    <row r="357" spans="2:22" x14ac:dyDescent="0.2">
      <c r="B357" s="39"/>
      <c r="K357" s="32"/>
      <c r="L357" s="32"/>
      <c r="M357" s="32"/>
      <c r="N357" s="32"/>
      <c r="O357" s="32"/>
      <c r="P357" s="32"/>
      <c r="Q357" s="32"/>
      <c r="R357" s="32"/>
      <c r="S357" s="32"/>
      <c r="T357" s="39"/>
      <c r="U357" s="39"/>
      <c r="V357" s="39"/>
    </row>
    <row r="358" spans="2:22" x14ac:dyDescent="0.2">
      <c r="B358" s="39"/>
      <c r="K358" s="32"/>
      <c r="L358" s="32"/>
      <c r="M358" s="32"/>
      <c r="N358" s="32"/>
      <c r="O358" s="32"/>
      <c r="P358" s="32"/>
      <c r="Q358" s="32"/>
      <c r="R358" s="32"/>
      <c r="S358" s="32"/>
      <c r="T358" s="39"/>
      <c r="U358" s="39"/>
      <c r="V358" s="39"/>
    </row>
    <row r="359" spans="2:22" x14ac:dyDescent="0.2">
      <c r="B359" s="39"/>
      <c r="K359" s="32"/>
      <c r="L359" s="32"/>
      <c r="M359" s="32"/>
      <c r="N359" s="32"/>
      <c r="O359" s="32"/>
      <c r="P359" s="32"/>
      <c r="Q359" s="32"/>
      <c r="R359" s="32"/>
      <c r="S359" s="32"/>
      <c r="T359" s="39"/>
      <c r="U359" s="39"/>
      <c r="V359" s="39"/>
    </row>
    <row r="360" spans="2:22" x14ac:dyDescent="0.2">
      <c r="B360" s="39"/>
      <c r="K360" s="32"/>
      <c r="L360" s="32"/>
      <c r="M360" s="32"/>
      <c r="N360" s="32"/>
      <c r="O360" s="32"/>
      <c r="P360" s="32"/>
      <c r="Q360" s="32"/>
      <c r="R360" s="32"/>
      <c r="S360" s="32"/>
      <c r="T360" s="39"/>
      <c r="U360" s="39"/>
      <c r="V360" s="39"/>
    </row>
    <row r="361" spans="2:22" x14ac:dyDescent="0.2">
      <c r="B361" s="39"/>
      <c r="K361" s="32"/>
      <c r="L361" s="32"/>
      <c r="M361" s="32"/>
      <c r="N361" s="32"/>
      <c r="O361" s="32"/>
      <c r="P361" s="32"/>
      <c r="Q361" s="32"/>
      <c r="R361" s="32"/>
      <c r="S361" s="32"/>
      <c r="T361" s="39"/>
      <c r="U361" s="39"/>
      <c r="V361" s="39"/>
    </row>
    <row r="362" spans="2:22" x14ac:dyDescent="0.2">
      <c r="B362" s="39"/>
      <c r="K362" s="32"/>
      <c r="L362" s="32"/>
      <c r="M362" s="32"/>
      <c r="N362" s="32"/>
      <c r="O362" s="32"/>
      <c r="P362" s="32"/>
      <c r="Q362" s="32"/>
      <c r="R362" s="32"/>
      <c r="S362" s="32"/>
      <c r="T362" s="39"/>
      <c r="U362" s="39"/>
      <c r="V362" s="39"/>
    </row>
    <row r="363" spans="2:22" x14ac:dyDescent="0.2">
      <c r="B363" s="39"/>
      <c r="K363" s="32"/>
      <c r="L363" s="32"/>
      <c r="M363" s="32"/>
      <c r="N363" s="32"/>
      <c r="O363" s="32"/>
      <c r="P363" s="32"/>
      <c r="Q363" s="32"/>
      <c r="R363" s="32"/>
      <c r="S363" s="32"/>
      <c r="T363" s="39"/>
      <c r="U363" s="39"/>
      <c r="V363" s="39"/>
    </row>
    <row r="364" spans="2:22" x14ac:dyDescent="0.2">
      <c r="B364" s="39"/>
      <c r="K364" s="32"/>
      <c r="L364" s="32"/>
      <c r="M364" s="32"/>
      <c r="N364" s="32"/>
      <c r="O364" s="32"/>
      <c r="P364" s="32"/>
      <c r="Q364" s="32"/>
      <c r="R364" s="32"/>
      <c r="S364" s="32"/>
      <c r="T364" s="39"/>
      <c r="U364" s="39"/>
      <c r="V364" s="39"/>
    </row>
    <row r="365" spans="2:22" x14ac:dyDescent="0.2">
      <c r="B365" s="39"/>
      <c r="K365" s="32"/>
      <c r="L365" s="32"/>
      <c r="M365" s="32"/>
      <c r="N365" s="32"/>
      <c r="O365" s="32"/>
      <c r="P365" s="32"/>
      <c r="Q365" s="32"/>
      <c r="R365" s="32"/>
      <c r="S365" s="32"/>
      <c r="T365" s="39"/>
      <c r="U365" s="39"/>
      <c r="V365" s="39"/>
    </row>
    <row r="366" spans="2:22" x14ac:dyDescent="0.2">
      <c r="B366" s="39"/>
      <c r="K366" s="32"/>
      <c r="L366" s="32"/>
      <c r="M366" s="32"/>
      <c r="N366" s="32"/>
      <c r="O366" s="32"/>
      <c r="P366" s="32"/>
      <c r="Q366" s="32"/>
      <c r="R366" s="32"/>
      <c r="S366" s="32"/>
      <c r="T366" s="39"/>
      <c r="U366" s="39"/>
      <c r="V366" s="39"/>
    </row>
    <row r="367" spans="2:22" x14ac:dyDescent="0.2">
      <c r="B367" s="39"/>
      <c r="K367" s="32"/>
      <c r="L367" s="32"/>
      <c r="M367" s="32"/>
      <c r="N367" s="32"/>
      <c r="O367" s="32"/>
      <c r="P367" s="32"/>
      <c r="Q367" s="32"/>
      <c r="R367" s="32"/>
      <c r="S367" s="32"/>
      <c r="T367" s="39"/>
      <c r="U367" s="39"/>
      <c r="V367" s="39"/>
    </row>
    <row r="368" spans="2:22" x14ac:dyDescent="0.2">
      <c r="B368" s="39"/>
      <c r="K368" s="32"/>
      <c r="L368" s="32"/>
      <c r="M368" s="32"/>
      <c r="N368" s="32"/>
      <c r="O368" s="32"/>
      <c r="P368" s="32"/>
      <c r="Q368" s="32"/>
      <c r="R368" s="32"/>
      <c r="S368" s="32"/>
      <c r="T368" s="39"/>
      <c r="U368" s="39"/>
      <c r="V368" s="39"/>
    </row>
    <row r="369" spans="2:22" x14ac:dyDescent="0.2">
      <c r="B369" s="39"/>
      <c r="K369" s="32"/>
      <c r="L369" s="32"/>
      <c r="M369" s="32"/>
      <c r="N369" s="32"/>
      <c r="O369" s="32"/>
      <c r="P369" s="32"/>
      <c r="Q369" s="32"/>
      <c r="R369" s="32"/>
      <c r="S369" s="32"/>
      <c r="T369" s="39"/>
      <c r="U369" s="39"/>
      <c r="V369" s="39"/>
    </row>
    <row r="370" spans="2:22" x14ac:dyDescent="0.2">
      <c r="B370" s="39"/>
      <c r="K370" s="32"/>
      <c r="L370" s="32"/>
      <c r="M370" s="32"/>
      <c r="N370" s="32"/>
      <c r="O370" s="32"/>
      <c r="P370" s="32"/>
      <c r="Q370" s="32"/>
      <c r="R370" s="32"/>
      <c r="S370" s="32"/>
      <c r="T370" s="39"/>
      <c r="U370" s="39"/>
      <c r="V370" s="39"/>
    </row>
    <row r="371" spans="2:22" x14ac:dyDescent="0.2">
      <c r="B371" s="39"/>
      <c r="K371" s="32"/>
      <c r="L371" s="32"/>
      <c r="M371" s="32"/>
      <c r="N371" s="32"/>
      <c r="O371" s="32"/>
      <c r="P371" s="32"/>
      <c r="Q371" s="32"/>
      <c r="R371" s="32"/>
      <c r="S371" s="32"/>
      <c r="T371" s="39"/>
      <c r="U371" s="39"/>
      <c r="V371" s="39"/>
    </row>
    <row r="372" spans="2:22" x14ac:dyDescent="0.2">
      <c r="B372" s="39"/>
      <c r="K372" s="32"/>
      <c r="L372" s="32"/>
      <c r="M372" s="32"/>
      <c r="N372" s="32"/>
      <c r="O372" s="32"/>
      <c r="P372" s="32"/>
      <c r="Q372" s="32"/>
      <c r="R372" s="32"/>
      <c r="S372" s="32"/>
      <c r="T372" s="39"/>
      <c r="U372" s="39"/>
      <c r="V372" s="39"/>
    </row>
    <row r="373" spans="2:22" x14ac:dyDescent="0.2">
      <c r="B373" s="39"/>
      <c r="K373" s="32"/>
      <c r="L373" s="32"/>
      <c r="M373" s="32"/>
      <c r="N373" s="32"/>
      <c r="O373" s="32"/>
      <c r="P373" s="32"/>
      <c r="Q373" s="32"/>
      <c r="R373" s="32"/>
      <c r="S373" s="32"/>
      <c r="T373" s="39"/>
      <c r="U373" s="39"/>
      <c r="V373" s="39"/>
    </row>
    <row r="374" spans="2:22" x14ac:dyDescent="0.2">
      <c r="B374" s="39"/>
      <c r="K374" s="32"/>
      <c r="L374" s="32"/>
      <c r="M374" s="32"/>
      <c r="N374" s="32"/>
      <c r="O374" s="32"/>
      <c r="P374" s="32"/>
      <c r="Q374" s="32"/>
      <c r="R374" s="32"/>
      <c r="S374" s="32"/>
      <c r="T374" s="39"/>
      <c r="U374" s="39"/>
      <c r="V374" s="39"/>
    </row>
    <row r="375" spans="2:22" x14ac:dyDescent="0.2">
      <c r="B375" s="39"/>
      <c r="K375" s="32"/>
      <c r="L375" s="32"/>
      <c r="M375" s="32"/>
      <c r="N375" s="32"/>
      <c r="O375" s="32"/>
      <c r="P375" s="32"/>
      <c r="Q375" s="32"/>
      <c r="R375" s="32"/>
      <c r="S375" s="32"/>
      <c r="T375" s="39"/>
      <c r="U375" s="39"/>
      <c r="V375" s="39"/>
    </row>
    <row r="376" spans="2:22" x14ac:dyDescent="0.2">
      <c r="B376" s="39"/>
      <c r="K376" s="32"/>
      <c r="L376" s="32"/>
      <c r="M376" s="32"/>
      <c r="N376" s="32"/>
      <c r="O376" s="32"/>
      <c r="P376" s="32"/>
      <c r="Q376" s="32"/>
      <c r="R376" s="32"/>
      <c r="S376" s="32"/>
      <c r="T376" s="39"/>
      <c r="U376" s="39"/>
      <c r="V376" s="39"/>
    </row>
    <row r="377" spans="2:22" x14ac:dyDescent="0.2">
      <c r="B377" s="39"/>
      <c r="K377" s="32"/>
      <c r="L377" s="32"/>
      <c r="M377" s="32"/>
      <c r="N377" s="32"/>
      <c r="O377" s="32"/>
      <c r="P377" s="32"/>
      <c r="Q377" s="32"/>
      <c r="R377" s="32"/>
      <c r="S377" s="32"/>
      <c r="T377" s="39"/>
      <c r="U377" s="39"/>
      <c r="V377" s="39"/>
    </row>
    <row r="378" spans="2:22" x14ac:dyDescent="0.2">
      <c r="B378" s="39"/>
      <c r="K378" s="32"/>
      <c r="L378" s="32"/>
      <c r="M378" s="32"/>
      <c r="N378" s="32"/>
      <c r="O378" s="32"/>
      <c r="P378" s="32"/>
      <c r="Q378" s="32"/>
      <c r="R378" s="32"/>
      <c r="S378" s="32"/>
      <c r="T378" s="39"/>
      <c r="U378" s="39"/>
      <c r="V378" s="39"/>
    </row>
    <row r="379" spans="2:22" x14ac:dyDescent="0.2">
      <c r="B379" s="39"/>
      <c r="K379" s="32"/>
      <c r="L379" s="32"/>
      <c r="M379" s="32"/>
      <c r="N379" s="32"/>
      <c r="O379" s="32"/>
      <c r="P379" s="32"/>
      <c r="Q379" s="32"/>
      <c r="R379" s="32"/>
      <c r="S379" s="32"/>
      <c r="T379" s="39"/>
      <c r="U379" s="39"/>
      <c r="V379" s="39"/>
    </row>
    <row r="380" spans="2:22" x14ac:dyDescent="0.2">
      <c r="B380" s="39"/>
      <c r="K380" s="32"/>
      <c r="L380" s="32"/>
      <c r="M380" s="32"/>
      <c r="N380" s="32"/>
      <c r="O380" s="32"/>
      <c r="P380" s="32"/>
      <c r="Q380" s="32"/>
      <c r="R380" s="32"/>
      <c r="S380" s="32"/>
      <c r="T380" s="39"/>
      <c r="U380" s="39"/>
      <c r="V380" s="39"/>
    </row>
    <row r="381" spans="2:22" x14ac:dyDescent="0.2">
      <c r="B381" s="39"/>
      <c r="K381" s="32"/>
      <c r="L381" s="32"/>
      <c r="M381" s="32"/>
      <c r="N381" s="32"/>
      <c r="O381" s="32"/>
      <c r="P381" s="32"/>
      <c r="Q381" s="32"/>
      <c r="R381" s="32"/>
      <c r="S381" s="32"/>
      <c r="T381" s="39"/>
      <c r="U381" s="39"/>
      <c r="V381" s="39"/>
    </row>
    <row r="382" spans="2:22" x14ac:dyDescent="0.2">
      <c r="B382" s="39"/>
      <c r="K382" s="32"/>
      <c r="L382" s="32"/>
      <c r="M382" s="32"/>
      <c r="N382" s="32"/>
      <c r="O382" s="32"/>
      <c r="P382" s="32"/>
      <c r="Q382" s="32"/>
      <c r="R382" s="32"/>
      <c r="S382" s="32"/>
      <c r="T382" s="39"/>
      <c r="U382" s="39"/>
      <c r="V382" s="39"/>
    </row>
    <row r="383" spans="2:22" x14ac:dyDescent="0.2">
      <c r="B383" s="39"/>
      <c r="K383" s="32"/>
      <c r="L383" s="32"/>
      <c r="M383" s="32"/>
      <c r="N383" s="32"/>
      <c r="O383" s="32"/>
      <c r="P383" s="32"/>
      <c r="Q383" s="32"/>
      <c r="R383" s="32"/>
      <c r="S383" s="32"/>
      <c r="T383" s="39"/>
      <c r="U383" s="39"/>
      <c r="V383" s="39"/>
    </row>
    <row r="384" spans="2:22" x14ac:dyDescent="0.2">
      <c r="B384" s="39"/>
      <c r="K384" s="32"/>
      <c r="L384" s="32"/>
      <c r="M384" s="32"/>
      <c r="N384" s="32"/>
      <c r="O384" s="32"/>
      <c r="P384" s="32"/>
      <c r="Q384" s="32"/>
      <c r="R384" s="32"/>
      <c r="S384" s="32"/>
      <c r="T384" s="39"/>
      <c r="U384" s="39"/>
      <c r="V384" s="39"/>
    </row>
    <row r="385" spans="2:22" x14ac:dyDescent="0.2">
      <c r="B385" s="39"/>
      <c r="K385" s="32"/>
      <c r="L385" s="32"/>
      <c r="M385" s="32"/>
      <c r="N385" s="32"/>
      <c r="O385" s="32"/>
      <c r="P385" s="32"/>
      <c r="Q385" s="32"/>
      <c r="R385" s="32"/>
      <c r="S385" s="32"/>
      <c r="T385" s="39"/>
      <c r="U385" s="39"/>
      <c r="V385" s="39"/>
    </row>
    <row r="386" spans="2:22" x14ac:dyDescent="0.2">
      <c r="B386" s="39"/>
      <c r="K386" s="32"/>
      <c r="L386" s="32"/>
      <c r="M386" s="32"/>
      <c r="N386" s="32"/>
      <c r="O386" s="32"/>
      <c r="P386" s="32"/>
      <c r="Q386" s="32"/>
      <c r="R386" s="32"/>
      <c r="S386" s="32"/>
      <c r="T386" s="39"/>
      <c r="U386" s="39"/>
      <c r="V386" s="39"/>
    </row>
    <row r="387" spans="2:22" x14ac:dyDescent="0.2">
      <c r="B387" s="39"/>
      <c r="K387" s="32"/>
      <c r="L387" s="32"/>
      <c r="M387" s="32"/>
      <c r="N387" s="32"/>
      <c r="O387" s="32"/>
      <c r="P387" s="32"/>
      <c r="Q387" s="32"/>
      <c r="R387" s="32"/>
      <c r="S387" s="32"/>
      <c r="T387" s="39"/>
      <c r="U387" s="39"/>
      <c r="V387" s="39"/>
    </row>
    <row r="388" spans="2:22" x14ac:dyDescent="0.2">
      <c r="B388" s="39"/>
      <c r="K388" s="32"/>
      <c r="L388" s="32"/>
      <c r="M388" s="32"/>
      <c r="N388" s="32"/>
      <c r="O388" s="32"/>
      <c r="P388" s="32"/>
      <c r="Q388" s="32"/>
      <c r="R388" s="32"/>
      <c r="S388" s="32"/>
      <c r="T388" s="39"/>
      <c r="U388" s="39"/>
      <c r="V388" s="39"/>
    </row>
    <row r="389" spans="2:22" x14ac:dyDescent="0.2">
      <c r="B389" s="39"/>
      <c r="K389" s="32"/>
      <c r="L389" s="32"/>
      <c r="M389" s="32"/>
      <c r="N389" s="32"/>
      <c r="O389" s="32"/>
      <c r="P389" s="32"/>
      <c r="Q389" s="32"/>
      <c r="R389" s="32"/>
      <c r="S389" s="32"/>
      <c r="T389" s="39"/>
      <c r="U389" s="39"/>
      <c r="V389" s="39"/>
    </row>
    <row r="390" spans="2:22" x14ac:dyDescent="0.2">
      <c r="B390" s="39"/>
      <c r="K390" s="32"/>
      <c r="L390" s="32"/>
      <c r="M390" s="32"/>
      <c r="N390" s="32"/>
      <c r="O390" s="32"/>
      <c r="P390" s="32"/>
      <c r="Q390" s="32"/>
      <c r="R390" s="32"/>
      <c r="S390" s="32"/>
      <c r="T390" s="39"/>
      <c r="U390" s="39"/>
      <c r="V390" s="39"/>
    </row>
    <row r="391" spans="2:22" x14ac:dyDescent="0.2">
      <c r="B391" s="39"/>
      <c r="K391" s="32"/>
      <c r="L391" s="32"/>
      <c r="M391" s="32"/>
      <c r="N391" s="32"/>
      <c r="O391" s="32"/>
      <c r="P391" s="32"/>
      <c r="Q391" s="32"/>
      <c r="R391" s="32"/>
      <c r="S391" s="32"/>
      <c r="T391" s="39"/>
      <c r="U391" s="39"/>
      <c r="V391" s="39"/>
    </row>
    <row r="392" spans="2:22" x14ac:dyDescent="0.2">
      <c r="B392" s="39"/>
      <c r="T392" s="39"/>
      <c r="U392" s="39"/>
      <c r="V392" s="39"/>
    </row>
    <row r="393" spans="2:22" x14ac:dyDescent="0.2">
      <c r="B393" s="39"/>
      <c r="T393" s="39"/>
      <c r="U393" s="39"/>
      <c r="V393" s="39"/>
    </row>
    <row r="394" spans="2:22" x14ac:dyDescent="0.2">
      <c r="B394" s="39"/>
      <c r="T394" s="39"/>
      <c r="U394" s="39"/>
      <c r="V394" s="39"/>
    </row>
    <row r="395" spans="2:22" x14ac:dyDescent="0.2">
      <c r="B395" s="39"/>
      <c r="T395" s="39"/>
      <c r="U395" s="39"/>
      <c r="V395" s="39"/>
    </row>
    <row r="396" spans="2:22" x14ac:dyDescent="0.2">
      <c r="B396" s="39"/>
      <c r="T396" s="39"/>
      <c r="U396" s="39"/>
      <c r="V396" s="39"/>
    </row>
    <row r="397" spans="2:22" x14ac:dyDescent="0.2">
      <c r="B397" s="39"/>
      <c r="T397" s="39"/>
      <c r="U397" s="39"/>
      <c r="V397" s="39"/>
    </row>
    <row r="398" spans="2:22" x14ac:dyDescent="0.2">
      <c r="B398" s="39"/>
      <c r="T398" s="39"/>
      <c r="U398" s="39"/>
      <c r="V398" s="39"/>
    </row>
    <row r="399" spans="2:22" x14ac:dyDescent="0.2">
      <c r="B399" s="39"/>
      <c r="T399" s="39"/>
      <c r="U399" s="39"/>
      <c r="V399" s="39"/>
    </row>
    <row r="400" spans="2:22" x14ac:dyDescent="0.2">
      <c r="B400" s="39"/>
      <c r="T400" s="39"/>
      <c r="U400" s="39"/>
      <c r="V400" s="39"/>
    </row>
    <row r="401" spans="2:22" x14ac:dyDescent="0.2">
      <c r="B401" s="39"/>
      <c r="T401" s="39"/>
      <c r="U401" s="39"/>
      <c r="V401" s="39"/>
    </row>
    <row r="402" spans="2:22" x14ac:dyDescent="0.2">
      <c r="B402" s="39"/>
      <c r="T402" s="39"/>
      <c r="U402" s="39"/>
      <c r="V402" s="39"/>
    </row>
    <row r="403" spans="2:22" x14ac:dyDescent="0.2">
      <c r="B403" s="39"/>
      <c r="T403" s="39"/>
      <c r="U403" s="39"/>
      <c r="V403" s="39"/>
    </row>
    <row r="404" spans="2:22" x14ac:dyDescent="0.2">
      <c r="B404" s="39"/>
      <c r="T404" s="39"/>
      <c r="U404" s="39"/>
      <c r="V404" s="39"/>
    </row>
    <row r="405" spans="2:22" x14ac:dyDescent="0.2">
      <c r="B405" s="39"/>
      <c r="T405" s="39"/>
      <c r="U405" s="39"/>
      <c r="V405" s="39"/>
    </row>
    <row r="406" spans="2:22" x14ac:dyDescent="0.2">
      <c r="B406" s="39"/>
      <c r="T406" s="39"/>
      <c r="U406" s="39"/>
      <c r="V406" s="39"/>
    </row>
    <row r="407" spans="2:22" x14ac:dyDescent="0.2">
      <c r="B407" s="39"/>
      <c r="T407" s="39"/>
      <c r="U407" s="39"/>
      <c r="V407" s="39"/>
    </row>
    <row r="408" spans="2:22" x14ac:dyDescent="0.2">
      <c r="B408" s="39"/>
      <c r="T408" s="39"/>
      <c r="U408" s="39"/>
      <c r="V408" s="39"/>
    </row>
    <row r="409" spans="2:22" x14ac:dyDescent="0.2">
      <c r="B409" s="39"/>
      <c r="T409" s="39"/>
      <c r="U409" s="39"/>
      <c r="V409" s="39"/>
    </row>
    <row r="410" spans="2:22" x14ac:dyDescent="0.2">
      <c r="B410" s="39"/>
      <c r="T410" s="39"/>
      <c r="U410" s="39"/>
      <c r="V410" s="39"/>
    </row>
    <row r="411" spans="2:22" x14ac:dyDescent="0.2">
      <c r="B411" s="39"/>
      <c r="T411" s="39"/>
      <c r="U411" s="39"/>
      <c r="V411" s="39"/>
    </row>
    <row r="412" spans="2:22" x14ac:dyDescent="0.2">
      <c r="B412" s="39"/>
      <c r="T412" s="39"/>
      <c r="U412" s="39"/>
      <c r="V412" s="39"/>
    </row>
    <row r="413" spans="2:22" x14ac:dyDescent="0.2">
      <c r="B413" s="39"/>
      <c r="T413" s="39"/>
      <c r="U413" s="39"/>
      <c r="V413" s="39"/>
    </row>
    <row r="414" spans="2:22" x14ac:dyDescent="0.2">
      <c r="B414" s="39"/>
      <c r="T414" s="39"/>
      <c r="U414" s="39"/>
      <c r="V414" s="39"/>
    </row>
    <row r="415" spans="2:22" x14ac:dyDescent="0.2">
      <c r="B415" s="39"/>
      <c r="T415" s="39"/>
      <c r="U415" s="39"/>
      <c r="V415" s="39"/>
    </row>
    <row r="416" spans="2:22" x14ac:dyDescent="0.2">
      <c r="B416" s="39"/>
      <c r="T416" s="39"/>
      <c r="U416" s="39"/>
      <c r="V416" s="39"/>
    </row>
    <row r="417" spans="2:22" x14ac:dyDescent="0.2">
      <c r="B417" s="39"/>
      <c r="T417" s="39"/>
      <c r="U417" s="39"/>
      <c r="V417" s="39"/>
    </row>
    <row r="418" spans="2:22" x14ac:dyDescent="0.2">
      <c r="B418" s="39"/>
      <c r="T418" s="39"/>
      <c r="U418" s="39"/>
      <c r="V418" s="39"/>
    </row>
    <row r="419" spans="2:22" x14ac:dyDescent="0.2">
      <c r="B419" s="39"/>
      <c r="T419" s="39"/>
      <c r="U419" s="39"/>
      <c r="V419" s="39"/>
    </row>
    <row r="420" spans="2:22" x14ac:dyDescent="0.2">
      <c r="B420" s="39"/>
      <c r="T420" s="39"/>
      <c r="U420" s="39"/>
      <c r="V420" s="39"/>
    </row>
    <row r="421" spans="2:22" x14ac:dyDescent="0.2">
      <c r="B421" s="39"/>
      <c r="T421" s="39"/>
      <c r="U421" s="39"/>
      <c r="V421" s="39"/>
    </row>
    <row r="422" spans="2:22" x14ac:dyDescent="0.2">
      <c r="B422" s="39"/>
      <c r="T422" s="39"/>
      <c r="U422" s="39"/>
      <c r="V422" s="39"/>
    </row>
    <row r="423" spans="2:22" x14ac:dyDescent="0.2">
      <c r="B423" s="39"/>
      <c r="T423" s="39"/>
      <c r="U423" s="39"/>
      <c r="V423" s="39"/>
    </row>
    <row r="424" spans="2:22" x14ac:dyDescent="0.2">
      <c r="B424" s="39"/>
      <c r="T424" s="39"/>
      <c r="U424" s="39"/>
      <c r="V424" s="39"/>
    </row>
    <row r="425" spans="2:22" x14ac:dyDescent="0.2">
      <c r="B425" s="39"/>
      <c r="T425" s="39"/>
      <c r="U425" s="39"/>
      <c r="V425" s="39"/>
    </row>
    <row r="426" spans="2:22" x14ac:dyDescent="0.2">
      <c r="B426" s="39"/>
      <c r="T426" s="39"/>
      <c r="U426" s="39"/>
      <c r="V426" s="39"/>
    </row>
    <row r="427" spans="2:22" x14ac:dyDescent="0.2">
      <c r="B427" s="39"/>
      <c r="T427" s="39"/>
      <c r="U427" s="39"/>
      <c r="V427" s="39"/>
    </row>
    <row r="428" spans="2:22" x14ac:dyDescent="0.2">
      <c r="B428" s="39"/>
      <c r="T428" s="39"/>
      <c r="U428" s="39"/>
      <c r="V428" s="39"/>
    </row>
    <row r="429" spans="2:22" x14ac:dyDescent="0.2">
      <c r="B429" s="39"/>
      <c r="T429" s="39"/>
      <c r="U429" s="39"/>
      <c r="V429" s="39"/>
    </row>
    <row r="430" spans="2:22" x14ac:dyDescent="0.2">
      <c r="B430" s="39"/>
      <c r="T430" s="39"/>
      <c r="U430" s="39"/>
      <c r="V430" s="39"/>
    </row>
    <row r="431" spans="2:22" x14ac:dyDescent="0.2">
      <c r="B431" s="39"/>
      <c r="T431" s="39"/>
      <c r="U431" s="39"/>
      <c r="V431" s="39"/>
    </row>
    <row r="432" spans="2:22" x14ac:dyDescent="0.2">
      <c r="B432" s="39"/>
      <c r="T432" s="39"/>
      <c r="U432" s="39"/>
      <c r="V432" s="39"/>
    </row>
    <row r="433" spans="2:22" x14ac:dyDescent="0.2">
      <c r="B433" s="39"/>
      <c r="T433" s="39"/>
      <c r="U433" s="39"/>
      <c r="V433" s="39"/>
    </row>
    <row r="434" spans="2:22" x14ac:dyDescent="0.2">
      <c r="B434" s="39"/>
      <c r="T434" s="39"/>
      <c r="U434" s="39"/>
      <c r="V434" s="39"/>
    </row>
    <row r="435" spans="2:22" x14ac:dyDescent="0.2">
      <c r="B435" s="39"/>
      <c r="T435" s="39"/>
      <c r="U435" s="39"/>
      <c r="V435" s="39"/>
    </row>
    <row r="436" spans="2:22" x14ac:dyDescent="0.2">
      <c r="B436" s="39"/>
      <c r="T436" s="39"/>
      <c r="U436" s="39"/>
      <c r="V436" s="39"/>
    </row>
    <row r="437" spans="2:22" x14ac:dyDescent="0.2">
      <c r="B437" s="39"/>
      <c r="T437" s="39"/>
      <c r="U437" s="39"/>
      <c r="V437" s="39"/>
    </row>
    <row r="438" spans="2:22" x14ac:dyDescent="0.2">
      <c r="B438" s="39"/>
      <c r="T438" s="39"/>
      <c r="U438" s="39"/>
      <c r="V438" s="39"/>
    </row>
    <row r="439" spans="2:22" x14ac:dyDescent="0.2">
      <c r="B439" s="39"/>
      <c r="T439" s="39"/>
      <c r="U439" s="39"/>
      <c r="V439" s="39"/>
    </row>
    <row r="440" spans="2:22" x14ac:dyDescent="0.2">
      <c r="B440" s="39"/>
      <c r="T440" s="39"/>
      <c r="U440" s="39"/>
      <c r="V440" s="39"/>
    </row>
    <row r="441" spans="2:22" x14ac:dyDescent="0.2">
      <c r="B441" s="39"/>
      <c r="T441" s="39"/>
      <c r="U441" s="39"/>
      <c r="V441" s="39"/>
    </row>
    <row r="442" spans="2:22" x14ac:dyDescent="0.2">
      <c r="B442" s="39"/>
      <c r="T442" s="39"/>
      <c r="U442" s="39"/>
      <c r="V442" s="39"/>
    </row>
    <row r="443" spans="2:22" x14ac:dyDescent="0.2">
      <c r="B443" s="39"/>
      <c r="T443" s="39"/>
      <c r="U443" s="39"/>
      <c r="V443" s="39"/>
    </row>
    <row r="444" spans="2:22" x14ac:dyDescent="0.2">
      <c r="B444" s="39"/>
      <c r="T444" s="39"/>
      <c r="U444" s="39"/>
      <c r="V444" s="39"/>
    </row>
    <row r="445" spans="2:22" x14ac:dyDescent="0.2">
      <c r="B445" s="39"/>
      <c r="T445" s="39"/>
      <c r="U445" s="39"/>
      <c r="V445" s="39"/>
    </row>
    <row r="446" spans="2:22" x14ac:dyDescent="0.2">
      <c r="B446" s="39"/>
      <c r="T446" s="39"/>
      <c r="U446" s="39"/>
      <c r="V446" s="39"/>
    </row>
    <row r="447" spans="2:22" x14ac:dyDescent="0.2">
      <c r="B447" s="39"/>
      <c r="T447" s="39"/>
      <c r="U447" s="39"/>
      <c r="V447" s="39"/>
    </row>
    <row r="448" spans="2:22" x14ac:dyDescent="0.2">
      <c r="B448" s="39"/>
      <c r="T448" s="39"/>
      <c r="U448" s="39"/>
      <c r="V448" s="39"/>
    </row>
    <row r="449" spans="2:22" x14ac:dyDescent="0.2">
      <c r="B449" s="39"/>
      <c r="T449" s="39"/>
      <c r="U449" s="39"/>
      <c r="V449" s="39"/>
    </row>
    <row r="450" spans="2:22" x14ac:dyDescent="0.2">
      <c r="B450" s="39"/>
      <c r="T450" s="39"/>
      <c r="U450" s="39"/>
      <c r="V450" s="39"/>
    </row>
    <row r="451" spans="2:22" x14ac:dyDescent="0.2">
      <c r="B451" s="39"/>
      <c r="T451" s="39"/>
      <c r="U451" s="39"/>
      <c r="V451" s="39"/>
    </row>
    <row r="452" spans="2:22" x14ac:dyDescent="0.2">
      <c r="B452" s="39"/>
      <c r="T452" s="39"/>
      <c r="U452" s="39"/>
      <c r="V452" s="39"/>
    </row>
    <row r="453" spans="2:22" x14ac:dyDescent="0.2">
      <c r="B453" s="39"/>
      <c r="T453" s="39"/>
      <c r="U453" s="39"/>
      <c r="V453" s="39"/>
    </row>
    <row r="454" spans="2:22" x14ac:dyDescent="0.2">
      <c r="B454" s="39"/>
      <c r="T454" s="39"/>
      <c r="U454" s="39"/>
      <c r="V454" s="39"/>
    </row>
    <row r="455" spans="2:22" x14ac:dyDescent="0.2">
      <c r="B455" s="39"/>
      <c r="T455" s="39"/>
      <c r="U455" s="39"/>
      <c r="V455" s="39"/>
    </row>
    <row r="456" spans="2:22" x14ac:dyDescent="0.2">
      <c r="B456" s="39"/>
      <c r="T456" s="39"/>
      <c r="U456" s="39"/>
      <c r="V456" s="39"/>
    </row>
    <row r="457" spans="2:22" x14ac:dyDescent="0.2">
      <c r="B457" s="39"/>
      <c r="T457" s="39"/>
      <c r="U457" s="39"/>
      <c r="V457" s="39"/>
    </row>
    <row r="458" spans="2:22" x14ac:dyDescent="0.2">
      <c r="B458" s="39"/>
      <c r="T458" s="39"/>
      <c r="U458" s="39"/>
      <c r="V458" s="39"/>
    </row>
    <row r="459" spans="2:22" x14ac:dyDescent="0.2">
      <c r="B459" s="39"/>
      <c r="T459" s="39"/>
      <c r="U459" s="39"/>
      <c r="V459" s="39"/>
    </row>
    <row r="460" spans="2:22" x14ac:dyDescent="0.2">
      <c r="B460" s="39"/>
      <c r="T460" s="39"/>
      <c r="U460" s="39"/>
      <c r="V460" s="39"/>
    </row>
    <row r="461" spans="2:22" x14ac:dyDescent="0.2">
      <c r="B461" s="39"/>
      <c r="T461" s="39"/>
      <c r="U461" s="39"/>
      <c r="V461" s="39"/>
    </row>
    <row r="462" spans="2:22" x14ac:dyDescent="0.2">
      <c r="B462" s="39"/>
      <c r="T462" s="39"/>
      <c r="U462" s="39"/>
      <c r="V462" s="39"/>
    </row>
    <row r="463" spans="2:22" x14ac:dyDescent="0.2">
      <c r="B463" s="39"/>
      <c r="T463" s="39"/>
      <c r="U463" s="39"/>
      <c r="V463" s="39"/>
    </row>
    <row r="464" spans="2:22" x14ac:dyDescent="0.2">
      <c r="B464" s="39"/>
      <c r="T464" s="39"/>
      <c r="U464" s="39"/>
      <c r="V464" s="39"/>
    </row>
    <row r="465" spans="2:22" x14ac:dyDescent="0.2">
      <c r="B465" s="39"/>
      <c r="T465" s="39"/>
      <c r="U465" s="39"/>
      <c r="V465" s="39"/>
    </row>
  </sheetData>
  <mergeCells count="4">
    <mergeCell ref="T2:U2"/>
    <mergeCell ref="A1:Y1"/>
    <mergeCell ref="K2:S2"/>
    <mergeCell ref="B2:J2"/>
  </mergeCells>
  <conditionalFormatting sqref="B253:B301 B306:B334">
    <cfRule type="cellIs" dxfId="1" priority="1" operator="greaterThan">
      <formula>574</formula>
    </cfRule>
    <cfRule type="cellIs" dxfId="0" priority="2" operator="greaterThan">
      <formula>575</formula>
    </cfRule>
  </conditionalFormatting>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X124:X141"/>
  <sheetViews>
    <sheetView zoomScale="70" zoomScaleNormal="70" workbookViewId="0">
      <selection activeCell="P119" sqref="P119"/>
    </sheetView>
  </sheetViews>
  <sheetFormatPr baseColWidth="10" defaultRowHeight="14.25" x14ac:dyDescent="0.2"/>
  <cols>
    <col min="25" max="25" width="11.875" customWidth="1"/>
  </cols>
  <sheetData>
    <row r="124" ht="14.25" customHeight="1" x14ac:dyDescent="0.2"/>
    <row r="125" ht="14.25" customHeight="1" x14ac:dyDescent="0.2"/>
    <row r="136" spans="24:24" x14ac:dyDescent="0.2">
      <c r="X136" s="103"/>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
  <sheetViews>
    <sheetView topLeftCell="A10" zoomScale="80" zoomScaleNormal="80" workbookViewId="0">
      <selection activeCell="M69" sqref="M69"/>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I65"/>
  <sheetViews>
    <sheetView zoomScale="80" zoomScaleNormal="80" workbookViewId="0">
      <selection activeCell="AF43" sqref="AF43"/>
    </sheetView>
  </sheetViews>
  <sheetFormatPr baseColWidth="10" defaultRowHeight="14.25" x14ac:dyDescent="0.2"/>
  <cols>
    <col min="21" max="21" width="11" customWidth="1"/>
  </cols>
  <sheetData>
    <row r="65" spans="9:9" ht="15" customHeight="1" x14ac:dyDescent="0.3">
      <c r="I65" s="146"/>
    </row>
  </sheetData>
  <pageMargins left="0.7" right="0.7" top="0.78125" bottom="0.78740157499999996" header="0.3" footer="0.3"/>
  <pageSetup paperSize="9" scale="95"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E35"/>
  <sheetViews>
    <sheetView zoomScale="90" zoomScaleNormal="90" workbookViewId="0">
      <selection activeCell="E41" sqref="E41"/>
    </sheetView>
  </sheetViews>
  <sheetFormatPr baseColWidth="10" defaultColWidth="11" defaultRowHeight="14.25" x14ac:dyDescent="0.2"/>
  <cols>
    <col min="1" max="1" width="14.25" style="42" customWidth="1"/>
    <col min="2" max="5" width="15.625" style="42" customWidth="1"/>
    <col min="6" max="16384" width="11" style="42"/>
  </cols>
  <sheetData>
    <row r="1" spans="1:5" x14ac:dyDescent="0.2">
      <c r="A1" s="218" t="s">
        <v>173</v>
      </c>
      <c r="B1" s="219"/>
      <c r="C1" s="219"/>
      <c r="D1" s="219"/>
      <c r="E1" s="220"/>
    </row>
    <row r="2" spans="1:5" x14ac:dyDescent="0.2">
      <c r="A2" s="113" t="s">
        <v>156</v>
      </c>
      <c r="B2" s="43" t="s">
        <v>158</v>
      </c>
      <c r="C2" s="43" t="s">
        <v>157</v>
      </c>
      <c r="D2" s="43" t="s">
        <v>159</v>
      </c>
      <c r="E2" s="114" t="s">
        <v>160</v>
      </c>
    </row>
    <row r="3" spans="1:5" x14ac:dyDescent="0.2">
      <c r="A3" s="115">
        <v>25</v>
      </c>
      <c r="B3" s="44">
        <v>3203</v>
      </c>
      <c r="C3" s="44">
        <f>B3*E3/100</f>
        <v>12.812000000000001</v>
      </c>
      <c r="D3" s="44">
        <f>SUM(B3,-C3)</f>
        <v>3190.1880000000001</v>
      </c>
      <c r="E3" s="116">
        <v>0.4</v>
      </c>
    </row>
    <row r="4" spans="1:5" x14ac:dyDescent="0.2">
      <c r="A4" s="115">
        <v>26</v>
      </c>
      <c r="B4" s="44">
        <v>3909</v>
      </c>
      <c r="C4" s="44">
        <f t="shared" ref="C4:C20" si="0">B4*E4/100</f>
        <v>39.090000000000003</v>
      </c>
      <c r="D4" s="44">
        <f t="shared" ref="D4:D20" si="1">SUM(B4,-C4)</f>
        <v>3869.91</v>
      </c>
      <c r="E4" s="116">
        <v>1</v>
      </c>
    </row>
    <row r="5" spans="1:5" x14ac:dyDescent="0.2">
      <c r="A5" s="115">
        <v>27</v>
      </c>
      <c r="B5" s="44">
        <v>5470</v>
      </c>
      <c r="C5" s="44">
        <f t="shared" si="0"/>
        <v>71.11</v>
      </c>
      <c r="D5" s="44">
        <f t="shared" si="1"/>
        <v>5398.89</v>
      </c>
      <c r="E5" s="116">
        <v>1.3</v>
      </c>
    </row>
    <row r="6" spans="1:5" x14ac:dyDescent="0.2">
      <c r="A6" s="115">
        <v>28</v>
      </c>
      <c r="B6" s="44">
        <v>3588</v>
      </c>
      <c r="C6" s="44">
        <f t="shared" si="0"/>
        <v>64.584000000000003</v>
      </c>
      <c r="D6" s="44">
        <f t="shared" si="1"/>
        <v>3523.4160000000002</v>
      </c>
      <c r="E6" s="116">
        <v>1.8</v>
      </c>
    </row>
    <row r="7" spans="1:5" x14ac:dyDescent="0.2">
      <c r="A7" s="115">
        <v>29</v>
      </c>
      <c r="B7" s="44">
        <v>2870</v>
      </c>
      <c r="C7" s="44">
        <f t="shared" si="0"/>
        <v>83.23</v>
      </c>
      <c r="D7" s="44">
        <f t="shared" si="1"/>
        <v>2786.77</v>
      </c>
      <c r="E7" s="116">
        <v>2.9</v>
      </c>
    </row>
    <row r="8" spans="1:5" x14ac:dyDescent="0.2">
      <c r="A8" s="115">
        <v>30</v>
      </c>
      <c r="B8" s="44">
        <v>2383</v>
      </c>
      <c r="C8" s="44">
        <f t="shared" si="0"/>
        <v>88.171000000000006</v>
      </c>
      <c r="D8" s="44">
        <f t="shared" si="1"/>
        <v>2294.8290000000002</v>
      </c>
      <c r="E8" s="116">
        <v>3.7</v>
      </c>
    </row>
    <row r="9" spans="1:5" x14ac:dyDescent="0.2">
      <c r="A9" s="115">
        <v>31</v>
      </c>
      <c r="B9" s="44">
        <v>2173</v>
      </c>
      <c r="C9" s="44">
        <f t="shared" si="0"/>
        <v>99.957999999999998</v>
      </c>
      <c r="D9" s="44">
        <f t="shared" si="1"/>
        <v>2073.0419999999999</v>
      </c>
      <c r="E9" s="116">
        <v>4.5999999999999996</v>
      </c>
    </row>
    <row r="10" spans="1:5" x14ac:dyDescent="0.2">
      <c r="A10" s="115">
        <v>32</v>
      </c>
      <c r="B10" s="44">
        <v>2503</v>
      </c>
      <c r="C10" s="44">
        <f t="shared" si="0"/>
        <v>90.108000000000004</v>
      </c>
      <c r="D10" s="44">
        <f t="shared" si="1"/>
        <v>2412.8919999999998</v>
      </c>
      <c r="E10" s="116">
        <v>3.6</v>
      </c>
    </row>
    <row r="11" spans="1:5" x14ac:dyDescent="0.2">
      <c r="A11" s="115">
        <v>33</v>
      </c>
      <c r="B11" s="44">
        <v>2958</v>
      </c>
      <c r="C11" s="44">
        <f t="shared" si="0"/>
        <v>141.98400000000001</v>
      </c>
      <c r="D11" s="44">
        <f t="shared" si="1"/>
        <v>2816.0160000000001</v>
      </c>
      <c r="E11" s="116">
        <v>4.8</v>
      </c>
    </row>
    <row r="12" spans="1:5" x14ac:dyDescent="0.2">
      <c r="A12" s="115">
        <v>34</v>
      </c>
      <c r="B12" s="44">
        <v>4139</v>
      </c>
      <c r="C12" s="44">
        <f t="shared" si="0"/>
        <v>161.42099999999999</v>
      </c>
      <c r="D12" s="44">
        <f t="shared" si="1"/>
        <v>3977.5790000000002</v>
      </c>
      <c r="E12" s="116">
        <v>3.9</v>
      </c>
    </row>
    <row r="13" spans="1:5" x14ac:dyDescent="0.2">
      <c r="A13" s="115">
        <v>35</v>
      </c>
      <c r="B13" s="44">
        <v>5603</v>
      </c>
      <c r="C13" s="44">
        <f t="shared" si="0"/>
        <v>162.48699999999999</v>
      </c>
      <c r="D13" s="44">
        <f t="shared" si="1"/>
        <v>5440.5129999999999</v>
      </c>
      <c r="E13" s="116">
        <v>2.9</v>
      </c>
    </row>
    <row r="14" spans="1:5" x14ac:dyDescent="0.2">
      <c r="A14" s="115">
        <v>36</v>
      </c>
      <c r="B14" s="44">
        <v>6481</v>
      </c>
      <c r="C14" s="44">
        <f t="shared" si="0"/>
        <v>142.58199999999999</v>
      </c>
      <c r="D14" s="44">
        <f t="shared" si="1"/>
        <v>6338.4179999999997</v>
      </c>
      <c r="E14" s="116">
        <v>2.2000000000000002</v>
      </c>
    </row>
    <row r="15" spans="1:5" x14ac:dyDescent="0.2">
      <c r="A15" s="115">
        <v>37</v>
      </c>
      <c r="B15" s="44">
        <v>5975</v>
      </c>
      <c r="C15" s="44">
        <f t="shared" si="0"/>
        <v>149.375</v>
      </c>
      <c r="D15" s="44">
        <f t="shared" si="1"/>
        <v>5825.625</v>
      </c>
      <c r="E15" s="116">
        <v>2.5</v>
      </c>
    </row>
    <row r="16" spans="1:5" x14ac:dyDescent="0.2">
      <c r="A16" s="115">
        <v>38</v>
      </c>
      <c r="B16" s="44">
        <v>5482</v>
      </c>
      <c r="C16" s="44">
        <f t="shared" si="0"/>
        <v>164.46</v>
      </c>
      <c r="D16" s="44">
        <f t="shared" si="1"/>
        <v>5317.54</v>
      </c>
      <c r="E16" s="116">
        <v>3</v>
      </c>
    </row>
    <row r="17" spans="1:5" x14ac:dyDescent="0.2">
      <c r="A17" s="115">
        <v>39</v>
      </c>
      <c r="B17" s="44">
        <v>4478</v>
      </c>
      <c r="C17" s="44">
        <f t="shared" si="0"/>
        <v>89.56</v>
      </c>
      <c r="D17" s="44">
        <f t="shared" si="1"/>
        <v>4388.4399999999996</v>
      </c>
      <c r="E17" s="116">
        <v>2</v>
      </c>
    </row>
    <row r="18" spans="1:5" x14ac:dyDescent="0.2">
      <c r="A18" s="115">
        <v>40</v>
      </c>
      <c r="B18" s="44">
        <v>3788</v>
      </c>
      <c r="C18" s="44">
        <f t="shared" si="0"/>
        <v>109.85199999999999</v>
      </c>
      <c r="D18" s="44">
        <f t="shared" si="1"/>
        <v>3678.1480000000001</v>
      </c>
      <c r="E18" s="116">
        <v>2.9</v>
      </c>
    </row>
    <row r="19" spans="1:5" x14ac:dyDescent="0.2">
      <c r="A19" s="115">
        <v>41</v>
      </c>
      <c r="B19" s="44">
        <v>4961</v>
      </c>
      <c r="C19" s="44">
        <f t="shared" si="0"/>
        <v>357.19200000000006</v>
      </c>
      <c r="D19" s="44">
        <f t="shared" si="1"/>
        <v>4603.808</v>
      </c>
      <c r="E19" s="116">
        <v>7.2</v>
      </c>
    </row>
    <row r="20" spans="1:5" x14ac:dyDescent="0.2">
      <c r="A20" s="115">
        <v>42</v>
      </c>
      <c r="B20" s="44">
        <v>7199</v>
      </c>
      <c r="C20" s="44">
        <f t="shared" si="0"/>
        <v>842.2829999999999</v>
      </c>
      <c r="D20" s="44">
        <f t="shared" si="1"/>
        <v>6356.7170000000006</v>
      </c>
      <c r="E20" s="116">
        <v>11.7</v>
      </c>
    </row>
    <row r="21" spans="1:5" x14ac:dyDescent="0.2">
      <c r="A21" s="115">
        <v>43</v>
      </c>
      <c r="B21" s="44">
        <v>10539</v>
      </c>
      <c r="C21" s="44">
        <f t="shared" ref="C21:C32" si="2">B21*E21/100</f>
        <v>1717.8570000000002</v>
      </c>
      <c r="D21" s="44">
        <f t="shared" ref="D21:D32" si="3">SUM(B21,-C21)</f>
        <v>8821.143</v>
      </c>
      <c r="E21" s="116">
        <v>16.3</v>
      </c>
    </row>
    <row r="22" spans="1:5" x14ac:dyDescent="0.2">
      <c r="A22" s="115">
        <v>44</v>
      </c>
      <c r="B22" s="44">
        <v>13709</v>
      </c>
      <c r="C22" s="44">
        <f t="shared" si="2"/>
        <v>2700.6729999999998</v>
      </c>
      <c r="D22" s="44">
        <f t="shared" si="3"/>
        <v>11008.327000000001</v>
      </c>
      <c r="E22" s="116">
        <v>19.7</v>
      </c>
    </row>
    <row r="23" spans="1:5" x14ac:dyDescent="0.2">
      <c r="A23" s="115">
        <v>45</v>
      </c>
      <c r="B23" s="44">
        <v>13326</v>
      </c>
      <c r="C23" s="44">
        <f t="shared" si="2"/>
        <v>2638.5479999999998</v>
      </c>
      <c r="D23" s="44">
        <f t="shared" si="3"/>
        <v>10687.452000000001</v>
      </c>
      <c r="E23" s="116">
        <v>19.8</v>
      </c>
    </row>
    <row r="24" spans="1:5" x14ac:dyDescent="0.2">
      <c r="A24" s="115">
        <v>46</v>
      </c>
      <c r="B24" s="44">
        <v>11250</v>
      </c>
      <c r="C24" s="44">
        <f t="shared" si="2"/>
        <v>2148.7500000000005</v>
      </c>
      <c r="D24" s="44">
        <f t="shared" si="3"/>
        <v>9101.25</v>
      </c>
      <c r="E24" s="116">
        <v>19.100000000000001</v>
      </c>
    </row>
    <row r="25" spans="1:5" x14ac:dyDescent="0.2">
      <c r="A25" s="115">
        <v>47</v>
      </c>
      <c r="B25" s="44">
        <v>11191</v>
      </c>
      <c r="C25" s="44">
        <f t="shared" si="2"/>
        <v>2282.9639999999999</v>
      </c>
      <c r="D25" s="44">
        <f t="shared" si="3"/>
        <v>8908.0360000000001</v>
      </c>
      <c r="E25" s="116">
        <v>20.399999999999999</v>
      </c>
    </row>
    <row r="26" spans="1:5" x14ac:dyDescent="0.2">
      <c r="A26" s="115">
        <v>48</v>
      </c>
      <c r="B26" s="44">
        <v>12430</v>
      </c>
      <c r="C26" s="44">
        <f t="shared" si="2"/>
        <v>2274.69</v>
      </c>
      <c r="D26" s="44">
        <f t="shared" si="3"/>
        <v>10155.31</v>
      </c>
      <c r="E26" s="116">
        <v>18.3</v>
      </c>
    </row>
    <row r="27" spans="1:5" x14ac:dyDescent="0.2">
      <c r="A27" s="115">
        <v>49</v>
      </c>
      <c r="B27" s="44">
        <v>13280</v>
      </c>
      <c r="C27" s="44">
        <f t="shared" si="2"/>
        <v>2430.2399999999998</v>
      </c>
      <c r="D27" s="44">
        <f t="shared" si="3"/>
        <v>10849.76</v>
      </c>
      <c r="E27" s="116">
        <v>18.3</v>
      </c>
    </row>
    <row r="28" spans="1:5" x14ac:dyDescent="0.2">
      <c r="A28" s="115">
        <v>50</v>
      </c>
      <c r="B28" s="44">
        <v>14992</v>
      </c>
      <c r="C28" s="44">
        <f t="shared" si="2"/>
        <v>2848.48</v>
      </c>
      <c r="D28" s="44">
        <f t="shared" si="3"/>
        <v>12143.52</v>
      </c>
      <c r="E28" s="116">
        <v>19</v>
      </c>
    </row>
    <row r="29" spans="1:5" x14ac:dyDescent="0.2">
      <c r="A29" s="115">
        <v>51</v>
      </c>
      <c r="B29" s="44">
        <v>16741</v>
      </c>
      <c r="C29" s="44">
        <f t="shared" si="2"/>
        <v>2963.1570000000002</v>
      </c>
      <c r="D29" s="44">
        <f t="shared" si="3"/>
        <v>13777.843000000001</v>
      </c>
      <c r="E29" s="116">
        <v>17.7</v>
      </c>
    </row>
    <row r="30" spans="1:5" x14ac:dyDescent="0.2">
      <c r="A30" s="115">
        <v>52</v>
      </c>
      <c r="B30" s="148">
        <v>14680</v>
      </c>
      <c r="C30" s="44">
        <f t="shared" si="2"/>
        <v>2495.6</v>
      </c>
      <c r="D30" s="44">
        <f t="shared" si="3"/>
        <v>12184.4</v>
      </c>
      <c r="E30" s="157">
        <v>17</v>
      </c>
    </row>
    <row r="31" spans="1:5" x14ac:dyDescent="0.2">
      <c r="A31" s="115">
        <v>53</v>
      </c>
      <c r="B31" s="44">
        <v>10728</v>
      </c>
      <c r="C31" s="44">
        <f t="shared" si="2"/>
        <v>2199.2399999999998</v>
      </c>
      <c r="D31" s="44">
        <f t="shared" si="3"/>
        <v>8528.76</v>
      </c>
      <c r="E31" s="116">
        <v>20.5</v>
      </c>
    </row>
    <row r="32" spans="1:5" x14ac:dyDescent="0.2">
      <c r="A32" s="181">
        <v>1</v>
      </c>
      <c r="B32" s="148">
        <v>11923</v>
      </c>
      <c r="C32" s="180">
        <f t="shared" si="2"/>
        <v>1919.6030000000001</v>
      </c>
      <c r="D32" s="180">
        <f t="shared" si="3"/>
        <v>10003.397000000001</v>
      </c>
      <c r="E32" s="157">
        <v>16.100000000000001</v>
      </c>
    </row>
    <row r="33" spans="1:5" x14ac:dyDescent="0.2">
      <c r="A33" s="115">
        <v>2</v>
      </c>
      <c r="B33" s="148">
        <v>10640</v>
      </c>
      <c r="C33" s="180">
        <f>B33*E33/100</f>
        <v>1415.12</v>
      </c>
      <c r="D33" s="180">
        <f>SUM(B33,-C33)</f>
        <v>9224.880000000001</v>
      </c>
      <c r="E33" s="157">
        <v>13.3</v>
      </c>
    </row>
    <row r="34" spans="1:5" ht="15" thickBot="1" x14ac:dyDescent="0.25">
      <c r="A34" s="295">
        <v>3</v>
      </c>
      <c r="B34" s="296">
        <v>11579</v>
      </c>
      <c r="C34" s="297">
        <f>B34*E34/100</f>
        <v>1273.69</v>
      </c>
      <c r="D34" s="297">
        <f>SUM(B34,-C34)</f>
        <v>10305.31</v>
      </c>
      <c r="E34" s="298">
        <v>11</v>
      </c>
    </row>
    <row r="35" spans="1:5" x14ac:dyDescent="0.2">
      <c r="A35" s="291"/>
      <c r="B35" s="292"/>
      <c r="C35" s="293"/>
      <c r="D35" s="293"/>
      <c r="E35" s="294"/>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34"/>
  <sheetViews>
    <sheetView topLeftCell="B1" zoomScale="85" zoomScaleNormal="85" workbookViewId="0">
      <selection activeCell="K16" sqref="K16:L17"/>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21" t="s">
        <v>178</v>
      </c>
      <c r="B1" s="221"/>
      <c r="C1" s="221"/>
      <c r="D1" s="221"/>
      <c r="E1" s="221" t="s">
        <v>169</v>
      </c>
      <c r="F1" s="221"/>
      <c r="G1" s="221"/>
      <c r="H1" s="221"/>
      <c r="I1" s="221"/>
      <c r="J1" s="221"/>
      <c r="K1" s="221"/>
      <c r="L1" s="221"/>
    </row>
    <row r="2" spans="1:12" x14ac:dyDescent="0.2">
      <c r="A2" s="221"/>
      <c r="B2" s="221"/>
      <c r="C2" s="221"/>
      <c r="D2" s="221"/>
      <c r="E2" s="221"/>
      <c r="F2" s="221"/>
      <c r="G2" s="221"/>
      <c r="H2" s="221"/>
      <c r="I2" s="221"/>
      <c r="J2" s="221"/>
      <c r="K2" s="221"/>
      <c r="L2" s="221"/>
    </row>
    <row r="3" spans="1:12" ht="14.1" customHeight="1" x14ac:dyDescent="0.25">
      <c r="A3" s="111" t="s">
        <v>163</v>
      </c>
      <c r="B3" s="112" t="s">
        <v>171</v>
      </c>
      <c r="C3" s="102" t="s">
        <v>165</v>
      </c>
      <c r="D3" s="112" t="s">
        <v>171</v>
      </c>
      <c r="E3" s="222" t="s">
        <v>166</v>
      </c>
      <c r="F3" s="222"/>
      <c r="G3" s="222"/>
      <c r="H3" s="222"/>
      <c r="I3" s="222" t="s">
        <v>167</v>
      </c>
      <c r="J3" s="222"/>
      <c r="K3" s="222"/>
      <c r="L3" s="222"/>
    </row>
    <row r="4" spans="1:12" ht="14.1" customHeight="1" x14ac:dyDescent="0.2">
      <c r="A4" s="230" t="s">
        <v>180</v>
      </c>
      <c r="B4" s="230">
        <v>8</v>
      </c>
      <c r="C4" s="230" t="s">
        <v>166</v>
      </c>
      <c r="D4" s="230">
        <v>247</v>
      </c>
      <c r="E4" s="232" t="s">
        <v>170</v>
      </c>
      <c r="F4" s="232"/>
      <c r="G4" s="232" t="s">
        <v>171</v>
      </c>
      <c r="H4" s="232"/>
      <c r="I4" s="232" t="s">
        <v>170</v>
      </c>
      <c r="J4" s="232"/>
      <c r="K4" s="232" t="s">
        <v>171</v>
      </c>
      <c r="L4" s="232"/>
    </row>
    <row r="5" spans="1:12" ht="14.25" customHeight="1" x14ac:dyDescent="0.2">
      <c r="A5" s="230"/>
      <c r="B5" s="230"/>
      <c r="C5" s="230"/>
      <c r="D5" s="230"/>
      <c r="E5" s="232"/>
      <c r="F5" s="232"/>
      <c r="G5" s="232"/>
      <c r="H5" s="232"/>
      <c r="I5" s="232"/>
      <c r="J5" s="232"/>
      <c r="K5" s="232"/>
      <c r="L5" s="232"/>
    </row>
    <row r="6" spans="1:12" x14ac:dyDescent="0.2">
      <c r="A6" s="230" t="s">
        <v>181</v>
      </c>
      <c r="B6" s="230">
        <v>43</v>
      </c>
      <c r="C6" s="230" t="s">
        <v>167</v>
      </c>
      <c r="D6" s="230">
        <v>270</v>
      </c>
      <c r="E6" s="231">
        <v>0</v>
      </c>
      <c r="F6" s="231"/>
      <c r="G6" s="231">
        <v>7</v>
      </c>
      <c r="H6" s="231"/>
      <c r="I6" s="231">
        <v>0</v>
      </c>
      <c r="J6" s="231"/>
      <c r="K6" s="226">
        <v>15</v>
      </c>
      <c r="L6" s="227"/>
    </row>
    <row r="7" spans="1:12" x14ac:dyDescent="0.2">
      <c r="A7" s="230"/>
      <c r="B7" s="230"/>
      <c r="C7" s="230"/>
      <c r="D7" s="230"/>
      <c r="E7" s="231"/>
      <c r="F7" s="231"/>
      <c r="G7" s="231"/>
      <c r="H7" s="231"/>
      <c r="I7" s="231"/>
      <c r="J7" s="231"/>
      <c r="K7" s="228"/>
      <c r="L7" s="229"/>
    </row>
    <row r="8" spans="1:12" x14ac:dyDescent="0.2">
      <c r="A8" s="230" t="s">
        <v>182</v>
      </c>
      <c r="B8" s="230">
        <v>113</v>
      </c>
      <c r="C8" s="230" t="s">
        <v>168</v>
      </c>
      <c r="D8" s="230">
        <v>12</v>
      </c>
      <c r="E8" s="231">
        <v>1</v>
      </c>
      <c r="F8" s="231"/>
      <c r="G8" s="231">
        <v>48</v>
      </c>
      <c r="H8" s="231"/>
      <c r="I8" s="231">
        <v>1</v>
      </c>
      <c r="J8" s="231"/>
      <c r="K8" s="226">
        <v>71</v>
      </c>
      <c r="L8" s="227"/>
    </row>
    <row r="9" spans="1:12" x14ac:dyDescent="0.2">
      <c r="A9" s="230"/>
      <c r="B9" s="230"/>
      <c r="C9" s="230"/>
      <c r="D9" s="230"/>
      <c r="E9" s="231"/>
      <c r="F9" s="231"/>
      <c r="G9" s="231"/>
      <c r="H9" s="231"/>
      <c r="I9" s="231"/>
      <c r="J9" s="231"/>
      <c r="K9" s="228"/>
      <c r="L9" s="229"/>
    </row>
    <row r="10" spans="1:12" x14ac:dyDescent="0.2">
      <c r="A10" s="230" t="s">
        <v>183</v>
      </c>
      <c r="B10" s="230">
        <v>212</v>
      </c>
      <c r="C10" s="231" t="s">
        <v>177</v>
      </c>
      <c r="D10" s="230">
        <v>2</v>
      </c>
      <c r="E10" s="231">
        <v>2</v>
      </c>
      <c r="F10" s="231"/>
      <c r="G10" s="231">
        <v>71</v>
      </c>
      <c r="H10" s="231"/>
      <c r="I10" s="231">
        <v>2</v>
      </c>
      <c r="J10" s="231"/>
      <c r="K10" s="226">
        <v>87</v>
      </c>
      <c r="L10" s="227"/>
    </row>
    <row r="11" spans="1:12" x14ac:dyDescent="0.2">
      <c r="A11" s="230"/>
      <c r="B11" s="230"/>
      <c r="C11" s="231"/>
      <c r="D11" s="230"/>
      <c r="E11" s="231"/>
      <c r="F11" s="231"/>
      <c r="G11" s="231"/>
      <c r="H11" s="231"/>
      <c r="I11" s="231"/>
      <c r="J11" s="231"/>
      <c r="K11" s="228"/>
      <c r="L11" s="229"/>
    </row>
    <row r="12" spans="1:12" x14ac:dyDescent="0.2">
      <c r="A12" s="233" t="s">
        <v>184</v>
      </c>
      <c r="B12" s="233">
        <v>155</v>
      </c>
      <c r="C12" s="242"/>
      <c r="D12" s="223"/>
      <c r="E12" s="226">
        <v>3</v>
      </c>
      <c r="F12" s="227"/>
      <c r="G12" s="226">
        <v>67</v>
      </c>
      <c r="H12" s="227"/>
      <c r="I12" s="226">
        <v>3</v>
      </c>
      <c r="J12" s="227"/>
      <c r="K12" s="226">
        <v>62</v>
      </c>
      <c r="L12" s="227"/>
    </row>
    <row r="13" spans="1:12" x14ac:dyDescent="0.2">
      <c r="A13" s="241"/>
      <c r="B13" s="241"/>
      <c r="C13" s="243"/>
      <c r="D13" s="224"/>
      <c r="E13" s="228"/>
      <c r="F13" s="229"/>
      <c r="G13" s="228"/>
      <c r="H13" s="229"/>
      <c r="I13" s="228"/>
      <c r="J13" s="229"/>
      <c r="K13" s="228"/>
      <c r="L13" s="229"/>
    </row>
    <row r="14" spans="1:12" x14ac:dyDescent="0.2">
      <c r="A14" s="233" t="s">
        <v>164</v>
      </c>
      <c r="B14" s="236">
        <v>86</v>
      </c>
      <c r="C14" s="243"/>
      <c r="D14" s="224"/>
      <c r="E14" s="226">
        <v>4</v>
      </c>
      <c r="F14" s="227"/>
      <c r="G14" s="226">
        <v>33</v>
      </c>
      <c r="H14" s="227"/>
      <c r="I14" s="226">
        <v>4</v>
      </c>
      <c r="J14" s="227"/>
      <c r="K14" s="226">
        <v>24</v>
      </c>
      <c r="L14" s="227"/>
    </row>
    <row r="15" spans="1:12" x14ac:dyDescent="0.2">
      <c r="A15" s="234"/>
      <c r="B15" s="237"/>
      <c r="C15" s="243"/>
      <c r="D15" s="224"/>
      <c r="E15" s="228"/>
      <c r="F15" s="229"/>
      <c r="G15" s="228"/>
      <c r="H15" s="229"/>
      <c r="I15" s="228"/>
      <c r="J15" s="229"/>
      <c r="K15" s="228"/>
      <c r="L15" s="229"/>
    </row>
    <row r="16" spans="1:12" x14ac:dyDescent="0.2">
      <c r="A16" s="234"/>
      <c r="B16" s="237"/>
      <c r="C16" s="243"/>
      <c r="D16" s="224"/>
      <c r="E16" s="226" t="s">
        <v>179</v>
      </c>
      <c r="F16" s="227"/>
      <c r="G16" s="226">
        <v>21</v>
      </c>
      <c r="H16" s="227"/>
      <c r="I16" s="226" t="s">
        <v>179</v>
      </c>
      <c r="J16" s="227"/>
      <c r="K16" s="226">
        <v>11</v>
      </c>
      <c r="L16" s="227"/>
    </row>
    <row r="17" spans="1:12" ht="15" thickBot="1" x14ac:dyDescent="0.25">
      <c r="A17" s="235"/>
      <c r="B17" s="238"/>
      <c r="C17" s="244"/>
      <c r="D17" s="225"/>
      <c r="E17" s="239"/>
      <c r="F17" s="240"/>
      <c r="G17" s="239"/>
      <c r="H17" s="240"/>
      <c r="I17" s="239"/>
      <c r="J17" s="240"/>
      <c r="K17" s="239"/>
      <c r="L17" s="240"/>
    </row>
    <row r="18" spans="1:12" x14ac:dyDescent="0.2">
      <c r="A18" s="245" t="s">
        <v>185</v>
      </c>
      <c r="B18" s="247">
        <f>SUM(B4:B13)</f>
        <v>531</v>
      </c>
      <c r="C18" s="249">
        <f>SUM(D4:D11)</f>
        <v>531</v>
      </c>
      <c r="D18" s="250"/>
      <c r="E18" s="249">
        <f>SUM(G6:H17)</f>
        <v>247</v>
      </c>
      <c r="F18" s="253"/>
      <c r="G18" s="253"/>
      <c r="H18" s="250"/>
      <c r="I18" s="249">
        <f>SUM(K6:L17)</f>
        <v>270</v>
      </c>
      <c r="J18" s="253"/>
      <c r="K18" s="253"/>
      <c r="L18" s="250"/>
    </row>
    <row r="19" spans="1:12" x14ac:dyDescent="0.2">
      <c r="A19" s="246"/>
      <c r="B19" s="248"/>
      <c r="C19" s="251"/>
      <c r="D19" s="252"/>
      <c r="E19" s="251"/>
      <c r="F19" s="254"/>
      <c r="G19" s="254"/>
      <c r="H19" s="252"/>
      <c r="I19" s="251"/>
      <c r="J19" s="254"/>
      <c r="K19" s="254"/>
      <c r="L19" s="252"/>
    </row>
    <row r="33" ht="14.1" customHeight="1" x14ac:dyDescent="0.2"/>
    <row r="34" ht="14.1" customHeight="1" x14ac:dyDescent="0.2"/>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386"/>
  <sheetViews>
    <sheetView zoomScale="110" zoomScaleNormal="110" workbookViewId="0">
      <pane ySplit="3" topLeftCell="A239" activePane="bottomLeft" state="frozen"/>
      <selection pane="bottomLeft" activeCell="G264" sqref="G264"/>
    </sheetView>
  </sheetViews>
  <sheetFormatPr baseColWidth="10" defaultColWidth="11" defaultRowHeight="14.25" x14ac:dyDescent="0.2"/>
  <cols>
    <col min="1" max="1" width="26" style="32" customWidth="1"/>
    <col min="2" max="3" width="11" style="32"/>
    <col min="4" max="4" width="11" style="39"/>
    <col min="5" max="7" width="11" style="32"/>
    <col min="8" max="8" width="11.5" style="42" customWidth="1"/>
    <col min="9" max="16384" width="11" style="42"/>
  </cols>
  <sheetData>
    <row r="1" spans="1:7" x14ac:dyDescent="0.2">
      <c r="A1" s="132"/>
      <c r="B1" s="255" t="s">
        <v>5</v>
      </c>
      <c r="C1" s="255"/>
      <c r="D1" s="255"/>
      <c r="E1" s="255"/>
      <c r="F1" s="255"/>
      <c r="G1" s="256"/>
    </row>
    <row r="2" spans="1:7" x14ac:dyDescent="0.2">
      <c r="A2" s="133"/>
      <c r="B2" s="257" t="s">
        <v>8</v>
      </c>
      <c r="C2" s="257"/>
      <c r="D2" s="257"/>
      <c r="E2" s="257" t="s">
        <v>9</v>
      </c>
      <c r="F2" s="257"/>
      <c r="G2" s="258"/>
    </row>
    <row r="3" spans="1:7" ht="60" x14ac:dyDescent="0.2">
      <c r="A3" s="133"/>
      <c r="B3" s="45" t="s">
        <v>3</v>
      </c>
      <c r="C3" s="45" t="s">
        <v>6</v>
      </c>
      <c r="D3" s="158" t="s">
        <v>7</v>
      </c>
      <c r="E3" s="45" t="s">
        <v>3</v>
      </c>
      <c r="F3" s="45" t="s">
        <v>6</v>
      </c>
      <c r="G3" s="134" t="s">
        <v>7</v>
      </c>
    </row>
    <row r="4" spans="1:7" x14ac:dyDescent="0.2">
      <c r="A4" s="135">
        <v>43952.333333333336</v>
      </c>
      <c r="B4" s="45"/>
      <c r="C4" s="45"/>
      <c r="D4" s="158"/>
      <c r="E4" s="45"/>
      <c r="F4" s="45"/>
      <c r="G4" s="134"/>
    </row>
    <row r="5" spans="1:7" x14ac:dyDescent="0.2">
      <c r="A5" s="135">
        <v>43953.333333333336</v>
      </c>
      <c r="B5" s="45"/>
      <c r="C5" s="45"/>
      <c r="D5" s="158"/>
      <c r="E5" s="45"/>
      <c r="F5" s="45"/>
      <c r="G5" s="134"/>
    </row>
    <row r="6" spans="1:7" x14ac:dyDescent="0.2">
      <c r="A6" s="135">
        <v>43954.333333333336</v>
      </c>
      <c r="B6" s="45"/>
      <c r="C6" s="45"/>
      <c r="D6" s="158"/>
      <c r="E6" s="45"/>
      <c r="F6" s="45"/>
      <c r="G6" s="134"/>
    </row>
    <row r="7" spans="1:7" x14ac:dyDescent="0.2">
      <c r="A7" s="135">
        <v>43955.333333333336</v>
      </c>
      <c r="B7" s="45"/>
      <c r="C7" s="45"/>
      <c r="D7" s="158"/>
      <c r="E7" s="45"/>
      <c r="F7" s="45"/>
      <c r="G7" s="134"/>
    </row>
    <row r="8" spans="1:7" x14ac:dyDescent="0.2">
      <c r="A8" s="135">
        <v>43956.333333333336</v>
      </c>
      <c r="B8" s="45"/>
      <c r="C8" s="45"/>
      <c r="D8" s="158"/>
      <c r="E8" s="45"/>
      <c r="F8" s="45"/>
      <c r="G8" s="134"/>
    </row>
    <row r="9" spans="1:7" x14ac:dyDescent="0.2">
      <c r="A9" s="135">
        <v>43957.333333333336</v>
      </c>
      <c r="B9" s="45"/>
      <c r="C9" s="45"/>
      <c r="D9" s="158"/>
      <c r="E9" s="45"/>
      <c r="F9" s="45"/>
      <c r="G9" s="134"/>
    </row>
    <row r="10" spans="1:7" x14ac:dyDescent="0.2">
      <c r="A10" s="135">
        <v>43958.333333333336</v>
      </c>
      <c r="B10" s="45"/>
      <c r="C10" s="45"/>
      <c r="D10" s="158"/>
      <c r="E10" s="45"/>
      <c r="F10" s="45"/>
      <c r="G10" s="134"/>
    </row>
    <row r="11" spans="1:7" x14ac:dyDescent="0.2">
      <c r="A11" s="135">
        <v>43959.333333333336</v>
      </c>
      <c r="B11" s="45"/>
      <c r="C11" s="45"/>
      <c r="D11" s="158"/>
      <c r="E11" s="45"/>
      <c r="F11" s="45"/>
      <c r="G11" s="134"/>
    </row>
    <row r="12" spans="1:7" x14ac:dyDescent="0.2">
      <c r="A12" s="135">
        <v>43960.333333333336</v>
      </c>
      <c r="B12" s="45"/>
      <c r="C12" s="45"/>
      <c r="D12" s="158"/>
      <c r="E12" s="45"/>
      <c r="F12" s="45"/>
      <c r="G12" s="134"/>
    </row>
    <row r="13" spans="1:7" x14ac:dyDescent="0.2">
      <c r="A13" s="135">
        <v>43961.333333333336</v>
      </c>
      <c r="B13" s="45"/>
      <c r="C13" s="45"/>
      <c r="D13" s="158"/>
      <c r="E13" s="45"/>
      <c r="F13" s="45"/>
      <c r="G13" s="134"/>
    </row>
    <row r="14" spans="1:7" x14ac:dyDescent="0.2">
      <c r="A14" s="135">
        <v>43962.333333333336</v>
      </c>
      <c r="B14" s="45"/>
      <c r="C14" s="45"/>
      <c r="D14" s="158"/>
      <c r="E14" s="45"/>
      <c r="F14" s="45"/>
      <c r="G14" s="134"/>
    </row>
    <row r="15" spans="1:7" x14ac:dyDescent="0.2">
      <c r="A15" s="135">
        <v>43963.333333333336</v>
      </c>
      <c r="B15" s="45"/>
      <c r="C15" s="45"/>
      <c r="D15" s="158"/>
      <c r="E15" s="45"/>
      <c r="F15" s="45"/>
      <c r="G15" s="134"/>
    </row>
    <row r="16" spans="1:7" x14ac:dyDescent="0.2">
      <c r="A16" s="135">
        <v>43964.333333333336</v>
      </c>
      <c r="B16" s="45"/>
      <c r="C16" s="45"/>
      <c r="D16" s="158"/>
      <c r="E16" s="45"/>
      <c r="F16" s="45"/>
      <c r="G16" s="134"/>
    </row>
    <row r="17" spans="1:7" x14ac:dyDescent="0.2">
      <c r="A17" s="135">
        <v>43965.333333333336</v>
      </c>
      <c r="B17" s="45"/>
      <c r="C17" s="45"/>
      <c r="D17" s="158"/>
      <c r="E17" s="45"/>
      <c r="F17" s="45"/>
      <c r="G17" s="134"/>
    </row>
    <row r="18" spans="1:7" x14ac:dyDescent="0.2">
      <c r="A18" s="135">
        <v>43966.333333333336</v>
      </c>
      <c r="B18" s="45"/>
      <c r="C18" s="45"/>
      <c r="D18" s="158"/>
      <c r="E18" s="45"/>
      <c r="F18" s="45"/>
      <c r="G18" s="134"/>
    </row>
    <row r="19" spans="1:7" x14ac:dyDescent="0.2">
      <c r="A19" s="135">
        <v>43967.333333333336</v>
      </c>
      <c r="B19" s="45"/>
      <c r="C19" s="45"/>
      <c r="D19" s="158"/>
      <c r="E19" s="45"/>
      <c r="F19" s="45"/>
      <c r="G19" s="134"/>
    </row>
    <row r="20" spans="1:7" x14ac:dyDescent="0.2">
      <c r="A20" s="135">
        <v>43968.333333333336</v>
      </c>
      <c r="B20" s="45"/>
      <c r="C20" s="45"/>
      <c r="D20" s="158"/>
      <c r="E20" s="45"/>
      <c r="F20" s="45"/>
      <c r="G20" s="134"/>
    </row>
    <row r="21" spans="1:7" x14ac:dyDescent="0.2">
      <c r="A21" s="135">
        <v>43969.333333333336</v>
      </c>
      <c r="B21" s="45"/>
      <c r="C21" s="45"/>
      <c r="D21" s="158"/>
      <c r="E21" s="45"/>
      <c r="F21" s="45"/>
      <c r="G21" s="134"/>
    </row>
    <row r="22" spans="1:7" x14ac:dyDescent="0.2">
      <c r="A22" s="135">
        <v>43970.333333333336</v>
      </c>
      <c r="B22" s="45"/>
      <c r="C22" s="45"/>
      <c r="D22" s="158"/>
      <c r="E22" s="45"/>
      <c r="F22" s="45"/>
      <c r="G22" s="134"/>
    </row>
    <row r="23" spans="1:7" x14ac:dyDescent="0.2">
      <c r="A23" s="135">
        <v>43971.333333333336</v>
      </c>
      <c r="B23" s="45"/>
      <c r="C23" s="45"/>
      <c r="D23" s="158"/>
      <c r="E23" s="45"/>
      <c r="F23" s="45"/>
      <c r="G23" s="134"/>
    </row>
    <row r="24" spans="1:7" x14ac:dyDescent="0.2">
      <c r="A24" s="135">
        <v>43972.333333333336</v>
      </c>
      <c r="B24" s="45"/>
      <c r="C24" s="45"/>
      <c r="D24" s="158"/>
      <c r="E24" s="45"/>
      <c r="F24" s="45"/>
      <c r="G24" s="134"/>
    </row>
    <row r="25" spans="1:7" x14ac:dyDescent="0.2">
      <c r="A25" s="135">
        <v>43973.333333333336</v>
      </c>
      <c r="B25" s="45"/>
      <c r="C25" s="45"/>
      <c r="D25" s="158"/>
      <c r="E25" s="45"/>
      <c r="F25" s="45"/>
      <c r="G25" s="134"/>
    </row>
    <row r="26" spans="1:7" x14ac:dyDescent="0.2">
      <c r="A26" s="135">
        <v>43974.333333333336</v>
      </c>
      <c r="B26" s="45"/>
      <c r="C26" s="45"/>
      <c r="D26" s="158"/>
      <c r="E26" s="45"/>
      <c r="F26" s="45"/>
      <c r="G26" s="134"/>
    </row>
    <row r="27" spans="1:7" x14ac:dyDescent="0.2">
      <c r="A27" s="135">
        <v>43975.333333333336</v>
      </c>
      <c r="B27" s="45"/>
      <c r="C27" s="45"/>
      <c r="D27" s="158"/>
      <c r="E27" s="45"/>
      <c r="F27" s="45"/>
      <c r="G27" s="134"/>
    </row>
    <row r="28" spans="1:7" x14ac:dyDescent="0.2">
      <c r="A28" s="135">
        <v>43976.333333333336</v>
      </c>
      <c r="B28" s="45"/>
      <c r="C28" s="45"/>
      <c r="D28" s="158"/>
      <c r="E28" s="45"/>
      <c r="F28" s="45"/>
      <c r="G28" s="134"/>
    </row>
    <row r="29" spans="1:7" x14ac:dyDescent="0.2">
      <c r="A29" s="135">
        <v>43977.333333333336</v>
      </c>
      <c r="B29" s="45"/>
      <c r="C29" s="45"/>
      <c r="D29" s="158"/>
      <c r="E29" s="45"/>
      <c r="F29" s="45"/>
      <c r="G29" s="134"/>
    </row>
    <row r="30" spans="1:7" x14ac:dyDescent="0.2">
      <c r="A30" s="135">
        <v>43978.333333333336</v>
      </c>
      <c r="B30" s="45"/>
      <c r="C30" s="45"/>
      <c r="D30" s="158"/>
      <c r="E30" s="45"/>
      <c r="F30" s="45"/>
      <c r="G30" s="134"/>
    </row>
    <row r="31" spans="1:7" x14ac:dyDescent="0.2">
      <c r="A31" s="135">
        <v>43979.333333333336</v>
      </c>
      <c r="B31" s="45"/>
      <c r="C31" s="45"/>
      <c r="D31" s="158"/>
      <c r="E31" s="45"/>
      <c r="F31" s="45"/>
      <c r="G31" s="134"/>
    </row>
    <row r="32" spans="1:7" x14ac:dyDescent="0.2">
      <c r="A32" s="135">
        <v>43980.333333333336</v>
      </c>
      <c r="B32" s="45"/>
      <c r="C32" s="45"/>
      <c r="D32" s="158"/>
      <c r="E32" s="45"/>
      <c r="F32" s="45"/>
      <c r="G32" s="134"/>
    </row>
    <row r="33" spans="1:7" x14ac:dyDescent="0.2">
      <c r="A33" s="135">
        <v>43981.333333333336</v>
      </c>
      <c r="B33" s="45"/>
      <c r="C33" s="45"/>
      <c r="D33" s="158"/>
      <c r="E33" s="45"/>
      <c r="F33" s="45"/>
      <c r="G33" s="134"/>
    </row>
    <row r="34" spans="1:7" x14ac:dyDescent="0.2">
      <c r="A34" s="135">
        <v>43982.333333333336</v>
      </c>
      <c r="B34" s="45"/>
      <c r="C34" s="45"/>
      <c r="D34" s="158"/>
      <c r="E34" s="45"/>
      <c r="F34" s="45"/>
      <c r="G34" s="134"/>
    </row>
    <row r="35" spans="1:7" x14ac:dyDescent="0.2">
      <c r="A35" s="135">
        <v>43983.333333333336</v>
      </c>
      <c r="B35" s="45"/>
      <c r="C35" s="45"/>
      <c r="D35" s="158"/>
      <c r="E35" s="45"/>
      <c r="F35" s="45"/>
      <c r="G35" s="134"/>
    </row>
    <row r="36" spans="1:7" x14ac:dyDescent="0.2">
      <c r="A36" s="135">
        <v>43984.333333333336</v>
      </c>
      <c r="B36" s="45"/>
      <c r="C36" s="45"/>
      <c r="D36" s="158"/>
      <c r="E36" s="45"/>
      <c r="F36" s="45"/>
      <c r="G36" s="134"/>
    </row>
    <row r="37" spans="1:7" x14ac:dyDescent="0.2">
      <c r="A37" s="135">
        <v>43985.333333333336</v>
      </c>
      <c r="B37" s="45"/>
      <c r="C37" s="45"/>
      <c r="D37" s="158"/>
      <c r="E37" s="45"/>
      <c r="F37" s="45"/>
      <c r="G37" s="134"/>
    </row>
    <row r="38" spans="1:7" x14ac:dyDescent="0.2">
      <c r="A38" s="135">
        <v>43986.333333333336</v>
      </c>
      <c r="B38" s="45"/>
      <c r="C38" s="45"/>
      <c r="D38" s="158"/>
      <c r="E38" s="45"/>
      <c r="F38" s="45"/>
      <c r="G38" s="134"/>
    </row>
    <row r="39" spans="1:7" x14ac:dyDescent="0.2">
      <c r="A39" s="135">
        <v>43987.333333333336</v>
      </c>
      <c r="B39" s="45"/>
      <c r="C39" s="45"/>
      <c r="D39" s="158"/>
      <c r="E39" s="45"/>
      <c r="F39" s="45"/>
      <c r="G39" s="134"/>
    </row>
    <row r="40" spans="1:7" x14ac:dyDescent="0.2">
      <c r="A40" s="135">
        <v>43988.333333333336</v>
      </c>
      <c r="B40" s="45"/>
      <c r="C40" s="45"/>
      <c r="D40" s="158"/>
      <c r="E40" s="45"/>
      <c r="F40" s="45"/>
      <c r="G40" s="134"/>
    </row>
    <row r="41" spans="1:7" x14ac:dyDescent="0.2">
      <c r="A41" s="135">
        <v>43989.333333333336</v>
      </c>
      <c r="B41" s="45"/>
      <c r="C41" s="45"/>
      <c r="D41" s="158"/>
      <c r="E41" s="45"/>
      <c r="F41" s="45"/>
      <c r="G41" s="134"/>
    </row>
    <row r="42" spans="1:7" x14ac:dyDescent="0.2">
      <c r="A42" s="135">
        <v>43990.333333333336</v>
      </c>
      <c r="B42" s="45"/>
      <c r="C42" s="45"/>
      <c r="D42" s="158"/>
      <c r="E42" s="45"/>
      <c r="F42" s="45"/>
      <c r="G42" s="134"/>
    </row>
    <row r="43" spans="1:7" x14ac:dyDescent="0.2">
      <c r="A43" s="135">
        <v>43991.333333333336</v>
      </c>
      <c r="B43" s="45"/>
      <c r="C43" s="45"/>
      <c r="D43" s="158"/>
      <c r="E43" s="45"/>
      <c r="F43" s="45"/>
      <c r="G43" s="134"/>
    </row>
    <row r="44" spans="1:7" x14ac:dyDescent="0.2">
      <c r="A44" s="135">
        <v>43992.333333333336</v>
      </c>
      <c r="B44" s="45"/>
      <c r="C44" s="45"/>
      <c r="D44" s="158"/>
      <c r="E44" s="45"/>
      <c r="F44" s="45"/>
      <c r="G44" s="134"/>
    </row>
    <row r="45" spans="1:7" x14ac:dyDescent="0.2">
      <c r="A45" s="135">
        <v>43993.333333333336</v>
      </c>
      <c r="B45" s="45"/>
      <c r="C45" s="45"/>
      <c r="D45" s="158"/>
      <c r="E45" s="45"/>
      <c r="F45" s="45"/>
      <c r="G45" s="134"/>
    </row>
    <row r="46" spans="1:7" x14ac:dyDescent="0.2">
      <c r="A46" s="135">
        <v>43994.333333333336</v>
      </c>
      <c r="B46" s="46">
        <v>3</v>
      </c>
      <c r="C46" s="46">
        <v>13</v>
      </c>
      <c r="D46" s="159">
        <v>67</v>
      </c>
      <c r="E46" s="46">
        <v>10</v>
      </c>
      <c r="F46" s="46">
        <v>38</v>
      </c>
      <c r="G46" s="136">
        <v>166</v>
      </c>
    </row>
    <row r="47" spans="1:7" x14ac:dyDescent="0.2">
      <c r="A47" s="137">
        <v>43997.333333333336</v>
      </c>
      <c r="B47" s="46">
        <v>4</v>
      </c>
      <c r="C47" s="46">
        <v>16</v>
      </c>
      <c r="D47" s="159">
        <f t="shared" ref="D47:D78" si="0">SUM(D46,B47)</f>
        <v>71</v>
      </c>
      <c r="E47" s="46">
        <v>5</v>
      </c>
      <c r="F47" s="46">
        <v>29</v>
      </c>
      <c r="G47" s="136">
        <f t="shared" ref="G47:G78" si="1">SUM(G46,E47)</f>
        <v>171</v>
      </c>
    </row>
    <row r="48" spans="1:7" x14ac:dyDescent="0.2">
      <c r="A48" s="137">
        <v>43998.333333333336</v>
      </c>
      <c r="B48" s="46">
        <v>2</v>
      </c>
      <c r="C48" s="46">
        <v>17</v>
      </c>
      <c r="D48" s="159">
        <f t="shared" si="0"/>
        <v>73</v>
      </c>
      <c r="E48" s="46">
        <v>2</v>
      </c>
      <c r="F48" s="46">
        <v>16</v>
      </c>
      <c r="G48" s="136">
        <f t="shared" si="1"/>
        <v>173</v>
      </c>
    </row>
    <row r="49" spans="1:7" x14ac:dyDescent="0.2">
      <c r="A49" s="137">
        <v>43999.333333333336</v>
      </c>
      <c r="B49" s="46">
        <v>0</v>
      </c>
      <c r="C49" s="46">
        <v>17</v>
      </c>
      <c r="D49" s="159">
        <f t="shared" si="0"/>
        <v>73</v>
      </c>
      <c r="E49" s="46">
        <v>2</v>
      </c>
      <c r="F49" s="46">
        <v>19</v>
      </c>
      <c r="G49" s="136">
        <f t="shared" si="1"/>
        <v>175</v>
      </c>
    </row>
    <row r="50" spans="1:7" x14ac:dyDescent="0.2">
      <c r="A50" s="137">
        <v>44000</v>
      </c>
      <c r="B50" s="46">
        <v>3</v>
      </c>
      <c r="C50" s="46">
        <v>20</v>
      </c>
      <c r="D50" s="159">
        <f t="shared" si="0"/>
        <v>76</v>
      </c>
      <c r="E50" s="46">
        <v>4</v>
      </c>
      <c r="F50" s="46">
        <v>23</v>
      </c>
      <c r="G50" s="136">
        <f t="shared" si="1"/>
        <v>179</v>
      </c>
    </row>
    <row r="51" spans="1:7" x14ac:dyDescent="0.2">
      <c r="A51" s="137">
        <v>44001</v>
      </c>
      <c r="B51" s="46">
        <v>2</v>
      </c>
      <c r="C51" s="46">
        <v>18</v>
      </c>
      <c r="D51" s="159">
        <f t="shared" si="0"/>
        <v>78</v>
      </c>
      <c r="E51" s="46">
        <v>8</v>
      </c>
      <c r="F51" s="46">
        <v>29</v>
      </c>
      <c r="G51" s="136">
        <f t="shared" si="1"/>
        <v>187</v>
      </c>
    </row>
    <row r="52" spans="1:7" x14ac:dyDescent="0.2">
      <c r="A52" s="137">
        <v>44004</v>
      </c>
      <c r="B52" s="46">
        <v>4</v>
      </c>
      <c r="C52" s="46">
        <v>21</v>
      </c>
      <c r="D52" s="159">
        <f t="shared" si="0"/>
        <v>82</v>
      </c>
      <c r="E52" s="46">
        <v>34</v>
      </c>
      <c r="F52" s="46">
        <v>67</v>
      </c>
      <c r="G52" s="136">
        <f t="shared" si="1"/>
        <v>221</v>
      </c>
    </row>
    <row r="53" spans="1:7" x14ac:dyDescent="0.2">
      <c r="A53" s="137">
        <v>44005</v>
      </c>
      <c r="B53" s="46">
        <v>0</v>
      </c>
      <c r="C53" s="46">
        <v>20</v>
      </c>
      <c r="D53" s="159">
        <f t="shared" si="0"/>
        <v>82</v>
      </c>
      <c r="E53" s="46">
        <v>5</v>
      </c>
      <c r="F53" s="46">
        <v>49</v>
      </c>
      <c r="G53" s="136">
        <f t="shared" si="1"/>
        <v>226</v>
      </c>
    </row>
    <row r="54" spans="1:7" x14ac:dyDescent="0.2">
      <c r="A54" s="137">
        <v>44006</v>
      </c>
      <c r="B54" s="46">
        <v>5</v>
      </c>
      <c r="C54" s="46">
        <v>18</v>
      </c>
      <c r="D54" s="159">
        <f t="shared" si="0"/>
        <v>87</v>
      </c>
      <c r="E54" s="46">
        <v>20</v>
      </c>
      <c r="F54" s="46">
        <v>64</v>
      </c>
      <c r="G54" s="136">
        <f t="shared" si="1"/>
        <v>246</v>
      </c>
    </row>
    <row r="55" spans="1:7" x14ac:dyDescent="0.2">
      <c r="A55" s="137">
        <v>44007</v>
      </c>
      <c r="B55" s="46">
        <v>5</v>
      </c>
      <c r="C55" s="46">
        <v>21</v>
      </c>
      <c r="D55" s="159">
        <f t="shared" si="0"/>
        <v>92</v>
      </c>
      <c r="E55" s="46">
        <v>40</v>
      </c>
      <c r="F55" s="46">
        <v>79</v>
      </c>
      <c r="G55" s="136">
        <f t="shared" si="1"/>
        <v>286</v>
      </c>
    </row>
    <row r="56" spans="1:7" x14ac:dyDescent="0.2">
      <c r="A56" s="137">
        <v>44008</v>
      </c>
      <c r="B56" s="46">
        <v>6</v>
      </c>
      <c r="C56" s="46">
        <v>25</v>
      </c>
      <c r="D56" s="159">
        <f t="shared" si="0"/>
        <v>98</v>
      </c>
      <c r="E56" s="46">
        <v>24</v>
      </c>
      <c r="F56" s="46">
        <v>108</v>
      </c>
      <c r="G56" s="136">
        <f t="shared" si="1"/>
        <v>310</v>
      </c>
    </row>
    <row r="57" spans="1:7" x14ac:dyDescent="0.2">
      <c r="A57" s="137">
        <v>44011</v>
      </c>
      <c r="B57" s="46">
        <v>19</v>
      </c>
      <c r="C57" s="46">
        <v>39</v>
      </c>
      <c r="D57" s="159">
        <f t="shared" si="0"/>
        <v>117</v>
      </c>
      <c r="E57" s="46">
        <v>62</v>
      </c>
      <c r="F57" s="46">
        <v>152</v>
      </c>
      <c r="G57" s="136">
        <f t="shared" si="1"/>
        <v>372</v>
      </c>
    </row>
    <row r="58" spans="1:7" x14ac:dyDescent="0.2">
      <c r="A58" s="137">
        <v>44012</v>
      </c>
      <c r="B58" s="46">
        <v>20</v>
      </c>
      <c r="C58" s="46">
        <v>55</v>
      </c>
      <c r="D58" s="159">
        <f t="shared" si="0"/>
        <v>137</v>
      </c>
      <c r="E58" s="46">
        <v>42</v>
      </c>
      <c r="F58" s="46">
        <v>192</v>
      </c>
      <c r="G58" s="136">
        <f t="shared" si="1"/>
        <v>414</v>
      </c>
    </row>
    <row r="59" spans="1:7" x14ac:dyDescent="0.2">
      <c r="A59" s="137">
        <v>44013</v>
      </c>
      <c r="B59" s="46">
        <v>19</v>
      </c>
      <c r="C59" s="46">
        <v>65</v>
      </c>
      <c r="D59" s="159">
        <f t="shared" si="0"/>
        <v>156</v>
      </c>
      <c r="E59" s="46">
        <v>32</v>
      </c>
      <c r="F59" s="46">
        <v>227</v>
      </c>
      <c r="G59" s="136">
        <f t="shared" si="1"/>
        <v>446</v>
      </c>
    </row>
    <row r="60" spans="1:7" x14ac:dyDescent="0.2">
      <c r="A60" s="137">
        <v>44014</v>
      </c>
      <c r="B60" s="46">
        <v>11</v>
      </c>
      <c r="C60" s="46">
        <v>74</v>
      </c>
      <c r="D60" s="159">
        <f t="shared" si="0"/>
        <v>167</v>
      </c>
      <c r="E60" s="46">
        <v>53</v>
      </c>
      <c r="F60" s="46">
        <v>252</v>
      </c>
      <c r="G60" s="136">
        <f t="shared" si="1"/>
        <v>499</v>
      </c>
    </row>
    <row r="61" spans="1:7" x14ac:dyDescent="0.2">
      <c r="A61" s="137">
        <v>44015</v>
      </c>
      <c r="B61" s="46">
        <v>6</v>
      </c>
      <c r="C61" s="46">
        <v>73</v>
      </c>
      <c r="D61" s="159">
        <f t="shared" si="0"/>
        <v>173</v>
      </c>
      <c r="E61" s="46">
        <v>13</v>
      </c>
      <c r="F61" s="46">
        <v>220</v>
      </c>
      <c r="G61" s="136">
        <f t="shared" si="1"/>
        <v>512</v>
      </c>
    </row>
    <row r="62" spans="1:7" x14ac:dyDescent="0.2">
      <c r="A62" s="137">
        <v>44018</v>
      </c>
      <c r="B62" s="46">
        <v>10</v>
      </c>
      <c r="C62" s="46">
        <v>83</v>
      </c>
      <c r="D62" s="159">
        <f t="shared" si="0"/>
        <v>183</v>
      </c>
      <c r="E62" s="46">
        <v>30</v>
      </c>
      <c r="F62" s="46">
        <v>250</v>
      </c>
      <c r="G62" s="136">
        <f t="shared" si="1"/>
        <v>542</v>
      </c>
    </row>
    <row r="63" spans="1:7" x14ac:dyDescent="0.2">
      <c r="A63" s="137">
        <v>44019</v>
      </c>
      <c r="B63" s="46">
        <v>9</v>
      </c>
      <c r="C63" s="46">
        <v>76</v>
      </c>
      <c r="D63" s="159">
        <f t="shared" si="0"/>
        <v>192</v>
      </c>
      <c r="E63" s="46">
        <v>19</v>
      </c>
      <c r="F63" s="46">
        <v>249</v>
      </c>
      <c r="G63" s="136">
        <f t="shared" si="1"/>
        <v>561</v>
      </c>
    </row>
    <row r="64" spans="1:7" x14ac:dyDescent="0.2">
      <c r="A64" s="137">
        <v>44020</v>
      </c>
      <c r="B64" s="46">
        <v>8</v>
      </c>
      <c r="C64" s="46">
        <v>70</v>
      </c>
      <c r="D64" s="159">
        <f t="shared" si="0"/>
        <v>200</v>
      </c>
      <c r="E64" s="46">
        <v>40</v>
      </c>
      <c r="F64" s="46">
        <v>238</v>
      </c>
      <c r="G64" s="136">
        <f t="shared" si="1"/>
        <v>601</v>
      </c>
    </row>
    <row r="65" spans="1:7" x14ac:dyDescent="0.2">
      <c r="A65" s="137">
        <v>44021</v>
      </c>
      <c r="B65" s="46">
        <v>5</v>
      </c>
      <c r="C65" s="46">
        <v>57</v>
      </c>
      <c r="D65" s="159">
        <f t="shared" si="0"/>
        <v>205</v>
      </c>
      <c r="E65" s="46">
        <v>48</v>
      </c>
      <c r="F65" s="46">
        <v>228</v>
      </c>
      <c r="G65" s="136">
        <f t="shared" si="1"/>
        <v>649</v>
      </c>
    </row>
    <row r="66" spans="1:7" x14ac:dyDescent="0.2">
      <c r="A66" s="137">
        <v>44022</v>
      </c>
      <c r="B66" s="46">
        <v>11</v>
      </c>
      <c r="C66" s="46">
        <v>55</v>
      </c>
      <c r="D66" s="159">
        <f t="shared" si="0"/>
        <v>216</v>
      </c>
      <c r="E66" s="46">
        <v>62</v>
      </c>
      <c r="F66" s="46">
        <v>245</v>
      </c>
      <c r="G66" s="136">
        <f t="shared" si="1"/>
        <v>711</v>
      </c>
    </row>
    <row r="67" spans="1:7" x14ac:dyDescent="0.2">
      <c r="A67" s="137">
        <v>44025</v>
      </c>
      <c r="B67" s="46">
        <v>13</v>
      </c>
      <c r="C67" s="46">
        <v>63</v>
      </c>
      <c r="D67" s="159">
        <f t="shared" si="0"/>
        <v>229</v>
      </c>
      <c r="E67" s="46">
        <v>26</v>
      </c>
      <c r="F67" s="46">
        <v>203</v>
      </c>
      <c r="G67" s="136">
        <f t="shared" si="1"/>
        <v>737</v>
      </c>
    </row>
    <row r="68" spans="1:7" x14ac:dyDescent="0.2">
      <c r="A68" s="137">
        <v>44026</v>
      </c>
      <c r="B68" s="46">
        <v>18</v>
      </c>
      <c r="C68" s="46">
        <v>73</v>
      </c>
      <c r="D68" s="159">
        <f t="shared" si="0"/>
        <v>247</v>
      </c>
      <c r="E68" s="46">
        <v>39</v>
      </c>
      <c r="F68" s="46">
        <v>149</v>
      </c>
      <c r="G68" s="136">
        <f t="shared" si="1"/>
        <v>776</v>
      </c>
    </row>
    <row r="69" spans="1:7" x14ac:dyDescent="0.2">
      <c r="A69" s="137">
        <v>44027</v>
      </c>
      <c r="B69" s="46">
        <v>12</v>
      </c>
      <c r="C69" s="46">
        <v>64</v>
      </c>
      <c r="D69" s="159">
        <f t="shared" si="0"/>
        <v>259</v>
      </c>
      <c r="E69" s="46">
        <v>27</v>
      </c>
      <c r="F69" s="46">
        <v>187</v>
      </c>
      <c r="G69" s="136">
        <f t="shared" si="1"/>
        <v>803</v>
      </c>
    </row>
    <row r="70" spans="1:7" x14ac:dyDescent="0.2">
      <c r="A70" s="137">
        <v>44028</v>
      </c>
      <c r="B70" s="46">
        <v>13</v>
      </c>
      <c r="C70" s="46">
        <v>71</v>
      </c>
      <c r="D70" s="159">
        <f t="shared" si="0"/>
        <v>272</v>
      </c>
      <c r="E70" s="46">
        <v>42</v>
      </c>
      <c r="F70" s="46">
        <v>213</v>
      </c>
      <c r="G70" s="136">
        <f t="shared" si="1"/>
        <v>845</v>
      </c>
    </row>
    <row r="71" spans="1:7" x14ac:dyDescent="0.2">
      <c r="A71" s="137">
        <v>44029</v>
      </c>
      <c r="B71" s="46">
        <v>12</v>
      </c>
      <c r="C71" s="46">
        <v>68</v>
      </c>
      <c r="D71" s="159">
        <f t="shared" si="0"/>
        <v>284</v>
      </c>
      <c r="E71" s="46">
        <v>22</v>
      </c>
      <c r="F71" s="46">
        <v>205</v>
      </c>
      <c r="G71" s="136">
        <f t="shared" si="1"/>
        <v>867</v>
      </c>
    </row>
    <row r="72" spans="1:7" x14ac:dyDescent="0.2">
      <c r="A72" s="137">
        <v>44032</v>
      </c>
      <c r="B72" s="46">
        <v>18</v>
      </c>
      <c r="C72" s="46">
        <v>54</v>
      </c>
      <c r="D72" s="159">
        <f t="shared" si="0"/>
        <v>302</v>
      </c>
      <c r="E72" s="46">
        <v>72</v>
      </c>
      <c r="F72" s="46">
        <v>158</v>
      </c>
      <c r="G72" s="136">
        <f t="shared" si="1"/>
        <v>939</v>
      </c>
    </row>
    <row r="73" spans="1:7" x14ac:dyDescent="0.2">
      <c r="A73" s="137">
        <v>44033</v>
      </c>
      <c r="B73" s="46">
        <v>19</v>
      </c>
      <c r="C73" s="46">
        <v>93</v>
      </c>
      <c r="D73" s="159">
        <f t="shared" si="0"/>
        <v>321</v>
      </c>
      <c r="E73" s="46">
        <v>35</v>
      </c>
      <c r="F73" s="46">
        <v>208</v>
      </c>
      <c r="G73" s="136">
        <f t="shared" si="1"/>
        <v>974</v>
      </c>
    </row>
    <row r="74" spans="1:7" x14ac:dyDescent="0.2">
      <c r="A74" s="137">
        <v>44034</v>
      </c>
      <c r="B74" s="46">
        <v>9</v>
      </c>
      <c r="C74" s="46">
        <v>89</v>
      </c>
      <c r="D74" s="159">
        <f t="shared" si="0"/>
        <v>330</v>
      </c>
      <c r="E74" s="46">
        <v>39</v>
      </c>
      <c r="F74" s="46">
        <v>202</v>
      </c>
      <c r="G74" s="136">
        <f t="shared" si="1"/>
        <v>1013</v>
      </c>
    </row>
    <row r="75" spans="1:7" x14ac:dyDescent="0.2">
      <c r="A75" s="137">
        <v>44035</v>
      </c>
      <c r="B75" s="46">
        <v>15</v>
      </c>
      <c r="C75" s="46">
        <v>92</v>
      </c>
      <c r="D75" s="159">
        <f t="shared" si="0"/>
        <v>345</v>
      </c>
      <c r="E75" s="46">
        <v>32</v>
      </c>
      <c r="F75" s="46">
        <v>232</v>
      </c>
      <c r="G75" s="136">
        <f t="shared" si="1"/>
        <v>1045</v>
      </c>
    </row>
    <row r="76" spans="1:7" x14ac:dyDescent="0.2">
      <c r="A76" s="137">
        <v>44036</v>
      </c>
      <c r="B76" s="46">
        <v>8</v>
      </c>
      <c r="C76" s="46">
        <v>97</v>
      </c>
      <c r="D76" s="159">
        <f t="shared" si="0"/>
        <v>353</v>
      </c>
      <c r="E76" s="46">
        <v>32</v>
      </c>
      <c r="F76" s="46">
        <v>269</v>
      </c>
      <c r="G76" s="136">
        <f t="shared" si="1"/>
        <v>1077</v>
      </c>
    </row>
    <row r="77" spans="1:7" x14ac:dyDescent="0.2">
      <c r="A77" s="137">
        <v>44039</v>
      </c>
      <c r="B77" s="46">
        <v>18</v>
      </c>
      <c r="C77" s="46">
        <v>88</v>
      </c>
      <c r="D77" s="159">
        <f t="shared" si="0"/>
        <v>371</v>
      </c>
      <c r="E77" s="46">
        <v>75</v>
      </c>
      <c r="F77" s="46">
        <v>232</v>
      </c>
      <c r="G77" s="136">
        <f t="shared" si="1"/>
        <v>1152</v>
      </c>
    </row>
    <row r="78" spans="1:7" x14ac:dyDescent="0.2">
      <c r="A78" s="137">
        <v>44040</v>
      </c>
      <c r="B78" s="46">
        <v>12</v>
      </c>
      <c r="C78" s="46">
        <v>81</v>
      </c>
      <c r="D78" s="159">
        <f t="shared" si="0"/>
        <v>383</v>
      </c>
      <c r="E78" s="46">
        <v>53</v>
      </c>
      <c r="F78" s="46">
        <v>289</v>
      </c>
      <c r="G78" s="136">
        <f t="shared" si="1"/>
        <v>1205</v>
      </c>
    </row>
    <row r="79" spans="1:7" x14ac:dyDescent="0.2">
      <c r="A79" s="137">
        <v>44041</v>
      </c>
      <c r="B79" s="46">
        <v>10</v>
      </c>
      <c r="C79" s="46">
        <v>78</v>
      </c>
      <c r="D79" s="159">
        <f t="shared" ref="D79:D110" si="2">SUM(D78,B79)</f>
        <v>393</v>
      </c>
      <c r="E79" s="46">
        <v>29</v>
      </c>
      <c r="F79" s="46">
        <v>210</v>
      </c>
      <c r="G79" s="136">
        <f t="shared" ref="G79:G110" si="3">SUM(G78,E79)</f>
        <v>1234</v>
      </c>
    </row>
    <row r="80" spans="1:7" x14ac:dyDescent="0.2">
      <c r="A80" s="137">
        <v>44042</v>
      </c>
      <c r="B80" s="46">
        <v>21</v>
      </c>
      <c r="C80" s="46">
        <v>96</v>
      </c>
      <c r="D80" s="159">
        <f t="shared" si="2"/>
        <v>414</v>
      </c>
      <c r="E80" s="46">
        <v>50</v>
      </c>
      <c r="F80" s="46">
        <v>299</v>
      </c>
      <c r="G80" s="136">
        <f t="shared" si="3"/>
        <v>1284</v>
      </c>
    </row>
    <row r="81" spans="1:7" x14ac:dyDescent="0.2">
      <c r="A81" s="137">
        <v>44043</v>
      </c>
      <c r="B81" s="46">
        <v>14</v>
      </c>
      <c r="C81" s="46">
        <v>94</v>
      </c>
      <c r="D81" s="159">
        <f t="shared" si="2"/>
        <v>428</v>
      </c>
      <c r="E81" s="46">
        <v>28</v>
      </c>
      <c r="F81" s="46">
        <v>295</v>
      </c>
      <c r="G81" s="136">
        <f t="shared" si="3"/>
        <v>1312</v>
      </c>
    </row>
    <row r="82" spans="1:7" x14ac:dyDescent="0.2">
      <c r="A82" s="137">
        <v>44044</v>
      </c>
      <c r="B82" s="46"/>
      <c r="C82" s="46"/>
      <c r="D82" s="159">
        <f t="shared" si="2"/>
        <v>428</v>
      </c>
      <c r="E82" s="46"/>
      <c r="F82" s="46"/>
      <c r="G82" s="136">
        <f t="shared" si="3"/>
        <v>1312</v>
      </c>
    </row>
    <row r="83" spans="1:7" x14ac:dyDescent="0.2">
      <c r="A83" s="137">
        <v>44045</v>
      </c>
      <c r="B83" s="46"/>
      <c r="C83" s="46"/>
      <c r="D83" s="159">
        <f t="shared" si="2"/>
        <v>428</v>
      </c>
      <c r="E83" s="46"/>
      <c r="F83" s="46"/>
      <c r="G83" s="136">
        <f t="shared" si="3"/>
        <v>1312</v>
      </c>
    </row>
    <row r="84" spans="1:7" x14ac:dyDescent="0.2">
      <c r="A84" s="137">
        <v>44046</v>
      </c>
      <c r="B84" s="46">
        <v>22</v>
      </c>
      <c r="C84" s="46">
        <v>73</v>
      </c>
      <c r="D84" s="159">
        <f t="shared" si="2"/>
        <v>450</v>
      </c>
      <c r="E84" s="46">
        <v>50</v>
      </c>
      <c r="F84" s="46">
        <v>192</v>
      </c>
      <c r="G84" s="136">
        <f t="shared" si="3"/>
        <v>1362</v>
      </c>
    </row>
    <row r="85" spans="1:7" x14ac:dyDescent="0.2">
      <c r="A85" s="137">
        <v>44047</v>
      </c>
      <c r="B85" s="46">
        <v>12</v>
      </c>
      <c r="C85" s="46">
        <v>92</v>
      </c>
      <c r="D85" s="159">
        <f t="shared" si="2"/>
        <v>462</v>
      </c>
      <c r="E85" s="46">
        <v>35</v>
      </c>
      <c r="F85" s="46">
        <v>212</v>
      </c>
      <c r="G85" s="136">
        <f t="shared" si="3"/>
        <v>1397</v>
      </c>
    </row>
    <row r="86" spans="1:7" x14ac:dyDescent="0.2">
      <c r="A86" s="137">
        <v>44048</v>
      </c>
      <c r="B86" s="46">
        <v>19</v>
      </c>
      <c r="C86" s="46">
        <v>92</v>
      </c>
      <c r="D86" s="159">
        <f t="shared" si="2"/>
        <v>481</v>
      </c>
      <c r="E86" s="46">
        <v>34</v>
      </c>
      <c r="F86" s="46">
        <v>204</v>
      </c>
      <c r="G86" s="136">
        <f t="shared" si="3"/>
        <v>1431</v>
      </c>
    </row>
    <row r="87" spans="1:7" x14ac:dyDescent="0.2">
      <c r="A87" s="137">
        <v>44049</v>
      </c>
      <c r="B87" s="46">
        <v>15</v>
      </c>
      <c r="C87" s="46">
        <v>102</v>
      </c>
      <c r="D87" s="159">
        <f t="shared" si="2"/>
        <v>496</v>
      </c>
      <c r="E87" s="46">
        <v>70</v>
      </c>
      <c r="F87" s="46">
        <v>251</v>
      </c>
      <c r="G87" s="136">
        <f t="shared" si="3"/>
        <v>1501</v>
      </c>
    </row>
    <row r="88" spans="1:7" x14ac:dyDescent="0.2">
      <c r="A88" s="137">
        <v>44050</v>
      </c>
      <c r="B88" s="46">
        <v>9</v>
      </c>
      <c r="C88" s="46">
        <v>68</v>
      </c>
      <c r="D88" s="159">
        <f t="shared" si="2"/>
        <v>505</v>
      </c>
      <c r="E88" s="46">
        <v>14</v>
      </c>
      <c r="F88" s="46">
        <v>140</v>
      </c>
      <c r="G88" s="136">
        <f t="shared" si="3"/>
        <v>1515</v>
      </c>
    </row>
    <row r="89" spans="1:7" x14ac:dyDescent="0.2">
      <c r="A89" s="137">
        <v>44051</v>
      </c>
      <c r="B89" s="46"/>
      <c r="C89" s="46"/>
      <c r="D89" s="159">
        <f t="shared" si="2"/>
        <v>505</v>
      </c>
      <c r="E89" s="46"/>
      <c r="F89" s="46"/>
      <c r="G89" s="136">
        <f t="shared" si="3"/>
        <v>1515</v>
      </c>
    </row>
    <row r="90" spans="1:7" x14ac:dyDescent="0.2">
      <c r="A90" s="137">
        <v>44052</v>
      </c>
      <c r="B90" s="46"/>
      <c r="C90" s="46"/>
      <c r="D90" s="159">
        <f t="shared" si="2"/>
        <v>505</v>
      </c>
      <c r="E90" s="46"/>
      <c r="F90" s="46"/>
      <c r="G90" s="136">
        <f t="shared" si="3"/>
        <v>1515</v>
      </c>
    </row>
    <row r="91" spans="1:7" x14ac:dyDescent="0.2">
      <c r="A91" s="137">
        <v>44053</v>
      </c>
      <c r="B91" s="46">
        <v>21</v>
      </c>
      <c r="C91" s="46">
        <v>103</v>
      </c>
      <c r="D91" s="159">
        <f t="shared" si="2"/>
        <v>526</v>
      </c>
      <c r="E91" s="46">
        <v>40</v>
      </c>
      <c r="F91" s="46">
        <v>327</v>
      </c>
      <c r="G91" s="136">
        <f t="shared" si="3"/>
        <v>1555</v>
      </c>
    </row>
    <row r="92" spans="1:7" x14ac:dyDescent="0.2">
      <c r="A92" s="137">
        <v>44054</v>
      </c>
      <c r="B92" s="46">
        <v>27</v>
      </c>
      <c r="C92" s="46">
        <v>116</v>
      </c>
      <c r="D92" s="159">
        <f t="shared" si="2"/>
        <v>553</v>
      </c>
      <c r="E92" s="46">
        <v>58</v>
      </c>
      <c r="F92" s="46">
        <v>443</v>
      </c>
      <c r="G92" s="136">
        <f t="shared" si="3"/>
        <v>1613</v>
      </c>
    </row>
    <row r="93" spans="1:7" x14ac:dyDescent="0.2">
      <c r="A93" s="137">
        <v>44055</v>
      </c>
      <c r="B93" s="46">
        <v>20</v>
      </c>
      <c r="C93" s="46">
        <v>138</v>
      </c>
      <c r="D93" s="159">
        <f t="shared" si="2"/>
        <v>573</v>
      </c>
      <c r="E93" s="46">
        <v>44</v>
      </c>
      <c r="F93" s="46">
        <v>417</v>
      </c>
      <c r="G93" s="136">
        <f t="shared" si="3"/>
        <v>1657</v>
      </c>
    </row>
    <row r="94" spans="1:7" x14ac:dyDescent="0.2">
      <c r="A94" s="137">
        <v>44056</v>
      </c>
      <c r="B94" s="46">
        <v>20</v>
      </c>
      <c r="C94" s="46">
        <v>145</v>
      </c>
      <c r="D94" s="159">
        <f t="shared" si="2"/>
        <v>593</v>
      </c>
      <c r="E94" s="46">
        <v>75</v>
      </c>
      <c r="F94" s="46">
        <v>436</v>
      </c>
      <c r="G94" s="136">
        <f t="shared" si="3"/>
        <v>1732</v>
      </c>
    </row>
    <row r="95" spans="1:7" x14ac:dyDescent="0.2">
      <c r="A95" s="137">
        <v>44057</v>
      </c>
      <c r="B95" s="46">
        <v>13</v>
      </c>
      <c r="C95" s="46">
        <v>138</v>
      </c>
      <c r="D95" s="159">
        <f t="shared" si="2"/>
        <v>606</v>
      </c>
      <c r="E95" s="46">
        <v>76</v>
      </c>
      <c r="F95" s="46">
        <v>652</v>
      </c>
      <c r="G95" s="136">
        <f t="shared" si="3"/>
        <v>1808</v>
      </c>
    </row>
    <row r="96" spans="1:7" x14ac:dyDescent="0.2">
      <c r="A96" s="137">
        <v>44058</v>
      </c>
      <c r="B96" s="46"/>
      <c r="C96" s="46"/>
      <c r="D96" s="159">
        <f t="shared" si="2"/>
        <v>606</v>
      </c>
      <c r="E96" s="46"/>
      <c r="F96" s="46"/>
      <c r="G96" s="136">
        <f t="shared" si="3"/>
        <v>1808</v>
      </c>
    </row>
    <row r="97" spans="1:7" x14ac:dyDescent="0.2">
      <c r="A97" s="137">
        <v>44059</v>
      </c>
      <c r="B97" s="46"/>
      <c r="C97" s="46"/>
      <c r="D97" s="159">
        <f t="shared" si="2"/>
        <v>606</v>
      </c>
      <c r="E97" s="46"/>
      <c r="F97" s="46"/>
      <c r="G97" s="136">
        <f t="shared" si="3"/>
        <v>1808</v>
      </c>
    </row>
    <row r="98" spans="1:7" x14ac:dyDescent="0.2">
      <c r="A98" s="137">
        <v>44060</v>
      </c>
      <c r="B98" s="46">
        <v>36</v>
      </c>
      <c r="C98" s="46">
        <v>124</v>
      </c>
      <c r="D98" s="159">
        <f t="shared" si="2"/>
        <v>642</v>
      </c>
      <c r="E98" s="46">
        <v>101</v>
      </c>
      <c r="F98" s="46">
        <v>473</v>
      </c>
      <c r="G98" s="136">
        <f t="shared" si="3"/>
        <v>1909</v>
      </c>
    </row>
    <row r="99" spans="1:7" x14ac:dyDescent="0.2">
      <c r="A99" s="137">
        <v>44061</v>
      </c>
      <c r="B99" s="46">
        <v>22</v>
      </c>
      <c r="C99" s="46">
        <v>137</v>
      </c>
      <c r="D99" s="159">
        <f t="shared" si="2"/>
        <v>664</v>
      </c>
      <c r="E99" s="46">
        <v>70</v>
      </c>
      <c r="F99" s="46">
        <v>560</v>
      </c>
      <c r="G99" s="136">
        <f t="shared" si="3"/>
        <v>1979</v>
      </c>
    </row>
    <row r="100" spans="1:7" x14ac:dyDescent="0.2">
      <c r="A100" s="137">
        <v>44062</v>
      </c>
      <c r="B100" s="46">
        <v>23</v>
      </c>
      <c r="C100" s="46">
        <v>148</v>
      </c>
      <c r="D100" s="159">
        <f t="shared" si="2"/>
        <v>687</v>
      </c>
      <c r="E100" s="46">
        <v>50</v>
      </c>
      <c r="F100" s="46">
        <v>609</v>
      </c>
      <c r="G100" s="136">
        <f t="shared" si="3"/>
        <v>2029</v>
      </c>
    </row>
    <row r="101" spans="1:7" x14ac:dyDescent="0.2">
      <c r="A101" s="137">
        <v>44063</v>
      </c>
      <c r="B101" s="46">
        <v>23</v>
      </c>
      <c r="C101" s="46">
        <v>136</v>
      </c>
      <c r="D101" s="159">
        <f t="shared" si="2"/>
        <v>710</v>
      </c>
      <c r="E101" s="46">
        <v>73</v>
      </c>
      <c r="F101" s="46">
        <v>624</v>
      </c>
      <c r="G101" s="136">
        <f t="shared" si="3"/>
        <v>2102</v>
      </c>
    </row>
    <row r="102" spans="1:7" x14ac:dyDescent="0.2">
      <c r="A102" s="137">
        <v>44064</v>
      </c>
      <c r="B102" s="46">
        <v>12</v>
      </c>
      <c r="C102" s="46">
        <v>142</v>
      </c>
      <c r="D102" s="159">
        <f t="shared" si="2"/>
        <v>722</v>
      </c>
      <c r="E102" s="46">
        <v>52</v>
      </c>
      <c r="F102" s="46">
        <v>548</v>
      </c>
      <c r="G102" s="136">
        <f t="shared" si="3"/>
        <v>2154</v>
      </c>
    </row>
    <row r="103" spans="1:7" x14ac:dyDescent="0.2">
      <c r="A103" s="137">
        <v>44065</v>
      </c>
      <c r="B103" s="46"/>
      <c r="C103" s="46"/>
      <c r="D103" s="159">
        <f t="shared" si="2"/>
        <v>722</v>
      </c>
      <c r="E103" s="46"/>
      <c r="F103" s="46"/>
      <c r="G103" s="136">
        <f t="shared" si="3"/>
        <v>2154</v>
      </c>
    </row>
    <row r="104" spans="1:7" x14ac:dyDescent="0.2">
      <c r="A104" s="137">
        <v>44066</v>
      </c>
      <c r="B104" s="46"/>
      <c r="C104" s="46"/>
      <c r="D104" s="159">
        <f t="shared" si="2"/>
        <v>722</v>
      </c>
      <c r="E104" s="46"/>
      <c r="F104" s="46"/>
      <c r="G104" s="136">
        <f t="shared" si="3"/>
        <v>2154</v>
      </c>
    </row>
    <row r="105" spans="1:7" x14ac:dyDescent="0.2">
      <c r="A105" s="137">
        <v>44067</v>
      </c>
      <c r="B105" s="46">
        <v>49</v>
      </c>
      <c r="C105" s="46">
        <v>128</v>
      </c>
      <c r="D105" s="159">
        <f t="shared" si="2"/>
        <v>771</v>
      </c>
      <c r="E105" s="46">
        <v>94</v>
      </c>
      <c r="F105" s="46">
        <v>507</v>
      </c>
      <c r="G105" s="136">
        <f t="shared" si="3"/>
        <v>2248</v>
      </c>
    </row>
    <row r="106" spans="1:7" x14ac:dyDescent="0.2">
      <c r="A106" s="137">
        <v>44068</v>
      </c>
      <c r="B106" s="46">
        <v>23</v>
      </c>
      <c r="C106" s="46">
        <v>143</v>
      </c>
      <c r="D106" s="159">
        <f t="shared" si="2"/>
        <v>794</v>
      </c>
      <c r="E106" s="46">
        <v>46</v>
      </c>
      <c r="F106" s="46">
        <v>466</v>
      </c>
      <c r="G106" s="136">
        <f t="shared" si="3"/>
        <v>2294</v>
      </c>
    </row>
    <row r="107" spans="1:7" x14ac:dyDescent="0.2">
      <c r="A107" s="137">
        <v>44069</v>
      </c>
      <c r="B107" s="46">
        <v>21</v>
      </c>
      <c r="C107" s="46">
        <v>173</v>
      </c>
      <c r="D107" s="159">
        <f t="shared" si="2"/>
        <v>815</v>
      </c>
      <c r="E107" s="46">
        <v>28</v>
      </c>
      <c r="F107" s="46">
        <v>511</v>
      </c>
      <c r="G107" s="136">
        <f t="shared" si="3"/>
        <v>2322</v>
      </c>
    </row>
    <row r="108" spans="1:7" x14ac:dyDescent="0.2">
      <c r="A108" s="137">
        <v>44070</v>
      </c>
      <c r="B108" s="46">
        <v>33</v>
      </c>
      <c r="C108" s="46">
        <v>151</v>
      </c>
      <c r="D108" s="159">
        <f t="shared" si="2"/>
        <v>848</v>
      </c>
      <c r="E108" s="46">
        <v>77</v>
      </c>
      <c r="F108" s="46">
        <v>473</v>
      </c>
      <c r="G108" s="136">
        <f t="shared" si="3"/>
        <v>2399</v>
      </c>
    </row>
    <row r="109" spans="1:7" x14ac:dyDescent="0.2">
      <c r="A109" s="137">
        <v>44071</v>
      </c>
      <c r="B109" s="46">
        <v>16</v>
      </c>
      <c r="C109" s="46">
        <v>125</v>
      </c>
      <c r="D109" s="159">
        <f t="shared" si="2"/>
        <v>864</v>
      </c>
      <c r="E109" s="46">
        <v>39</v>
      </c>
      <c r="F109" s="46">
        <v>514</v>
      </c>
      <c r="G109" s="136">
        <f t="shared" si="3"/>
        <v>2438</v>
      </c>
    </row>
    <row r="110" spans="1:7" x14ac:dyDescent="0.2">
      <c r="A110" s="137">
        <v>44072</v>
      </c>
      <c r="B110" s="46"/>
      <c r="C110" s="46"/>
      <c r="D110" s="159">
        <f t="shared" si="2"/>
        <v>864</v>
      </c>
      <c r="E110" s="46"/>
      <c r="F110" s="46"/>
      <c r="G110" s="136">
        <f t="shared" si="3"/>
        <v>2438</v>
      </c>
    </row>
    <row r="111" spans="1:7" x14ac:dyDescent="0.2">
      <c r="A111" s="137">
        <v>44073</v>
      </c>
      <c r="B111" s="46"/>
      <c r="C111" s="46"/>
      <c r="D111" s="159">
        <f t="shared" ref="D111:D137" si="4">SUM(D110,B111)</f>
        <v>864</v>
      </c>
      <c r="E111" s="46"/>
      <c r="F111" s="46"/>
      <c r="G111" s="136">
        <f t="shared" ref="G111:G139" si="5">SUM(G110,E111)</f>
        <v>2438</v>
      </c>
    </row>
    <row r="112" spans="1:7" x14ac:dyDescent="0.2">
      <c r="A112" s="137">
        <v>44074</v>
      </c>
      <c r="B112" s="46">
        <v>29</v>
      </c>
      <c r="C112" s="46">
        <v>124</v>
      </c>
      <c r="D112" s="159">
        <f t="shared" si="4"/>
        <v>893</v>
      </c>
      <c r="E112" s="46">
        <v>51</v>
      </c>
      <c r="F112" s="46">
        <v>367</v>
      </c>
      <c r="G112" s="136">
        <f t="shared" si="5"/>
        <v>2489</v>
      </c>
    </row>
    <row r="113" spans="1:7" x14ac:dyDescent="0.2">
      <c r="A113" s="137">
        <v>44075</v>
      </c>
      <c r="B113" s="46">
        <v>15</v>
      </c>
      <c r="C113" s="46">
        <v>116</v>
      </c>
      <c r="D113" s="159">
        <f t="shared" si="4"/>
        <v>908</v>
      </c>
      <c r="E113" s="46">
        <v>61</v>
      </c>
      <c r="F113" s="46">
        <v>303</v>
      </c>
      <c r="G113" s="136">
        <f t="shared" si="5"/>
        <v>2550</v>
      </c>
    </row>
    <row r="114" spans="1:7" x14ac:dyDescent="0.2">
      <c r="A114" s="137">
        <v>44076</v>
      </c>
      <c r="B114" s="46">
        <v>35</v>
      </c>
      <c r="C114" s="46">
        <v>131</v>
      </c>
      <c r="D114" s="159">
        <f t="shared" si="4"/>
        <v>943</v>
      </c>
      <c r="E114" s="46">
        <v>40</v>
      </c>
      <c r="F114" s="46">
        <v>382</v>
      </c>
      <c r="G114" s="136">
        <f t="shared" si="5"/>
        <v>2590</v>
      </c>
    </row>
    <row r="115" spans="1:7" x14ac:dyDescent="0.2">
      <c r="A115" s="137">
        <v>44077</v>
      </c>
      <c r="B115" s="46">
        <v>24</v>
      </c>
      <c r="C115" s="46">
        <v>116</v>
      </c>
      <c r="D115" s="159">
        <f t="shared" si="4"/>
        <v>967</v>
      </c>
      <c r="E115" s="46">
        <v>25</v>
      </c>
      <c r="F115" s="46">
        <v>409</v>
      </c>
      <c r="G115" s="136">
        <f t="shared" si="5"/>
        <v>2615</v>
      </c>
    </row>
    <row r="116" spans="1:7" x14ac:dyDescent="0.2">
      <c r="A116" s="137">
        <v>44078</v>
      </c>
      <c r="B116" s="47">
        <v>18</v>
      </c>
      <c r="C116" s="47">
        <v>128</v>
      </c>
      <c r="D116" s="159">
        <f t="shared" si="4"/>
        <v>985</v>
      </c>
      <c r="E116" s="47">
        <v>26</v>
      </c>
      <c r="F116" s="47">
        <v>383</v>
      </c>
      <c r="G116" s="136">
        <f t="shared" si="5"/>
        <v>2641</v>
      </c>
    </row>
    <row r="117" spans="1:7" x14ac:dyDescent="0.2">
      <c r="A117" s="137">
        <v>44079</v>
      </c>
      <c r="B117" s="47"/>
      <c r="C117" s="47"/>
      <c r="D117" s="159">
        <f t="shared" si="4"/>
        <v>985</v>
      </c>
      <c r="E117" s="47"/>
      <c r="F117" s="47"/>
      <c r="G117" s="136">
        <f t="shared" si="5"/>
        <v>2641</v>
      </c>
    </row>
    <row r="118" spans="1:7" x14ac:dyDescent="0.2">
      <c r="A118" s="137">
        <v>44080</v>
      </c>
      <c r="B118" s="47"/>
      <c r="C118" s="47"/>
      <c r="D118" s="159">
        <f t="shared" si="4"/>
        <v>985</v>
      </c>
      <c r="E118" s="47"/>
      <c r="F118" s="47"/>
      <c r="G118" s="136">
        <f t="shared" si="5"/>
        <v>2641</v>
      </c>
    </row>
    <row r="119" spans="1:7" x14ac:dyDescent="0.2">
      <c r="A119" s="137">
        <v>44081</v>
      </c>
      <c r="B119" s="47">
        <v>39</v>
      </c>
      <c r="C119" s="47">
        <v>145</v>
      </c>
      <c r="D119" s="159">
        <f t="shared" si="4"/>
        <v>1024</v>
      </c>
      <c r="E119" s="47">
        <v>51</v>
      </c>
      <c r="F119" s="47">
        <v>332</v>
      </c>
      <c r="G119" s="136">
        <f t="shared" si="5"/>
        <v>2692</v>
      </c>
    </row>
    <row r="120" spans="1:7" x14ac:dyDescent="0.2">
      <c r="A120" s="137">
        <v>44082</v>
      </c>
      <c r="B120" s="47">
        <v>37</v>
      </c>
      <c r="C120" s="47">
        <v>136</v>
      </c>
      <c r="D120" s="159">
        <f t="shared" si="4"/>
        <v>1061</v>
      </c>
      <c r="E120" s="47">
        <v>63</v>
      </c>
      <c r="F120" s="47">
        <v>292</v>
      </c>
      <c r="G120" s="136">
        <f t="shared" si="5"/>
        <v>2755</v>
      </c>
    </row>
    <row r="121" spans="1:7" x14ac:dyDescent="0.2">
      <c r="A121" s="137">
        <v>44083</v>
      </c>
      <c r="B121" s="47">
        <v>15</v>
      </c>
      <c r="C121" s="47">
        <v>155</v>
      </c>
      <c r="D121" s="159">
        <f t="shared" si="4"/>
        <v>1076</v>
      </c>
      <c r="E121" s="47">
        <v>43</v>
      </c>
      <c r="F121" s="47">
        <v>430</v>
      </c>
      <c r="G121" s="136">
        <f t="shared" si="5"/>
        <v>2798</v>
      </c>
    </row>
    <row r="122" spans="1:7" x14ac:dyDescent="0.2">
      <c r="A122" s="137">
        <v>44084</v>
      </c>
      <c r="B122" s="47">
        <v>22</v>
      </c>
      <c r="C122" s="47">
        <v>180</v>
      </c>
      <c r="D122" s="159">
        <f t="shared" si="4"/>
        <v>1098</v>
      </c>
      <c r="E122" s="47">
        <v>48</v>
      </c>
      <c r="F122" s="47">
        <v>514</v>
      </c>
      <c r="G122" s="136">
        <f t="shared" si="5"/>
        <v>2846</v>
      </c>
    </row>
    <row r="123" spans="1:7" x14ac:dyDescent="0.2">
      <c r="A123" s="137">
        <v>44085</v>
      </c>
      <c r="B123" s="47">
        <v>24</v>
      </c>
      <c r="C123" s="47">
        <v>189</v>
      </c>
      <c r="D123" s="159">
        <f t="shared" si="4"/>
        <v>1122</v>
      </c>
      <c r="E123" s="47">
        <v>42</v>
      </c>
      <c r="F123" s="47">
        <v>511</v>
      </c>
      <c r="G123" s="136">
        <f t="shared" si="5"/>
        <v>2888</v>
      </c>
    </row>
    <row r="124" spans="1:7" x14ac:dyDescent="0.2">
      <c r="A124" s="137">
        <v>44086</v>
      </c>
      <c r="B124" s="47"/>
      <c r="C124" s="47"/>
      <c r="D124" s="159">
        <f t="shared" si="4"/>
        <v>1122</v>
      </c>
      <c r="E124" s="47"/>
      <c r="F124" s="47"/>
      <c r="G124" s="136">
        <f t="shared" si="5"/>
        <v>2888</v>
      </c>
    </row>
    <row r="125" spans="1:7" x14ac:dyDescent="0.2">
      <c r="A125" s="137">
        <v>44087</v>
      </c>
      <c r="B125" s="47"/>
      <c r="C125" s="47"/>
      <c r="D125" s="159">
        <f t="shared" si="4"/>
        <v>1122</v>
      </c>
      <c r="E125" s="47"/>
      <c r="F125" s="47"/>
      <c r="G125" s="136">
        <f t="shared" si="5"/>
        <v>2888</v>
      </c>
    </row>
    <row r="126" spans="1:7" x14ac:dyDescent="0.2">
      <c r="A126" s="137">
        <v>44088</v>
      </c>
      <c r="B126" s="47">
        <v>20</v>
      </c>
      <c r="C126" s="47">
        <v>193</v>
      </c>
      <c r="D126" s="159">
        <f t="shared" si="4"/>
        <v>1142</v>
      </c>
      <c r="E126" s="47">
        <v>47</v>
      </c>
      <c r="F126" s="47">
        <v>528</v>
      </c>
      <c r="G126" s="136">
        <f t="shared" si="5"/>
        <v>2935</v>
      </c>
    </row>
    <row r="127" spans="1:7" x14ac:dyDescent="0.2">
      <c r="A127" s="137">
        <v>44089</v>
      </c>
      <c r="B127" s="47">
        <v>31</v>
      </c>
      <c r="C127" s="47">
        <v>167</v>
      </c>
      <c r="D127" s="159">
        <f t="shared" si="4"/>
        <v>1173</v>
      </c>
      <c r="E127" s="47">
        <v>114</v>
      </c>
      <c r="F127" s="47">
        <v>566</v>
      </c>
      <c r="G127" s="136">
        <f t="shared" si="5"/>
        <v>3049</v>
      </c>
    </row>
    <row r="128" spans="1:7" x14ac:dyDescent="0.2">
      <c r="A128" s="137">
        <v>44090</v>
      </c>
      <c r="B128" s="47">
        <v>23</v>
      </c>
      <c r="C128" s="47">
        <v>174</v>
      </c>
      <c r="D128" s="159">
        <f t="shared" si="4"/>
        <v>1196</v>
      </c>
      <c r="E128" s="47">
        <v>46</v>
      </c>
      <c r="F128" s="47">
        <v>560</v>
      </c>
      <c r="G128" s="136">
        <f t="shared" si="5"/>
        <v>3095</v>
      </c>
    </row>
    <row r="129" spans="1:7" x14ac:dyDescent="0.2">
      <c r="A129" s="137">
        <v>44091</v>
      </c>
      <c r="B129" s="47">
        <v>25</v>
      </c>
      <c r="C129" s="47">
        <v>167</v>
      </c>
      <c r="D129" s="159">
        <f t="shared" si="4"/>
        <v>1221</v>
      </c>
      <c r="E129" s="47">
        <v>67</v>
      </c>
      <c r="F129" s="47">
        <v>554</v>
      </c>
      <c r="G129" s="136">
        <f t="shared" si="5"/>
        <v>3162</v>
      </c>
    </row>
    <row r="130" spans="1:7" x14ac:dyDescent="0.2">
      <c r="A130" s="137">
        <v>44092</v>
      </c>
      <c r="B130" s="47">
        <v>24</v>
      </c>
      <c r="C130" s="47">
        <v>151</v>
      </c>
      <c r="D130" s="159">
        <f t="shared" si="4"/>
        <v>1245</v>
      </c>
      <c r="E130" s="47">
        <v>57</v>
      </c>
      <c r="F130" s="47">
        <v>506</v>
      </c>
      <c r="G130" s="136">
        <f t="shared" si="5"/>
        <v>3219</v>
      </c>
    </row>
    <row r="131" spans="1:7" x14ac:dyDescent="0.2">
      <c r="A131" s="137">
        <v>44093</v>
      </c>
      <c r="B131" s="47"/>
      <c r="C131" s="47"/>
      <c r="D131" s="159">
        <f t="shared" si="4"/>
        <v>1245</v>
      </c>
      <c r="E131" s="47"/>
      <c r="F131" s="47"/>
      <c r="G131" s="136">
        <f t="shared" si="5"/>
        <v>3219</v>
      </c>
    </row>
    <row r="132" spans="1:7" x14ac:dyDescent="0.2">
      <c r="A132" s="137">
        <v>44094</v>
      </c>
      <c r="B132" s="47"/>
      <c r="C132" s="47"/>
      <c r="D132" s="159">
        <f t="shared" si="4"/>
        <v>1245</v>
      </c>
      <c r="E132" s="47"/>
      <c r="F132" s="47"/>
      <c r="G132" s="136">
        <f t="shared" si="5"/>
        <v>3219</v>
      </c>
    </row>
    <row r="133" spans="1:7" x14ac:dyDescent="0.2">
      <c r="A133" s="137">
        <v>44095</v>
      </c>
      <c r="B133" s="47">
        <v>55</v>
      </c>
      <c r="C133" s="47">
        <v>137</v>
      </c>
      <c r="D133" s="159">
        <f t="shared" si="4"/>
        <v>1300</v>
      </c>
      <c r="E133" s="47">
        <v>119</v>
      </c>
      <c r="F133" s="47">
        <v>351</v>
      </c>
      <c r="G133" s="136">
        <f t="shared" si="5"/>
        <v>3338</v>
      </c>
    </row>
    <row r="134" spans="1:7" x14ac:dyDescent="0.2">
      <c r="A134" s="137">
        <v>44096</v>
      </c>
      <c r="B134" s="47">
        <v>37</v>
      </c>
      <c r="C134" s="47">
        <v>144</v>
      </c>
      <c r="D134" s="159">
        <f t="shared" si="4"/>
        <v>1337</v>
      </c>
      <c r="E134" s="47">
        <v>54</v>
      </c>
      <c r="F134" s="47">
        <v>431</v>
      </c>
      <c r="G134" s="136">
        <f t="shared" si="5"/>
        <v>3392</v>
      </c>
    </row>
    <row r="135" spans="1:7" x14ac:dyDescent="0.2">
      <c r="A135" s="137">
        <v>44097</v>
      </c>
      <c r="B135" s="47">
        <v>20</v>
      </c>
      <c r="C135" s="47">
        <v>156</v>
      </c>
      <c r="D135" s="159">
        <f t="shared" si="4"/>
        <v>1357</v>
      </c>
      <c r="E135" s="47">
        <v>44</v>
      </c>
      <c r="F135" s="47">
        <v>383</v>
      </c>
      <c r="G135" s="136">
        <f t="shared" si="5"/>
        <v>3436</v>
      </c>
    </row>
    <row r="136" spans="1:7" x14ac:dyDescent="0.2">
      <c r="A136" s="137">
        <v>44098</v>
      </c>
      <c r="B136" s="48">
        <v>12</v>
      </c>
      <c r="C136" s="48">
        <v>157</v>
      </c>
      <c r="D136" s="159">
        <f t="shared" si="4"/>
        <v>1369</v>
      </c>
      <c r="E136" s="48">
        <v>22</v>
      </c>
      <c r="F136" s="48">
        <v>386</v>
      </c>
      <c r="G136" s="136">
        <f t="shared" si="5"/>
        <v>3458</v>
      </c>
    </row>
    <row r="137" spans="1:7" x14ac:dyDescent="0.2">
      <c r="A137" s="137">
        <v>44099</v>
      </c>
      <c r="B137" s="48">
        <v>10</v>
      </c>
      <c r="C137" s="48">
        <v>153</v>
      </c>
      <c r="D137" s="159">
        <f t="shared" si="4"/>
        <v>1379</v>
      </c>
      <c r="E137" s="48">
        <v>28</v>
      </c>
      <c r="F137" s="48">
        <v>381</v>
      </c>
      <c r="G137" s="136">
        <f t="shared" si="5"/>
        <v>3486</v>
      </c>
    </row>
    <row r="138" spans="1:7" x14ac:dyDescent="0.2">
      <c r="A138" s="137">
        <v>44100</v>
      </c>
      <c r="B138" s="49"/>
      <c r="C138" s="49"/>
      <c r="D138" s="49"/>
      <c r="E138" s="49"/>
      <c r="F138" s="49"/>
      <c r="G138" s="136">
        <f t="shared" si="5"/>
        <v>3486</v>
      </c>
    </row>
    <row r="139" spans="1:7" x14ac:dyDescent="0.2">
      <c r="A139" s="137">
        <v>44101</v>
      </c>
      <c r="B139" s="49"/>
      <c r="C139" s="49"/>
      <c r="D139" s="49"/>
      <c r="E139" s="49"/>
      <c r="F139" s="49"/>
      <c r="G139" s="136">
        <f t="shared" si="5"/>
        <v>3486</v>
      </c>
    </row>
    <row r="140" spans="1:7" x14ac:dyDescent="0.2">
      <c r="A140" s="137">
        <v>44102</v>
      </c>
      <c r="B140" s="48">
        <v>20</v>
      </c>
      <c r="C140" s="48">
        <v>105</v>
      </c>
      <c r="D140" s="159">
        <f>SUM(D137,B140)</f>
        <v>1399</v>
      </c>
      <c r="E140" s="48">
        <v>53</v>
      </c>
      <c r="F140" s="48">
        <v>244</v>
      </c>
      <c r="G140" s="136">
        <f>SUM(G137,E140)</f>
        <v>3539</v>
      </c>
    </row>
    <row r="141" spans="1:7" x14ac:dyDescent="0.2">
      <c r="A141" s="137">
        <v>44103</v>
      </c>
      <c r="B141" s="48">
        <v>7</v>
      </c>
      <c r="C141" s="48">
        <v>98</v>
      </c>
      <c r="D141" s="159">
        <f>SUM(D140,B141)</f>
        <v>1406</v>
      </c>
      <c r="E141" s="48">
        <v>10</v>
      </c>
      <c r="F141" s="48">
        <v>227</v>
      </c>
      <c r="G141" s="136">
        <f>SUM(G140,E141)</f>
        <v>3549</v>
      </c>
    </row>
    <row r="142" spans="1:7" x14ac:dyDescent="0.2">
      <c r="A142" s="137">
        <v>44104</v>
      </c>
      <c r="B142" s="48">
        <v>18</v>
      </c>
      <c r="C142" s="48">
        <v>84</v>
      </c>
      <c r="D142" s="159">
        <f t="shared" ref="D142:D158" si="6">SUM(D141,B142)</f>
        <v>1424</v>
      </c>
      <c r="E142" s="48">
        <v>31</v>
      </c>
      <c r="F142" s="48">
        <v>234</v>
      </c>
      <c r="G142" s="136">
        <f t="shared" ref="G142:G158" si="7">SUM(G141,E142)</f>
        <v>3580</v>
      </c>
    </row>
    <row r="143" spans="1:7" x14ac:dyDescent="0.2">
      <c r="A143" s="137">
        <v>44105</v>
      </c>
      <c r="B143" s="48">
        <v>12</v>
      </c>
      <c r="C143" s="48">
        <v>98</v>
      </c>
      <c r="D143" s="159">
        <f t="shared" si="6"/>
        <v>1436</v>
      </c>
      <c r="E143" s="48">
        <v>25</v>
      </c>
      <c r="F143" s="48">
        <v>257</v>
      </c>
      <c r="G143" s="136">
        <f t="shared" si="7"/>
        <v>3605</v>
      </c>
    </row>
    <row r="144" spans="1:7" x14ac:dyDescent="0.2">
      <c r="A144" s="137">
        <v>44106</v>
      </c>
      <c r="B144" s="49">
        <v>18</v>
      </c>
      <c r="C144" s="49">
        <v>96</v>
      </c>
      <c r="D144" s="159">
        <f t="shared" si="6"/>
        <v>1454</v>
      </c>
      <c r="E144" s="49">
        <v>33</v>
      </c>
      <c r="F144" s="49">
        <v>238</v>
      </c>
      <c r="G144" s="136">
        <f t="shared" si="7"/>
        <v>3638</v>
      </c>
    </row>
    <row r="145" spans="1:7" x14ac:dyDescent="0.2">
      <c r="A145" s="137">
        <v>44107</v>
      </c>
      <c r="B145" s="49"/>
      <c r="C145" s="49"/>
      <c r="D145" s="159">
        <f t="shared" si="6"/>
        <v>1454</v>
      </c>
      <c r="E145" s="49"/>
      <c r="F145" s="49"/>
      <c r="G145" s="136">
        <f t="shared" si="7"/>
        <v>3638</v>
      </c>
    </row>
    <row r="146" spans="1:7" x14ac:dyDescent="0.2">
      <c r="A146" s="137">
        <v>44108</v>
      </c>
      <c r="B146" s="49"/>
      <c r="C146" s="49"/>
      <c r="D146" s="159">
        <f t="shared" si="6"/>
        <v>1454</v>
      </c>
      <c r="E146" s="49"/>
      <c r="F146" s="49"/>
      <c r="G146" s="136">
        <f t="shared" si="7"/>
        <v>3638</v>
      </c>
    </row>
    <row r="147" spans="1:7" x14ac:dyDescent="0.2">
      <c r="A147" s="137">
        <v>44109</v>
      </c>
      <c r="B147" s="49">
        <v>37</v>
      </c>
      <c r="C147" s="49">
        <v>108</v>
      </c>
      <c r="D147" s="159">
        <f t="shared" si="6"/>
        <v>1491</v>
      </c>
      <c r="E147" s="49">
        <v>126</v>
      </c>
      <c r="F147" s="49">
        <v>264</v>
      </c>
      <c r="G147" s="136">
        <f t="shared" si="7"/>
        <v>3764</v>
      </c>
    </row>
    <row r="148" spans="1:7" x14ac:dyDescent="0.2">
      <c r="A148" s="137">
        <v>44110</v>
      </c>
      <c r="B148" s="49">
        <v>28</v>
      </c>
      <c r="C148" s="49">
        <v>123</v>
      </c>
      <c r="D148" s="159">
        <f t="shared" si="6"/>
        <v>1519</v>
      </c>
      <c r="E148" s="49">
        <v>54</v>
      </c>
      <c r="F148" s="49">
        <v>298</v>
      </c>
      <c r="G148" s="136">
        <f t="shared" si="7"/>
        <v>3818</v>
      </c>
    </row>
    <row r="149" spans="1:7" x14ac:dyDescent="0.2">
      <c r="A149" s="137">
        <v>44111</v>
      </c>
      <c r="B149" s="49">
        <v>32</v>
      </c>
      <c r="C149" s="49">
        <v>150</v>
      </c>
      <c r="D149" s="159">
        <f t="shared" si="6"/>
        <v>1551</v>
      </c>
      <c r="E149" s="49">
        <v>64</v>
      </c>
      <c r="F149" s="49">
        <v>454</v>
      </c>
      <c r="G149" s="136">
        <f t="shared" si="7"/>
        <v>3882</v>
      </c>
    </row>
    <row r="150" spans="1:7" x14ac:dyDescent="0.2">
      <c r="A150" s="137">
        <v>44112</v>
      </c>
      <c r="B150" s="49">
        <v>37</v>
      </c>
      <c r="C150" s="49">
        <v>167</v>
      </c>
      <c r="D150" s="159">
        <f t="shared" si="6"/>
        <v>1588</v>
      </c>
      <c r="E150" s="49">
        <v>59</v>
      </c>
      <c r="F150" s="49">
        <v>477</v>
      </c>
      <c r="G150" s="136">
        <f t="shared" si="7"/>
        <v>3941</v>
      </c>
    </row>
    <row r="151" spans="1:7" x14ac:dyDescent="0.2">
      <c r="A151" s="137">
        <v>44113</v>
      </c>
      <c r="B151" s="49">
        <v>35</v>
      </c>
      <c r="C151" s="49">
        <v>191</v>
      </c>
      <c r="D151" s="159">
        <f t="shared" si="6"/>
        <v>1623</v>
      </c>
      <c r="E151" s="49">
        <v>84</v>
      </c>
      <c r="F151" s="49">
        <v>521</v>
      </c>
      <c r="G151" s="136">
        <f t="shared" si="7"/>
        <v>4025</v>
      </c>
    </row>
    <row r="152" spans="1:7" x14ac:dyDescent="0.2">
      <c r="A152" s="137">
        <v>44114</v>
      </c>
      <c r="B152" s="49"/>
      <c r="C152" s="49"/>
      <c r="D152" s="159">
        <f t="shared" si="6"/>
        <v>1623</v>
      </c>
      <c r="E152" s="49"/>
      <c r="F152" s="49"/>
      <c r="G152" s="136">
        <f t="shared" si="7"/>
        <v>4025</v>
      </c>
    </row>
    <row r="153" spans="1:7" x14ac:dyDescent="0.2">
      <c r="A153" s="137">
        <v>44115</v>
      </c>
      <c r="B153" s="49"/>
      <c r="C153" s="49"/>
      <c r="D153" s="159">
        <f t="shared" si="6"/>
        <v>1623</v>
      </c>
      <c r="E153" s="49"/>
      <c r="F153" s="49"/>
      <c r="G153" s="136">
        <f t="shared" si="7"/>
        <v>4025</v>
      </c>
    </row>
    <row r="154" spans="1:7" x14ac:dyDescent="0.2">
      <c r="A154" s="137">
        <v>44116</v>
      </c>
      <c r="B154" s="49">
        <v>133</v>
      </c>
      <c r="C154" s="49">
        <v>180</v>
      </c>
      <c r="D154" s="159">
        <f t="shared" si="6"/>
        <v>1756</v>
      </c>
      <c r="E154" s="49">
        <v>97</v>
      </c>
      <c r="F154" s="49">
        <v>582</v>
      </c>
      <c r="G154" s="136">
        <f t="shared" si="7"/>
        <v>4122</v>
      </c>
    </row>
    <row r="155" spans="1:7" x14ac:dyDescent="0.2">
      <c r="A155" s="137">
        <v>44117</v>
      </c>
      <c r="B155" s="49">
        <v>32</v>
      </c>
      <c r="C155" s="49">
        <v>200</v>
      </c>
      <c r="D155" s="159">
        <f t="shared" si="6"/>
        <v>1788</v>
      </c>
      <c r="E155" s="49">
        <v>66</v>
      </c>
      <c r="F155" s="49">
        <v>479</v>
      </c>
      <c r="G155" s="136">
        <f t="shared" si="7"/>
        <v>4188</v>
      </c>
    </row>
    <row r="156" spans="1:7" x14ac:dyDescent="0.2">
      <c r="A156" s="137">
        <v>44118</v>
      </c>
      <c r="B156" s="49">
        <v>53</v>
      </c>
      <c r="C156" s="49">
        <v>223</v>
      </c>
      <c r="D156" s="159">
        <f t="shared" si="6"/>
        <v>1841</v>
      </c>
      <c r="E156" s="49">
        <v>22</v>
      </c>
      <c r="F156" s="49">
        <v>423</v>
      </c>
      <c r="G156" s="136">
        <f t="shared" si="7"/>
        <v>4210</v>
      </c>
    </row>
    <row r="157" spans="1:7" x14ac:dyDescent="0.2">
      <c r="A157" s="137">
        <v>44119</v>
      </c>
      <c r="B157" s="49">
        <v>51</v>
      </c>
      <c r="C157" s="49">
        <v>254</v>
      </c>
      <c r="D157" s="159">
        <f t="shared" si="6"/>
        <v>1892</v>
      </c>
      <c r="E157" s="49">
        <v>68</v>
      </c>
      <c r="F157" s="49">
        <v>475</v>
      </c>
      <c r="G157" s="136">
        <f t="shared" si="7"/>
        <v>4278</v>
      </c>
    </row>
    <row r="158" spans="1:7" x14ac:dyDescent="0.2">
      <c r="A158" s="137">
        <v>44120</v>
      </c>
      <c r="B158" s="49">
        <v>24</v>
      </c>
      <c r="C158" s="49">
        <v>231</v>
      </c>
      <c r="D158" s="159">
        <f t="shared" si="6"/>
        <v>1916</v>
      </c>
      <c r="E158" s="49">
        <v>8</v>
      </c>
      <c r="F158" s="49">
        <v>377</v>
      </c>
      <c r="G158" s="136">
        <f t="shared" si="7"/>
        <v>4286</v>
      </c>
    </row>
    <row r="159" spans="1:7" x14ac:dyDescent="0.2">
      <c r="A159" s="137">
        <v>44121</v>
      </c>
      <c r="B159" s="49"/>
      <c r="C159" s="49"/>
      <c r="D159" s="159">
        <f t="shared" ref="D159:D160" si="8">SUM(D158,B159)</f>
        <v>1916</v>
      </c>
      <c r="E159" s="49"/>
      <c r="F159" s="49"/>
      <c r="G159" s="136">
        <f t="shared" ref="G159:G160" si="9">SUM(G158,E159)</f>
        <v>4286</v>
      </c>
    </row>
    <row r="160" spans="1:7" x14ac:dyDescent="0.2">
      <c r="A160" s="137">
        <v>44122</v>
      </c>
      <c r="B160" s="49"/>
      <c r="C160" s="49"/>
      <c r="D160" s="159">
        <f t="shared" si="8"/>
        <v>1916</v>
      </c>
      <c r="E160" s="49"/>
      <c r="F160" s="49"/>
      <c r="G160" s="136">
        <f t="shared" si="9"/>
        <v>4286</v>
      </c>
    </row>
    <row r="161" spans="1:7" x14ac:dyDescent="0.2">
      <c r="A161" s="137">
        <v>44123</v>
      </c>
      <c r="B161" s="49">
        <v>120</v>
      </c>
      <c r="C161" s="49">
        <v>293</v>
      </c>
      <c r="D161" s="159">
        <f t="shared" ref="D161:D168" si="10">SUM(D160,B161)</f>
        <v>2036</v>
      </c>
      <c r="E161" s="49">
        <v>50</v>
      </c>
      <c r="F161" s="49">
        <v>368</v>
      </c>
      <c r="G161" s="136">
        <f t="shared" ref="G161:G168" si="11">SUM(G160,E161)</f>
        <v>4336</v>
      </c>
    </row>
    <row r="162" spans="1:7" x14ac:dyDescent="0.2">
      <c r="A162" s="137">
        <v>44124</v>
      </c>
      <c r="B162" s="49">
        <v>119</v>
      </c>
      <c r="C162" s="49">
        <v>312</v>
      </c>
      <c r="D162" s="159">
        <f t="shared" si="10"/>
        <v>2155</v>
      </c>
      <c r="E162" s="49">
        <v>28</v>
      </c>
      <c r="F162" s="49">
        <v>304</v>
      </c>
      <c r="G162" s="136">
        <f t="shared" si="11"/>
        <v>4364</v>
      </c>
    </row>
    <row r="163" spans="1:7" x14ac:dyDescent="0.2">
      <c r="A163" s="137">
        <v>44125</v>
      </c>
      <c r="B163" s="49">
        <v>132</v>
      </c>
      <c r="C163" s="49">
        <v>343</v>
      </c>
      <c r="D163" s="159">
        <f t="shared" si="10"/>
        <v>2287</v>
      </c>
      <c r="E163" s="49">
        <v>27</v>
      </c>
      <c r="F163" s="49">
        <v>313</v>
      </c>
      <c r="G163" s="136">
        <f t="shared" si="11"/>
        <v>4391</v>
      </c>
    </row>
    <row r="164" spans="1:7" x14ac:dyDescent="0.2">
      <c r="A164" s="137">
        <v>44126</v>
      </c>
      <c r="B164" s="49">
        <v>96</v>
      </c>
      <c r="C164" s="49">
        <v>386</v>
      </c>
      <c r="D164" s="159">
        <f t="shared" si="10"/>
        <v>2383</v>
      </c>
      <c r="E164" s="49">
        <v>34</v>
      </c>
      <c r="F164" s="49">
        <v>340</v>
      </c>
      <c r="G164" s="136">
        <f t="shared" si="11"/>
        <v>4425</v>
      </c>
    </row>
    <row r="165" spans="1:7" x14ac:dyDescent="0.2">
      <c r="A165" s="137">
        <v>44127</v>
      </c>
      <c r="B165" s="49">
        <v>77</v>
      </c>
      <c r="C165" s="49">
        <v>453</v>
      </c>
      <c r="D165" s="159">
        <f t="shared" si="10"/>
        <v>2460</v>
      </c>
      <c r="E165" s="49">
        <v>9</v>
      </c>
      <c r="F165" s="49">
        <v>352</v>
      </c>
      <c r="G165" s="136">
        <f t="shared" si="11"/>
        <v>4434</v>
      </c>
    </row>
    <row r="166" spans="1:7" x14ac:dyDescent="0.2">
      <c r="A166" s="137">
        <v>44128</v>
      </c>
      <c r="B166" s="49"/>
      <c r="C166" s="49"/>
      <c r="D166" s="159">
        <f t="shared" si="10"/>
        <v>2460</v>
      </c>
      <c r="E166" s="49"/>
      <c r="F166" s="49"/>
      <c r="G166" s="136">
        <f t="shared" si="11"/>
        <v>4434</v>
      </c>
    </row>
    <row r="167" spans="1:7" x14ac:dyDescent="0.2">
      <c r="A167" s="137">
        <v>44129</v>
      </c>
      <c r="B167" s="49"/>
      <c r="C167" s="49"/>
      <c r="D167" s="159">
        <f t="shared" si="10"/>
        <v>2460</v>
      </c>
      <c r="E167" s="49"/>
      <c r="F167" s="49"/>
      <c r="G167" s="136">
        <f t="shared" si="11"/>
        <v>4434</v>
      </c>
    </row>
    <row r="168" spans="1:7" x14ac:dyDescent="0.2">
      <c r="A168" s="137">
        <v>44130</v>
      </c>
      <c r="B168" s="49">
        <v>338</v>
      </c>
      <c r="C168" s="49">
        <v>680</v>
      </c>
      <c r="D168" s="159">
        <f t="shared" si="10"/>
        <v>2798</v>
      </c>
      <c r="E168" s="49">
        <v>36</v>
      </c>
      <c r="F168" s="49">
        <v>412</v>
      </c>
      <c r="G168" s="136">
        <f t="shared" si="11"/>
        <v>4470</v>
      </c>
    </row>
    <row r="169" spans="1:7" x14ac:dyDescent="0.2">
      <c r="A169" s="137">
        <v>44131</v>
      </c>
      <c r="B169" s="49">
        <v>583</v>
      </c>
      <c r="C169" s="49">
        <v>794</v>
      </c>
      <c r="D169" s="159">
        <f>SUM(D168,B169)</f>
        <v>3381</v>
      </c>
      <c r="E169" s="49" t="s">
        <v>161</v>
      </c>
      <c r="F169" s="49" t="s">
        <v>161</v>
      </c>
      <c r="G169" s="138" t="s">
        <v>161</v>
      </c>
    </row>
    <row r="170" spans="1:7" x14ac:dyDescent="0.2">
      <c r="A170" s="137">
        <v>44132</v>
      </c>
      <c r="B170" s="49">
        <v>359</v>
      </c>
      <c r="C170" s="49">
        <v>796</v>
      </c>
      <c r="D170" s="159">
        <f t="shared" ref="D170:D178" si="12">SUM(D169,B170)</f>
        <v>3740</v>
      </c>
      <c r="E170" s="49" t="s">
        <v>161</v>
      </c>
      <c r="F170" s="49" t="s">
        <v>161</v>
      </c>
      <c r="G170" s="138" t="s">
        <v>161</v>
      </c>
    </row>
    <row r="171" spans="1:7" x14ac:dyDescent="0.2">
      <c r="A171" s="137">
        <v>44133</v>
      </c>
      <c r="B171" s="49">
        <v>296</v>
      </c>
      <c r="C171" s="49">
        <v>757</v>
      </c>
      <c r="D171" s="159">
        <f t="shared" si="12"/>
        <v>4036</v>
      </c>
      <c r="E171" s="49" t="s">
        <v>161</v>
      </c>
      <c r="F171" s="49" t="s">
        <v>161</v>
      </c>
      <c r="G171" s="139" t="s">
        <v>161</v>
      </c>
    </row>
    <row r="172" spans="1:7" x14ac:dyDescent="0.2">
      <c r="A172" s="137">
        <v>44134</v>
      </c>
      <c r="B172" s="49">
        <v>233</v>
      </c>
      <c r="C172" s="49">
        <v>990</v>
      </c>
      <c r="D172" s="159">
        <f t="shared" si="12"/>
        <v>4269</v>
      </c>
      <c r="E172" s="49" t="s">
        <v>161</v>
      </c>
      <c r="F172" s="49" t="s">
        <v>161</v>
      </c>
      <c r="G172" s="139" t="s">
        <v>161</v>
      </c>
    </row>
    <row r="173" spans="1:7" x14ac:dyDescent="0.2">
      <c r="A173" s="137">
        <v>44135</v>
      </c>
      <c r="B173" s="49"/>
      <c r="C173" s="49"/>
      <c r="D173" s="159">
        <f t="shared" si="12"/>
        <v>4269</v>
      </c>
      <c r="E173" s="49"/>
      <c r="F173" s="49"/>
      <c r="G173" s="139" t="s">
        <v>161</v>
      </c>
    </row>
    <row r="174" spans="1:7" x14ac:dyDescent="0.2">
      <c r="A174" s="137">
        <v>44136</v>
      </c>
      <c r="B174" s="49"/>
      <c r="C174" s="49"/>
      <c r="D174" s="159">
        <f t="shared" si="12"/>
        <v>4269</v>
      </c>
      <c r="E174" s="49"/>
      <c r="F174" s="49"/>
      <c r="G174" s="139" t="s">
        <v>161</v>
      </c>
    </row>
    <row r="175" spans="1:7" x14ac:dyDescent="0.2">
      <c r="A175" s="137">
        <v>44137</v>
      </c>
      <c r="B175" s="49">
        <v>759</v>
      </c>
      <c r="C175" s="49">
        <v>1685</v>
      </c>
      <c r="D175" s="159">
        <f t="shared" si="12"/>
        <v>5028</v>
      </c>
      <c r="E175" s="49" t="s">
        <v>161</v>
      </c>
      <c r="F175" s="49" t="s">
        <v>161</v>
      </c>
      <c r="G175" s="139" t="s">
        <v>161</v>
      </c>
    </row>
    <row r="176" spans="1:7" x14ac:dyDescent="0.2">
      <c r="A176" s="137">
        <v>44138</v>
      </c>
      <c r="B176" s="49">
        <v>216</v>
      </c>
      <c r="C176" s="49">
        <v>1608</v>
      </c>
      <c r="D176" s="159">
        <f t="shared" si="12"/>
        <v>5244</v>
      </c>
      <c r="E176" s="49" t="s">
        <v>161</v>
      </c>
      <c r="F176" s="49" t="s">
        <v>161</v>
      </c>
      <c r="G176" s="139" t="s">
        <v>161</v>
      </c>
    </row>
    <row r="177" spans="1:7" x14ac:dyDescent="0.2">
      <c r="A177" s="137">
        <v>44139</v>
      </c>
      <c r="B177" s="49">
        <v>589</v>
      </c>
      <c r="C177" s="49">
        <v>1809</v>
      </c>
      <c r="D177" s="159">
        <f t="shared" si="12"/>
        <v>5833</v>
      </c>
      <c r="E177" s="49" t="s">
        <v>161</v>
      </c>
      <c r="F177" s="49" t="s">
        <v>161</v>
      </c>
      <c r="G177" s="139" t="s">
        <v>161</v>
      </c>
    </row>
    <row r="178" spans="1:7" x14ac:dyDescent="0.2">
      <c r="A178" s="137">
        <v>44140</v>
      </c>
      <c r="B178" s="49">
        <v>357</v>
      </c>
      <c r="C178" s="49">
        <v>1850</v>
      </c>
      <c r="D178" s="159">
        <f t="shared" si="12"/>
        <v>6190</v>
      </c>
      <c r="E178" s="49" t="s">
        <v>161</v>
      </c>
      <c r="F178" s="49" t="s">
        <v>161</v>
      </c>
      <c r="G178" s="139" t="s">
        <v>161</v>
      </c>
    </row>
    <row r="179" spans="1:7" x14ac:dyDescent="0.2">
      <c r="A179" s="137">
        <v>44141</v>
      </c>
      <c r="B179" s="49">
        <v>406</v>
      </c>
      <c r="C179" s="49">
        <v>1900</v>
      </c>
      <c r="D179" s="160">
        <f>SUM(D178,B179)</f>
        <v>6596</v>
      </c>
      <c r="E179" s="49" t="s">
        <v>161</v>
      </c>
      <c r="F179" s="49" t="s">
        <v>161</v>
      </c>
      <c r="G179" s="139" t="s">
        <v>161</v>
      </c>
    </row>
    <row r="180" spans="1:7" x14ac:dyDescent="0.2">
      <c r="A180" s="137">
        <v>44142</v>
      </c>
      <c r="B180" s="100"/>
      <c r="C180" s="100"/>
      <c r="D180" s="160">
        <f>SUM(D179,B180)</f>
        <v>6596</v>
      </c>
      <c r="E180" s="100"/>
      <c r="F180" s="100"/>
      <c r="G180" s="139" t="s">
        <v>161</v>
      </c>
    </row>
    <row r="181" spans="1:7" x14ac:dyDescent="0.2">
      <c r="A181" s="137">
        <v>44143</v>
      </c>
      <c r="B181" s="49"/>
      <c r="C181" s="49"/>
      <c r="D181" s="160">
        <f>SUM(D180,B181)</f>
        <v>6596</v>
      </c>
      <c r="E181" s="49"/>
      <c r="F181" s="49"/>
      <c r="G181" s="139" t="s">
        <v>161</v>
      </c>
    </row>
    <row r="182" spans="1:7" x14ac:dyDescent="0.2">
      <c r="A182" s="137">
        <v>44144</v>
      </c>
      <c r="B182" s="49">
        <v>406</v>
      </c>
      <c r="C182" s="49">
        <v>2100</v>
      </c>
      <c r="D182" s="159">
        <f>SUM(D181,B182)</f>
        <v>7002</v>
      </c>
      <c r="E182" s="49" t="s">
        <v>161</v>
      </c>
      <c r="F182" s="49" t="s">
        <v>161</v>
      </c>
      <c r="G182" s="139" t="s">
        <v>161</v>
      </c>
    </row>
    <row r="183" spans="1:7" x14ac:dyDescent="0.2">
      <c r="A183" s="137">
        <v>44145</v>
      </c>
      <c r="B183" s="49">
        <v>789</v>
      </c>
      <c r="C183" s="49">
        <v>2250</v>
      </c>
      <c r="D183" s="159">
        <f t="shared" ref="D183:D204" si="13">SUM(D182,B183)</f>
        <v>7791</v>
      </c>
      <c r="E183" s="49" t="s">
        <v>161</v>
      </c>
      <c r="F183" s="49" t="s">
        <v>161</v>
      </c>
      <c r="G183" s="139" t="s">
        <v>161</v>
      </c>
    </row>
    <row r="184" spans="1:7" x14ac:dyDescent="0.2">
      <c r="A184" s="137">
        <v>44146</v>
      </c>
      <c r="B184" s="49">
        <v>653</v>
      </c>
      <c r="C184" s="49">
        <v>1660</v>
      </c>
      <c r="D184" s="159">
        <f t="shared" si="13"/>
        <v>8444</v>
      </c>
      <c r="E184" s="49" t="s">
        <v>161</v>
      </c>
      <c r="F184" s="49" t="s">
        <v>161</v>
      </c>
      <c r="G184" s="139" t="s">
        <v>161</v>
      </c>
    </row>
    <row r="185" spans="1:7" x14ac:dyDescent="0.2">
      <c r="A185" s="137">
        <v>44147</v>
      </c>
      <c r="B185" s="49">
        <v>690</v>
      </c>
      <c r="C185" s="49">
        <v>2122</v>
      </c>
      <c r="D185" s="159">
        <f t="shared" si="13"/>
        <v>9134</v>
      </c>
      <c r="E185" s="49" t="s">
        <v>161</v>
      </c>
      <c r="F185" s="49" t="s">
        <v>161</v>
      </c>
      <c r="G185" s="139" t="s">
        <v>161</v>
      </c>
    </row>
    <row r="186" spans="1:7" x14ac:dyDescent="0.2">
      <c r="A186" s="137">
        <v>44148</v>
      </c>
      <c r="B186" s="49">
        <v>301</v>
      </c>
      <c r="C186" s="49">
        <v>2343</v>
      </c>
      <c r="D186" s="159">
        <f t="shared" si="13"/>
        <v>9435</v>
      </c>
      <c r="E186" s="49" t="s">
        <v>161</v>
      </c>
      <c r="F186" s="49" t="s">
        <v>161</v>
      </c>
      <c r="G186" s="139" t="s">
        <v>161</v>
      </c>
    </row>
    <row r="187" spans="1:7" x14ac:dyDescent="0.2">
      <c r="A187" s="137">
        <v>44149</v>
      </c>
      <c r="B187" s="49"/>
      <c r="C187" s="49"/>
      <c r="D187" s="159">
        <f t="shared" si="13"/>
        <v>9435</v>
      </c>
      <c r="E187" s="49"/>
      <c r="F187" s="49"/>
      <c r="G187" s="139"/>
    </row>
    <row r="188" spans="1:7" x14ac:dyDescent="0.2">
      <c r="A188" s="137">
        <v>44150</v>
      </c>
      <c r="B188" s="49"/>
      <c r="C188" s="49"/>
      <c r="D188" s="159">
        <f t="shared" si="13"/>
        <v>9435</v>
      </c>
      <c r="E188" s="49"/>
      <c r="F188" s="49"/>
      <c r="G188" s="139"/>
    </row>
    <row r="189" spans="1:7" x14ac:dyDescent="0.2">
      <c r="A189" s="137">
        <v>44151</v>
      </c>
      <c r="B189" s="49">
        <v>502</v>
      </c>
      <c r="C189" s="49">
        <v>2458</v>
      </c>
      <c r="D189" s="159">
        <f t="shared" si="13"/>
        <v>9937</v>
      </c>
      <c r="E189" s="49" t="s">
        <v>161</v>
      </c>
      <c r="F189" s="49" t="s">
        <v>161</v>
      </c>
      <c r="G189" s="139" t="s">
        <v>161</v>
      </c>
    </row>
    <row r="190" spans="1:7" x14ac:dyDescent="0.2">
      <c r="A190" s="137">
        <v>44152</v>
      </c>
      <c r="B190" s="49">
        <v>322</v>
      </c>
      <c r="C190" s="49">
        <v>2484</v>
      </c>
      <c r="D190" s="159">
        <f t="shared" si="13"/>
        <v>10259</v>
      </c>
      <c r="E190" s="49" t="s">
        <v>161</v>
      </c>
      <c r="F190" s="49" t="s">
        <v>161</v>
      </c>
      <c r="G190" s="139" t="s">
        <v>161</v>
      </c>
    </row>
    <row r="191" spans="1:7" x14ac:dyDescent="0.2">
      <c r="A191" s="137">
        <v>44153</v>
      </c>
      <c r="B191" s="49">
        <v>280</v>
      </c>
      <c r="C191" s="49">
        <v>2001</v>
      </c>
      <c r="D191" s="159">
        <f t="shared" si="13"/>
        <v>10539</v>
      </c>
      <c r="E191" s="49" t="s">
        <v>161</v>
      </c>
      <c r="F191" s="49" t="s">
        <v>161</v>
      </c>
      <c r="G191" s="139" t="s">
        <v>161</v>
      </c>
    </row>
    <row r="192" spans="1:7" x14ac:dyDescent="0.2">
      <c r="A192" s="137">
        <v>44154</v>
      </c>
      <c r="B192" s="49">
        <v>315</v>
      </c>
      <c r="C192" s="49">
        <v>2131</v>
      </c>
      <c r="D192" s="159">
        <f t="shared" si="13"/>
        <v>10854</v>
      </c>
      <c r="E192" s="49" t="s">
        <v>161</v>
      </c>
      <c r="F192" s="49" t="s">
        <v>161</v>
      </c>
      <c r="G192" s="139" t="s">
        <v>161</v>
      </c>
    </row>
    <row r="193" spans="1:7" x14ac:dyDescent="0.2">
      <c r="A193" s="137">
        <v>44155</v>
      </c>
      <c r="B193" s="49">
        <v>277</v>
      </c>
      <c r="C193" s="49">
        <v>2267</v>
      </c>
      <c r="D193" s="159">
        <f t="shared" si="13"/>
        <v>11131</v>
      </c>
      <c r="E193" s="49" t="s">
        <v>161</v>
      </c>
      <c r="F193" s="49" t="s">
        <v>161</v>
      </c>
      <c r="G193" s="139" t="s">
        <v>161</v>
      </c>
    </row>
    <row r="194" spans="1:7" x14ac:dyDescent="0.2">
      <c r="A194" s="137">
        <v>44156</v>
      </c>
      <c r="B194" s="49"/>
      <c r="C194" s="49"/>
      <c r="D194" s="159">
        <f t="shared" si="13"/>
        <v>11131</v>
      </c>
      <c r="E194" s="49"/>
      <c r="F194" s="49"/>
      <c r="G194" s="139"/>
    </row>
    <row r="195" spans="1:7" x14ac:dyDescent="0.2">
      <c r="A195" s="137">
        <v>44157</v>
      </c>
      <c r="B195" s="49"/>
      <c r="C195" s="49"/>
      <c r="D195" s="159">
        <f t="shared" si="13"/>
        <v>11131</v>
      </c>
      <c r="E195" s="49"/>
      <c r="F195" s="49"/>
      <c r="G195" s="139"/>
    </row>
    <row r="196" spans="1:7" x14ac:dyDescent="0.2">
      <c r="A196" s="137">
        <v>44158</v>
      </c>
      <c r="B196" s="49">
        <v>807</v>
      </c>
      <c r="C196" s="49">
        <v>2839</v>
      </c>
      <c r="D196" s="159">
        <f t="shared" si="13"/>
        <v>11938</v>
      </c>
      <c r="E196" s="49" t="s">
        <v>161</v>
      </c>
      <c r="F196" s="49" t="s">
        <v>161</v>
      </c>
      <c r="G196" s="139" t="s">
        <v>161</v>
      </c>
    </row>
    <row r="197" spans="1:7" x14ac:dyDescent="0.2">
      <c r="A197" s="137">
        <v>44159</v>
      </c>
      <c r="B197" s="49">
        <v>308</v>
      </c>
      <c r="C197" s="49">
        <v>2849</v>
      </c>
      <c r="D197" s="159">
        <f t="shared" si="13"/>
        <v>12246</v>
      </c>
      <c r="E197" s="49" t="s">
        <v>161</v>
      </c>
      <c r="F197" s="49" t="s">
        <v>161</v>
      </c>
      <c r="G197" s="139" t="s">
        <v>161</v>
      </c>
    </row>
    <row r="198" spans="1:7" x14ac:dyDescent="0.2">
      <c r="A198" s="137">
        <v>44160</v>
      </c>
      <c r="B198" s="49">
        <v>403</v>
      </c>
      <c r="C198" s="49">
        <v>2854</v>
      </c>
      <c r="D198" s="159">
        <f t="shared" si="13"/>
        <v>12649</v>
      </c>
      <c r="E198" s="49" t="s">
        <v>161</v>
      </c>
      <c r="F198" s="49" t="s">
        <v>161</v>
      </c>
      <c r="G198" s="139" t="s">
        <v>161</v>
      </c>
    </row>
    <row r="199" spans="1:7" x14ac:dyDescent="0.2">
      <c r="A199" s="137">
        <v>44161</v>
      </c>
      <c r="B199" s="49">
        <v>414</v>
      </c>
      <c r="C199" s="118">
        <v>2875</v>
      </c>
      <c r="D199" s="159">
        <f t="shared" si="13"/>
        <v>13063</v>
      </c>
      <c r="E199" s="49" t="s">
        <v>161</v>
      </c>
      <c r="F199" s="49" t="s">
        <v>161</v>
      </c>
      <c r="G199" s="139" t="s">
        <v>161</v>
      </c>
    </row>
    <row r="200" spans="1:7" x14ac:dyDescent="0.2">
      <c r="A200" s="137">
        <v>44162</v>
      </c>
      <c r="B200" s="49">
        <v>394</v>
      </c>
      <c r="C200" s="49">
        <v>2860</v>
      </c>
      <c r="D200" s="159">
        <f t="shared" si="13"/>
        <v>13457</v>
      </c>
      <c r="E200" s="49" t="s">
        <v>161</v>
      </c>
      <c r="F200" s="49" t="s">
        <v>161</v>
      </c>
      <c r="G200" s="139" t="s">
        <v>161</v>
      </c>
    </row>
    <row r="201" spans="1:7" x14ac:dyDescent="0.2">
      <c r="A201" s="137">
        <v>44163</v>
      </c>
      <c r="B201" s="49"/>
      <c r="C201" s="49"/>
      <c r="D201" s="159">
        <f t="shared" si="13"/>
        <v>13457</v>
      </c>
      <c r="E201" s="49"/>
      <c r="F201" s="49"/>
      <c r="G201" s="139"/>
    </row>
    <row r="202" spans="1:7" x14ac:dyDescent="0.2">
      <c r="A202" s="137">
        <v>44164</v>
      </c>
      <c r="B202" s="49"/>
      <c r="C202" s="49"/>
      <c r="D202" s="159">
        <f t="shared" si="13"/>
        <v>13457</v>
      </c>
      <c r="E202" s="49"/>
      <c r="F202" s="49"/>
      <c r="G202" s="139"/>
    </row>
    <row r="203" spans="1:7" x14ac:dyDescent="0.2">
      <c r="A203" s="137">
        <v>44165</v>
      </c>
      <c r="B203" s="49">
        <v>754</v>
      </c>
      <c r="C203" s="49">
        <v>2915</v>
      </c>
      <c r="D203" s="159">
        <f t="shared" si="13"/>
        <v>14211</v>
      </c>
      <c r="E203" s="49" t="s">
        <v>161</v>
      </c>
      <c r="F203" s="49" t="s">
        <v>161</v>
      </c>
      <c r="G203" s="139" t="s">
        <v>161</v>
      </c>
    </row>
    <row r="204" spans="1:7" x14ac:dyDescent="0.2">
      <c r="A204" s="137">
        <v>44166</v>
      </c>
      <c r="B204" s="49">
        <v>284</v>
      </c>
      <c r="C204" s="49">
        <v>2450</v>
      </c>
      <c r="D204" s="159">
        <f t="shared" si="13"/>
        <v>14495</v>
      </c>
      <c r="E204" s="49" t="s">
        <v>161</v>
      </c>
      <c r="F204" s="49" t="s">
        <v>161</v>
      </c>
      <c r="G204" s="139" t="s">
        <v>161</v>
      </c>
    </row>
    <row r="205" spans="1:7" x14ac:dyDescent="0.2">
      <c r="A205" s="137">
        <v>44167</v>
      </c>
      <c r="B205" s="49">
        <v>436</v>
      </c>
      <c r="C205" s="49">
        <v>2150</v>
      </c>
      <c r="D205" s="159">
        <f>SUM(D204,B205)</f>
        <v>14931</v>
      </c>
      <c r="E205" s="49" t="s">
        <v>161</v>
      </c>
      <c r="F205" s="49" t="s">
        <v>161</v>
      </c>
      <c r="G205" s="139" t="s">
        <v>161</v>
      </c>
    </row>
    <row r="206" spans="1:7" x14ac:dyDescent="0.2">
      <c r="A206" s="137">
        <v>44168</v>
      </c>
      <c r="B206" s="49">
        <v>285</v>
      </c>
      <c r="C206" s="49">
        <v>2020</v>
      </c>
      <c r="D206" s="159">
        <f>SUM(D205,B206)</f>
        <v>15216</v>
      </c>
      <c r="E206" s="49" t="s">
        <v>161</v>
      </c>
      <c r="F206" s="49" t="s">
        <v>161</v>
      </c>
      <c r="G206" s="139" t="s">
        <v>161</v>
      </c>
    </row>
    <row r="207" spans="1:7" x14ac:dyDescent="0.2">
      <c r="A207" s="137">
        <v>44169</v>
      </c>
      <c r="B207" s="118">
        <v>408</v>
      </c>
      <c r="C207" s="118">
        <v>1998</v>
      </c>
      <c r="D207" s="161">
        <f>SUM(D206,B207)</f>
        <v>15624</v>
      </c>
      <c r="E207" s="49" t="s">
        <v>161</v>
      </c>
      <c r="F207" s="49" t="s">
        <v>161</v>
      </c>
      <c r="G207" s="139" t="s">
        <v>161</v>
      </c>
    </row>
    <row r="208" spans="1:7" x14ac:dyDescent="0.2">
      <c r="A208" s="137">
        <v>44170</v>
      </c>
      <c r="B208" s="49"/>
      <c r="C208" s="49"/>
      <c r="D208" s="159">
        <f t="shared" ref="D208:D241" si="14">SUM(D207,B208)</f>
        <v>15624</v>
      </c>
      <c r="E208" s="49"/>
      <c r="F208" s="49"/>
      <c r="G208" s="139"/>
    </row>
    <row r="209" spans="1:7" x14ac:dyDescent="0.2">
      <c r="A209" s="137">
        <v>44171</v>
      </c>
      <c r="B209" s="49"/>
      <c r="C209" s="49"/>
      <c r="D209" s="159">
        <f t="shared" si="14"/>
        <v>15624</v>
      </c>
      <c r="E209" s="49"/>
      <c r="F209" s="49"/>
      <c r="G209" s="139"/>
    </row>
    <row r="210" spans="1:7" x14ac:dyDescent="0.2">
      <c r="A210" s="137">
        <v>44172</v>
      </c>
      <c r="B210" s="49">
        <v>686</v>
      </c>
      <c r="C210" s="49">
        <v>1820</v>
      </c>
      <c r="D210" s="159">
        <f t="shared" si="14"/>
        <v>16310</v>
      </c>
      <c r="E210" s="49" t="s">
        <v>161</v>
      </c>
      <c r="F210" s="49" t="s">
        <v>161</v>
      </c>
      <c r="G210" s="139" t="s">
        <v>161</v>
      </c>
    </row>
    <row r="211" spans="1:7" x14ac:dyDescent="0.2">
      <c r="A211" s="137">
        <v>44173</v>
      </c>
      <c r="B211" s="49">
        <v>295</v>
      </c>
      <c r="C211" s="49">
        <v>1805</v>
      </c>
      <c r="D211" s="159">
        <f t="shared" si="14"/>
        <v>16605</v>
      </c>
      <c r="E211" s="49" t="s">
        <v>161</v>
      </c>
      <c r="F211" s="49" t="s">
        <v>161</v>
      </c>
      <c r="G211" s="139" t="s">
        <v>161</v>
      </c>
    </row>
    <row r="212" spans="1:7" x14ac:dyDescent="0.2">
      <c r="A212" s="137">
        <v>44174</v>
      </c>
      <c r="B212" s="49">
        <v>363</v>
      </c>
      <c r="C212" s="49">
        <v>1805</v>
      </c>
      <c r="D212" s="159">
        <f t="shared" si="14"/>
        <v>16968</v>
      </c>
      <c r="E212" s="49" t="s">
        <v>161</v>
      </c>
      <c r="F212" s="49" t="s">
        <v>161</v>
      </c>
      <c r="G212" s="139" t="s">
        <v>161</v>
      </c>
    </row>
    <row r="213" spans="1:7" x14ac:dyDescent="0.2">
      <c r="A213" s="137">
        <v>44175</v>
      </c>
      <c r="B213" s="49">
        <v>360</v>
      </c>
      <c r="C213" s="49">
        <v>1850</v>
      </c>
      <c r="D213" s="159">
        <f t="shared" si="14"/>
        <v>17328</v>
      </c>
      <c r="E213" s="49" t="s">
        <v>161</v>
      </c>
      <c r="F213" s="49" t="s">
        <v>161</v>
      </c>
      <c r="G213" s="139" t="s">
        <v>161</v>
      </c>
    </row>
    <row r="214" spans="1:7" x14ac:dyDescent="0.2">
      <c r="A214" s="137">
        <v>44176</v>
      </c>
      <c r="B214" s="49">
        <v>416</v>
      </c>
      <c r="C214" s="49">
        <v>1950</v>
      </c>
      <c r="D214" s="159">
        <f t="shared" si="14"/>
        <v>17744</v>
      </c>
      <c r="E214" s="49" t="s">
        <v>161</v>
      </c>
      <c r="F214" s="49" t="s">
        <v>161</v>
      </c>
      <c r="G214" s="139" t="s">
        <v>161</v>
      </c>
    </row>
    <row r="215" spans="1:7" x14ac:dyDescent="0.2">
      <c r="A215" s="137">
        <v>44177</v>
      </c>
      <c r="B215" s="49"/>
      <c r="C215" s="49"/>
      <c r="D215" s="159">
        <f t="shared" si="14"/>
        <v>17744</v>
      </c>
      <c r="E215" s="49"/>
      <c r="F215" s="49"/>
      <c r="G215" s="139"/>
    </row>
    <row r="216" spans="1:7" x14ac:dyDescent="0.2">
      <c r="A216" s="137">
        <v>44178</v>
      </c>
      <c r="B216" s="49"/>
      <c r="C216" s="49"/>
      <c r="D216" s="159">
        <f t="shared" si="14"/>
        <v>17744</v>
      </c>
      <c r="E216" s="49"/>
      <c r="F216" s="49"/>
      <c r="G216" s="139"/>
    </row>
    <row r="217" spans="1:7" x14ac:dyDescent="0.2">
      <c r="A217" s="137">
        <v>44179</v>
      </c>
      <c r="B217" s="49">
        <v>940</v>
      </c>
      <c r="C217" s="49">
        <v>2050</v>
      </c>
      <c r="D217" s="159">
        <f t="shared" si="14"/>
        <v>18684</v>
      </c>
      <c r="E217" s="49" t="s">
        <v>161</v>
      </c>
      <c r="F217" s="49" t="s">
        <v>161</v>
      </c>
      <c r="G217" s="139" t="s">
        <v>161</v>
      </c>
    </row>
    <row r="218" spans="1:7" x14ac:dyDescent="0.2">
      <c r="A218" s="137">
        <v>44180</v>
      </c>
      <c r="B218" s="49">
        <v>244</v>
      </c>
      <c r="C218" s="49">
        <v>2000</v>
      </c>
      <c r="D218" s="159">
        <f t="shared" si="14"/>
        <v>18928</v>
      </c>
      <c r="E218" s="49" t="s">
        <v>161</v>
      </c>
      <c r="F218" s="49" t="s">
        <v>161</v>
      </c>
      <c r="G218" s="139" t="s">
        <v>161</v>
      </c>
    </row>
    <row r="219" spans="1:7" x14ac:dyDescent="0.2">
      <c r="A219" s="137">
        <v>44181</v>
      </c>
      <c r="B219" s="49">
        <v>420</v>
      </c>
      <c r="C219" s="49">
        <v>2073</v>
      </c>
      <c r="D219" s="159">
        <f t="shared" si="14"/>
        <v>19348</v>
      </c>
      <c r="E219" s="49" t="s">
        <v>161</v>
      </c>
      <c r="F219" s="49" t="s">
        <v>161</v>
      </c>
      <c r="G219" s="139" t="s">
        <v>161</v>
      </c>
    </row>
    <row r="220" spans="1:7" x14ac:dyDescent="0.2">
      <c r="A220" s="137">
        <v>44182</v>
      </c>
      <c r="B220" s="49">
        <v>365</v>
      </c>
      <c r="C220" s="49">
        <v>2154</v>
      </c>
      <c r="D220" s="159">
        <f t="shared" si="14"/>
        <v>19713</v>
      </c>
      <c r="E220" s="49" t="s">
        <v>161</v>
      </c>
      <c r="F220" s="49" t="s">
        <v>161</v>
      </c>
      <c r="G220" s="139" t="s">
        <v>161</v>
      </c>
    </row>
    <row r="221" spans="1:7" x14ac:dyDescent="0.2">
      <c r="A221" s="137">
        <v>44183</v>
      </c>
      <c r="B221" s="49">
        <v>395</v>
      </c>
      <c r="C221" s="49">
        <v>2025</v>
      </c>
      <c r="D221" s="159">
        <f t="shared" si="14"/>
        <v>20108</v>
      </c>
      <c r="E221" s="49" t="s">
        <v>161</v>
      </c>
      <c r="F221" s="49" t="s">
        <v>161</v>
      </c>
      <c r="G221" s="139" t="s">
        <v>161</v>
      </c>
    </row>
    <row r="222" spans="1:7" x14ac:dyDescent="0.2">
      <c r="A222" s="137">
        <v>44184</v>
      </c>
      <c r="B222" s="49"/>
      <c r="C222" s="49"/>
      <c r="D222" s="159">
        <f t="shared" si="14"/>
        <v>20108</v>
      </c>
      <c r="E222" s="49"/>
      <c r="F222" s="49"/>
      <c r="G222" s="139"/>
    </row>
    <row r="223" spans="1:7" x14ac:dyDescent="0.2">
      <c r="A223" s="137">
        <v>44185</v>
      </c>
      <c r="B223" s="49"/>
      <c r="C223" s="49"/>
      <c r="D223" s="159">
        <f t="shared" si="14"/>
        <v>20108</v>
      </c>
      <c r="E223" s="49"/>
      <c r="F223" s="49"/>
      <c r="G223" s="139"/>
    </row>
    <row r="224" spans="1:7" x14ac:dyDescent="0.2">
      <c r="A224" s="137">
        <v>44186</v>
      </c>
      <c r="B224" s="49">
        <v>286</v>
      </c>
      <c r="C224" s="49">
        <v>2203</v>
      </c>
      <c r="D224" s="159">
        <f t="shared" si="14"/>
        <v>20394</v>
      </c>
      <c r="E224" s="49" t="s">
        <v>161</v>
      </c>
      <c r="F224" s="49" t="s">
        <v>161</v>
      </c>
      <c r="G224" s="139" t="s">
        <v>161</v>
      </c>
    </row>
    <row r="225" spans="1:7" x14ac:dyDescent="0.2">
      <c r="A225" s="137">
        <v>44187</v>
      </c>
      <c r="B225" s="49">
        <v>318</v>
      </c>
      <c r="C225" s="49">
        <v>2150</v>
      </c>
      <c r="D225" s="159">
        <f t="shared" si="14"/>
        <v>20712</v>
      </c>
      <c r="E225" s="49" t="s">
        <v>161</v>
      </c>
      <c r="F225" s="49" t="s">
        <v>161</v>
      </c>
      <c r="G225" s="139" t="s">
        <v>161</v>
      </c>
    </row>
    <row r="226" spans="1:7" x14ac:dyDescent="0.2">
      <c r="A226" s="137">
        <v>44188</v>
      </c>
      <c r="B226" s="49">
        <v>375</v>
      </c>
      <c r="C226" s="49">
        <v>2280</v>
      </c>
      <c r="D226" s="159">
        <f t="shared" si="14"/>
        <v>21087</v>
      </c>
      <c r="E226" s="49" t="s">
        <v>161</v>
      </c>
      <c r="F226" s="49" t="s">
        <v>161</v>
      </c>
      <c r="G226" s="139" t="s">
        <v>161</v>
      </c>
    </row>
    <row r="227" spans="1:7" x14ac:dyDescent="0.2">
      <c r="A227" s="137">
        <v>44189</v>
      </c>
      <c r="B227" s="49">
        <v>275</v>
      </c>
      <c r="C227" s="49">
        <v>2128</v>
      </c>
      <c r="D227" s="159">
        <f t="shared" si="14"/>
        <v>21362</v>
      </c>
      <c r="E227" s="49" t="s">
        <v>161</v>
      </c>
      <c r="F227" s="49" t="s">
        <v>161</v>
      </c>
      <c r="G227" s="139" t="s">
        <v>161</v>
      </c>
    </row>
    <row r="228" spans="1:7" x14ac:dyDescent="0.2">
      <c r="A228" s="137">
        <v>44190</v>
      </c>
      <c r="B228" s="49">
        <v>548</v>
      </c>
      <c r="C228" s="49">
        <v>2100</v>
      </c>
      <c r="D228" s="159">
        <f t="shared" si="14"/>
        <v>21910</v>
      </c>
      <c r="E228" s="48" t="s">
        <v>161</v>
      </c>
      <c r="F228" s="48" t="s">
        <v>161</v>
      </c>
      <c r="G228" s="140" t="s">
        <v>161</v>
      </c>
    </row>
    <row r="229" spans="1:7" x14ac:dyDescent="0.2">
      <c r="A229" s="137">
        <v>44191</v>
      </c>
      <c r="B229" s="49"/>
      <c r="C229" s="49"/>
      <c r="D229" s="159">
        <f t="shared" si="14"/>
        <v>21910</v>
      </c>
      <c r="E229" s="100"/>
      <c r="F229" s="100"/>
      <c r="G229" s="141"/>
    </row>
    <row r="230" spans="1:7" x14ac:dyDescent="0.2">
      <c r="A230" s="137">
        <v>44192</v>
      </c>
      <c r="B230" s="49"/>
      <c r="C230" s="49"/>
      <c r="D230" s="159">
        <f t="shared" si="14"/>
        <v>21910</v>
      </c>
      <c r="E230" s="100"/>
      <c r="F230" s="100"/>
      <c r="G230" s="141"/>
    </row>
    <row r="231" spans="1:7" x14ac:dyDescent="0.2">
      <c r="A231" s="137">
        <v>44193</v>
      </c>
      <c r="B231" s="49">
        <v>637</v>
      </c>
      <c r="C231" s="49">
        <v>2134</v>
      </c>
      <c r="D231" s="159">
        <f t="shared" si="14"/>
        <v>22547</v>
      </c>
      <c r="E231" s="49" t="s">
        <v>161</v>
      </c>
      <c r="F231" s="49" t="s">
        <v>161</v>
      </c>
      <c r="G231" s="139" t="s">
        <v>161</v>
      </c>
    </row>
    <row r="232" spans="1:7" x14ac:dyDescent="0.2">
      <c r="A232" s="137">
        <v>44194</v>
      </c>
      <c r="B232" s="49">
        <v>343</v>
      </c>
      <c r="C232" s="49">
        <v>1950</v>
      </c>
      <c r="D232" s="159">
        <f t="shared" si="14"/>
        <v>22890</v>
      </c>
      <c r="E232" s="49" t="s">
        <v>161</v>
      </c>
      <c r="F232" s="49" t="s">
        <v>161</v>
      </c>
      <c r="G232" s="139" t="s">
        <v>161</v>
      </c>
    </row>
    <row r="233" spans="1:7" x14ac:dyDescent="0.2">
      <c r="A233" s="137">
        <v>44195</v>
      </c>
      <c r="B233" s="49">
        <v>340</v>
      </c>
      <c r="C233" s="49">
        <v>1800</v>
      </c>
      <c r="D233" s="159">
        <f t="shared" si="14"/>
        <v>23230</v>
      </c>
      <c r="E233" s="49" t="s">
        <v>161</v>
      </c>
      <c r="F233" s="49" t="s">
        <v>161</v>
      </c>
      <c r="G233" s="139" t="s">
        <v>161</v>
      </c>
    </row>
    <row r="234" spans="1:7" x14ac:dyDescent="0.2">
      <c r="A234" s="137">
        <v>44196</v>
      </c>
      <c r="B234" s="49">
        <v>319</v>
      </c>
      <c r="C234" s="49">
        <v>2300</v>
      </c>
      <c r="D234" s="159">
        <f t="shared" si="14"/>
        <v>23549</v>
      </c>
      <c r="E234" s="49" t="s">
        <v>161</v>
      </c>
      <c r="F234" s="49" t="s">
        <v>161</v>
      </c>
      <c r="G234" s="139" t="s">
        <v>161</v>
      </c>
    </row>
    <row r="235" spans="1:7" x14ac:dyDescent="0.2">
      <c r="A235" s="137">
        <v>44197</v>
      </c>
      <c r="B235" s="49">
        <v>317</v>
      </c>
      <c r="C235" s="49">
        <v>2350</v>
      </c>
      <c r="D235" s="159">
        <f t="shared" si="14"/>
        <v>23866</v>
      </c>
      <c r="E235" s="49" t="s">
        <v>161</v>
      </c>
      <c r="F235" s="49" t="s">
        <v>161</v>
      </c>
      <c r="G235" s="139" t="s">
        <v>161</v>
      </c>
    </row>
    <row r="236" spans="1:7" x14ac:dyDescent="0.2">
      <c r="A236" s="137">
        <v>44198</v>
      </c>
      <c r="B236" s="49"/>
      <c r="C236" s="49"/>
      <c r="D236" s="159">
        <f t="shared" si="14"/>
        <v>23866</v>
      </c>
      <c r="E236" s="49"/>
      <c r="F236" s="49"/>
      <c r="G236" s="139"/>
    </row>
    <row r="237" spans="1:7" x14ac:dyDescent="0.2">
      <c r="A237" s="137">
        <v>44199</v>
      </c>
      <c r="B237" s="49"/>
      <c r="C237" s="49"/>
      <c r="D237" s="159">
        <f t="shared" si="14"/>
        <v>23866</v>
      </c>
      <c r="E237" s="49"/>
      <c r="F237" s="49"/>
      <c r="G237" s="139"/>
    </row>
    <row r="238" spans="1:7" x14ac:dyDescent="0.2">
      <c r="A238" s="137">
        <v>44200</v>
      </c>
      <c r="B238" s="49">
        <v>772</v>
      </c>
      <c r="C238" s="49">
        <v>2400</v>
      </c>
      <c r="D238" s="159">
        <f t="shared" si="14"/>
        <v>24638</v>
      </c>
      <c r="E238" s="49" t="s">
        <v>161</v>
      </c>
      <c r="F238" s="49" t="s">
        <v>161</v>
      </c>
      <c r="G238" s="139" t="s">
        <v>161</v>
      </c>
    </row>
    <row r="239" spans="1:7" x14ac:dyDescent="0.2">
      <c r="A239" s="137">
        <v>44201</v>
      </c>
      <c r="B239" s="49">
        <v>264</v>
      </c>
      <c r="C239" s="49">
        <v>2450</v>
      </c>
      <c r="D239" s="159">
        <f t="shared" si="14"/>
        <v>24902</v>
      </c>
      <c r="E239" s="49" t="s">
        <v>161</v>
      </c>
      <c r="F239" s="49" t="s">
        <v>161</v>
      </c>
      <c r="G239" s="139" t="s">
        <v>161</v>
      </c>
    </row>
    <row r="240" spans="1:7" x14ac:dyDescent="0.2">
      <c r="A240" s="137">
        <v>44202</v>
      </c>
      <c r="B240" s="49">
        <v>420</v>
      </c>
      <c r="C240" s="49">
        <v>2139</v>
      </c>
      <c r="D240" s="159">
        <f t="shared" si="14"/>
        <v>25322</v>
      </c>
      <c r="E240" s="49" t="s">
        <v>161</v>
      </c>
      <c r="F240" s="49" t="s">
        <v>161</v>
      </c>
      <c r="G240" s="139" t="s">
        <v>161</v>
      </c>
    </row>
    <row r="241" spans="1:9" x14ac:dyDescent="0.2">
      <c r="A241" s="137">
        <v>44203</v>
      </c>
      <c r="B241" s="49">
        <v>245</v>
      </c>
      <c r="C241" s="49">
        <v>2218</v>
      </c>
      <c r="D241" s="159">
        <f t="shared" si="14"/>
        <v>25567</v>
      </c>
      <c r="E241" s="49" t="s">
        <v>161</v>
      </c>
      <c r="F241" s="49" t="s">
        <v>161</v>
      </c>
      <c r="G241" s="139" t="s">
        <v>161</v>
      </c>
    </row>
    <row r="242" spans="1:9" x14ac:dyDescent="0.2">
      <c r="A242" s="137">
        <v>44204</v>
      </c>
      <c r="B242" s="49">
        <v>289</v>
      </c>
      <c r="C242" s="49">
        <v>2289</v>
      </c>
      <c r="D242" s="159">
        <f t="shared" ref="D242:D261" si="15">SUM(D241,B242)</f>
        <v>25856</v>
      </c>
      <c r="E242" s="49" t="s">
        <v>161</v>
      </c>
      <c r="F242" s="49" t="s">
        <v>161</v>
      </c>
      <c r="G242" s="139" t="s">
        <v>161</v>
      </c>
    </row>
    <row r="243" spans="1:9" x14ac:dyDescent="0.2">
      <c r="A243" s="137">
        <v>44205</v>
      </c>
      <c r="B243" s="49"/>
      <c r="C243" s="100"/>
      <c r="D243" s="159">
        <f t="shared" si="15"/>
        <v>25856</v>
      </c>
      <c r="E243" s="100"/>
      <c r="F243" s="100"/>
      <c r="G243" s="139"/>
    </row>
    <row r="244" spans="1:9" x14ac:dyDescent="0.2">
      <c r="A244" s="137">
        <v>44206</v>
      </c>
      <c r="B244" s="49"/>
      <c r="C244" s="49"/>
      <c r="D244" s="159">
        <f t="shared" si="15"/>
        <v>25856</v>
      </c>
      <c r="E244" s="49"/>
      <c r="F244" s="49"/>
      <c r="G244" s="139"/>
    </row>
    <row r="245" spans="1:9" x14ac:dyDescent="0.2">
      <c r="A245" s="137">
        <v>44207</v>
      </c>
      <c r="B245" s="49">
        <v>529</v>
      </c>
      <c r="C245" s="49">
        <v>1919</v>
      </c>
      <c r="D245" s="159">
        <f t="shared" si="15"/>
        <v>26385</v>
      </c>
      <c r="E245" s="49">
        <v>301</v>
      </c>
      <c r="F245" s="49">
        <v>4566</v>
      </c>
      <c r="G245" s="139">
        <v>6753</v>
      </c>
      <c r="H245" s="151" t="s">
        <v>195</v>
      </c>
      <c r="I245" s="151"/>
    </row>
    <row r="246" spans="1:9" x14ac:dyDescent="0.2">
      <c r="A246" s="137">
        <v>44208</v>
      </c>
      <c r="B246" s="49">
        <v>288</v>
      </c>
      <c r="C246" s="49">
        <v>1917</v>
      </c>
      <c r="D246" s="159">
        <f t="shared" si="15"/>
        <v>26673</v>
      </c>
      <c r="E246" s="49">
        <v>485</v>
      </c>
      <c r="F246" s="49">
        <v>4267</v>
      </c>
      <c r="G246" s="139">
        <f>G245+E246</f>
        <v>7238</v>
      </c>
    </row>
    <row r="247" spans="1:9" x14ac:dyDescent="0.2">
      <c r="A247" s="137">
        <v>44209</v>
      </c>
      <c r="B247" s="49">
        <v>194</v>
      </c>
      <c r="C247" s="49">
        <v>1825</v>
      </c>
      <c r="D247" s="159">
        <f t="shared" si="15"/>
        <v>26867</v>
      </c>
      <c r="E247" s="49">
        <v>465</v>
      </c>
      <c r="F247" s="49">
        <v>4046</v>
      </c>
      <c r="G247" s="139">
        <f t="shared" ref="G247:G261" si="16">G246+E247</f>
        <v>7703</v>
      </c>
    </row>
    <row r="248" spans="1:9" x14ac:dyDescent="0.2">
      <c r="A248" s="137">
        <v>44210</v>
      </c>
      <c r="B248" s="49">
        <v>266</v>
      </c>
      <c r="C248" s="49">
        <v>1602</v>
      </c>
      <c r="D248" s="159">
        <f t="shared" si="15"/>
        <v>27133</v>
      </c>
      <c r="E248" s="49">
        <v>639</v>
      </c>
      <c r="F248" s="49">
        <v>3996</v>
      </c>
      <c r="G248" s="139">
        <f t="shared" si="16"/>
        <v>8342</v>
      </c>
    </row>
    <row r="249" spans="1:9" x14ac:dyDescent="0.2">
      <c r="A249" s="137">
        <v>44211</v>
      </c>
      <c r="B249" s="49">
        <v>177</v>
      </c>
      <c r="C249" s="49">
        <v>1290</v>
      </c>
      <c r="D249" s="159">
        <f t="shared" si="15"/>
        <v>27310</v>
      </c>
      <c r="E249" s="49">
        <v>443</v>
      </c>
      <c r="F249" s="49">
        <v>3266</v>
      </c>
      <c r="G249" s="139">
        <f t="shared" si="16"/>
        <v>8785</v>
      </c>
    </row>
    <row r="250" spans="1:9" x14ac:dyDescent="0.2">
      <c r="A250" s="137">
        <v>44212</v>
      </c>
      <c r="B250" s="49"/>
      <c r="C250" s="49"/>
      <c r="D250" s="159">
        <f t="shared" si="15"/>
        <v>27310</v>
      </c>
      <c r="E250" s="49"/>
      <c r="F250" s="49"/>
      <c r="G250" s="139">
        <f t="shared" si="16"/>
        <v>8785</v>
      </c>
    </row>
    <row r="251" spans="1:9" x14ac:dyDescent="0.2">
      <c r="A251" s="137">
        <v>44213</v>
      </c>
      <c r="B251" s="49"/>
      <c r="C251" s="49"/>
      <c r="D251" s="159">
        <f t="shared" si="15"/>
        <v>27310</v>
      </c>
      <c r="E251" s="49"/>
      <c r="F251" s="49"/>
      <c r="G251" s="139">
        <f t="shared" si="16"/>
        <v>8785</v>
      </c>
    </row>
    <row r="252" spans="1:9" x14ac:dyDescent="0.2">
      <c r="A252" s="137">
        <v>44214</v>
      </c>
      <c r="B252" s="49">
        <v>427</v>
      </c>
      <c r="C252" s="49">
        <v>1113</v>
      </c>
      <c r="D252" s="159">
        <f t="shared" si="15"/>
        <v>27737</v>
      </c>
      <c r="E252" s="49">
        <v>659</v>
      </c>
      <c r="F252" s="49">
        <v>2605</v>
      </c>
      <c r="G252" s="139">
        <f t="shared" si="16"/>
        <v>9444</v>
      </c>
    </row>
    <row r="253" spans="1:9" x14ac:dyDescent="0.2">
      <c r="A253" s="137">
        <v>44215</v>
      </c>
      <c r="B253" s="49">
        <v>243</v>
      </c>
      <c r="C253" s="49">
        <v>1216</v>
      </c>
      <c r="D253" s="159">
        <f t="shared" si="15"/>
        <v>27980</v>
      </c>
      <c r="E253" s="49">
        <v>256</v>
      </c>
      <c r="F253" s="49">
        <v>2711</v>
      </c>
      <c r="G253" s="139">
        <f t="shared" si="16"/>
        <v>9700</v>
      </c>
    </row>
    <row r="254" spans="1:9" x14ac:dyDescent="0.2">
      <c r="A254" s="137">
        <v>44216</v>
      </c>
      <c r="B254" s="49">
        <v>220</v>
      </c>
      <c r="C254" s="49">
        <v>1030</v>
      </c>
      <c r="D254" s="159">
        <f t="shared" si="15"/>
        <v>28200</v>
      </c>
      <c r="E254" s="49">
        <v>255</v>
      </c>
      <c r="F254" s="49">
        <v>2825</v>
      </c>
      <c r="G254" s="139">
        <f t="shared" si="16"/>
        <v>9955</v>
      </c>
    </row>
    <row r="255" spans="1:9" x14ac:dyDescent="0.2">
      <c r="A255" s="137">
        <v>44217</v>
      </c>
      <c r="B255" s="49">
        <v>226</v>
      </c>
      <c r="C255" s="49">
        <v>1136</v>
      </c>
      <c r="D255" s="159">
        <f t="shared" si="15"/>
        <v>28426</v>
      </c>
      <c r="E255" s="49">
        <v>301</v>
      </c>
      <c r="F255" s="49">
        <v>2926</v>
      </c>
      <c r="G255" s="139">
        <f t="shared" si="16"/>
        <v>10256</v>
      </c>
    </row>
    <row r="256" spans="1:9" x14ac:dyDescent="0.2">
      <c r="A256" s="137">
        <v>44218</v>
      </c>
      <c r="B256" s="49">
        <v>274</v>
      </c>
      <c r="C256" s="49">
        <v>1275</v>
      </c>
      <c r="D256" s="159">
        <f t="shared" si="15"/>
        <v>28700</v>
      </c>
      <c r="E256" s="49">
        <v>409</v>
      </c>
      <c r="F256" s="49">
        <v>3142</v>
      </c>
      <c r="G256" s="139">
        <f t="shared" si="16"/>
        <v>10665</v>
      </c>
    </row>
    <row r="257" spans="1:7" x14ac:dyDescent="0.2">
      <c r="A257" s="137">
        <v>44219</v>
      </c>
      <c r="B257" s="49"/>
      <c r="C257" s="49"/>
      <c r="D257" s="159">
        <f t="shared" si="15"/>
        <v>28700</v>
      </c>
      <c r="E257" s="49"/>
      <c r="F257" s="49"/>
      <c r="G257" s="139">
        <f t="shared" si="16"/>
        <v>10665</v>
      </c>
    </row>
    <row r="258" spans="1:7" x14ac:dyDescent="0.2">
      <c r="A258" s="137">
        <v>44220</v>
      </c>
      <c r="B258" s="49"/>
      <c r="C258" s="49"/>
      <c r="D258" s="159">
        <f t="shared" si="15"/>
        <v>28700</v>
      </c>
      <c r="E258" s="49"/>
      <c r="F258" s="49"/>
      <c r="G258" s="139">
        <f t="shared" si="16"/>
        <v>10665</v>
      </c>
    </row>
    <row r="259" spans="1:7" x14ac:dyDescent="0.2">
      <c r="A259" s="137">
        <v>44221</v>
      </c>
      <c r="B259" s="49">
        <v>356</v>
      </c>
      <c r="C259" s="49">
        <v>1369</v>
      </c>
      <c r="D259" s="159">
        <f t="shared" si="15"/>
        <v>29056</v>
      </c>
      <c r="E259" s="49">
        <v>719</v>
      </c>
      <c r="F259" s="49">
        <v>3489</v>
      </c>
      <c r="G259" s="139">
        <f t="shared" si="16"/>
        <v>11384</v>
      </c>
    </row>
    <row r="260" spans="1:7" x14ac:dyDescent="0.2">
      <c r="A260" s="137">
        <v>44222</v>
      </c>
      <c r="B260" s="49">
        <v>191</v>
      </c>
      <c r="C260" s="49">
        <v>1350</v>
      </c>
      <c r="D260" s="159">
        <f t="shared" si="15"/>
        <v>29247</v>
      </c>
      <c r="E260" s="49">
        <v>279</v>
      </c>
      <c r="F260" s="49">
        <v>3001</v>
      </c>
      <c r="G260" s="139">
        <f t="shared" si="16"/>
        <v>11663</v>
      </c>
    </row>
    <row r="261" spans="1:7" x14ac:dyDescent="0.2">
      <c r="A261" s="137">
        <v>44223</v>
      </c>
      <c r="B261" s="49">
        <v>156</v>
      </c>
      <c r="C261" s="49">
        <v>1354</v>
      </c>
      <c r="D261" s="159">
        <f t="shared" si="15"/>
        <v>29403</v>
      </c>
      <c r="E261" s="49">
        <v>285</v>
      </c>
      <c r="F261" s="49">
        <v>2850</v>
      </c>
      <c r="G261" s="139">
        <f t="shared" si="16"/>
        <v>11948</v>
      </c>
    </row>
    <row r="262" spans="1:7" x14ac:dyDescent="0.2">
      <c r="A262" s="137">
        <v>44224</v>
      </c>
      <c r="B262" s="49"/>
      <c r="C262" s="49"/>
      <c r="D262" s="160"/>
      <c r="E262" s="49"/>
      <c r="F262" s="49"/>
      <c r="G262" s="139"/>
    </row>
    <row r="263" spans="1:7" x14ac:dyDescent="0.2">
      <c r="A263" s="137">
        <v>44225</v>
      </c>
      <c r="B263" s="49"/>
      <c r="C263" s="49"/>
      <c r="D263" s="160"/>
      <c r="E263" s="49"/>
      <c r="F263" s="49"/>
      <c r="G263" s="139"/>
    </row>
    <row r="264" spans="1:7" x14ac:dyDescent="0.2">
      <c r="A264" s="137">
        <v>44226</v>
      </c>
      <c r="B264" s="49"/>
      <c r="C264" s="49"/>
      <c r="D264" s="160"/>
      <c r="E264" s="49"/>
      <c r="F264" s="49"/>
      <c r="G264" s="139"/>
    </row>
    <row r="265" spans="1:7" x14ac:dyDescent="0.2">
      <c r="A265" s="137">
        <v>44227</v>
      </c>
      <c r="B265" s="49"/>
      <c r="C265" s="49"/>
      <c r="D265" s="160"/>
      <c r="E265" s="49"/>
      <c r="F265" s="49"/>
      <c r="G265" s="139"/>
    </row>
    <row r="266" spans="1:7" x14ac:dyDescent="0.2">
      <c r="A266" s="142"/>
      <c r="B266" s="49"/>
      <c r="C266" s="49"/>
      <c r="D266" s="160"/>
      <c r="E266" s="49"/>
      <c r="F266" s="49"/>
      <c r="G266" s="139"/>
    </row>
    <row r="267" spans="1:7" ht="15" thickBot="1" x14ac:dyDescent="0.25">
      <c r="A267" s="143" t="s">
        <v>87</v>
      </c>
      <c r="B267" s="144">
        <f>MAX(D4:D267)</f>
        <v>29403</v>
      </c>
      <c r="C267" s="144"/>
      <c r="D267" s="144"/>
      <c r="E267" s="144">
        <f>MAX(G4:G266)</f>
        <v>11948</v>
      </c>
      <c r="F267" s="144"/>
      <c r="G267" s="145"/>
    </row>
    <row r="268" spans="1:7" x14ac:dyDescent="0.2">
      <c r="B268" s="39"/>
      <c r="C268" s="39"/>
      <c r="E268" s="39"/>
      <c r="F268" s="39"/>
      <c r="G268" s="39"/>
    </row>
    <row r="269" spans="1:7" x14ac:dyDescent="0.2">
      <c r="B269" s="39"/>
      <c r="C269" s="39"/>
      <c r="E269" s="39"/>
      <c r="F269" s="39"/>
      <c r="G269" s="39"/>
    </row>
    <row r="270" spans="1:7" x14ac:dyDescent="0.2">
      <c r="B270" s="39"/>
      <c r="C270" s="39"/>
      <c r="E270" s="39"/>
      <c r="F270" s="39"/>
      <c r="G270" s="39"/>
    </row>
    <row r="271" spans="1:7" x14ac:dyDescent="0.2">
      <c r="B271" s="39"/>
      <c r="C271" s="39"/>
      <c r="E271" s="39"/>
      <c r="F271" s="39"/>
      <c r="G271" s="39"/>
    </row>
    <row r="272" spans="1:7" x14ac:dyDescent="0.2">
      <c r="B272" s="39"/>
      <c r="C272" s="39"/>
      <c r="E272" s="39"/>
      <c r="F272" s="39"/>
      <c r="G272" s="39"/>
    </row>
    <row r="273" spans="2:7" x14ac:dyDescent="0.2">
      <c r="B273" s="39"/>
      <c r="C273" s="39"/>
      <c r="E273" s="39"/>
      <c r="F273" s="39"/>
      <c r="G273" s="39"/>
    </row>
    <row r="274" spans="2:7" x14ac:dyDescent="0.2">
      <c r="B274" s="39"/>
      <c r="C274" s="39"/>
      <c r="E274" s="39"/>
      <c r="F274" s="39"/>
      <c r="G274" s="39"/>
    </row>
    <row r="275" spans="2:7" x14ac:dyDescent="0.2">
      <c r="B275" s="39"/>
      <c r="C275" s="39"/>
      <c r="E275" s="39"/>
      <c r="F275" s="39"/>
      <c r="G275" s="39"/>
    </row>
    <row r="276" spans="2:7" x14ac:dyDescent="0.2">
      <c r="B276" s="39"/>
      <c r="C276" s="39"/>
      <c r="E276" s="39"/>
      <c r="F276" s="39"/>
      <c r="G276" s="39"/>
    </row>
    <row r="277" spans="2:7" x14ac:dyDescent="0.2">
      <c r="B277" s="39"/>
      <c r="C277" s="39"/>
      <c r="E277" s="39"/>
      <c r="F277" s="39"/>
      <c r="G277" s="39"/>
    </row>
    <row r="278" spans="2:7" x14ac:dyDescent="0.2">
      <c r="B278" s="39"/>
      <c r="C278" s="39"/>
      <c r="E278" s="39"/>
      <c r="F278" s="39"/>
      <c r="G278" s="39"/>
    </row>
    <row r="279" spans="2:7" x14ac:dyDescent="0.2">
      <c r="B279" s="39"/>
      <c r="C279" s="39"/>
      <c r="E279" s="39"/>
      <c r="F279" s="39"/>
      <c r="G279" s="39"/>
    </row>
    <row r="280" spans="2:7" x14ac:dyDescent="0.2">
      <c r="B280" s="39"/>
      <c r="C280" s="39"/>
      <c r="E280" s="39"/>
      <c r="F280" s="39"/>
      <c r="G280" s="39"/>
    </row>
    <row r="281" spans="2:7" x14ac:dyDescent="0.2">
      <c r="B281" s="39"/>
      <c r="C281" s="39"/>
      <c r="E281" s="39"/>
      <c r="F281" s="39"/>
      <c r="G281" s="39"/>
    </row>
    <row r="282" spans="2:7" x14ac:dyDescent="0.2">
      <c r="B282" s="39"/>
      <c r="C282" s="39"/>
      <c r="E282" s="39"/>
      <c r="F282" s="39"/>
      <c r="G282" s="39"/>
    </row>
    <row r="283" spans="2:7" x14ac:dyDescent="0.2">
      <c r="B283" s="39"/>
      <c r="C283" s="39"/>
      <c r="E283" s="39"/>
      <c r="F283" s="39"/>
      <c r="G283" s="39"/>
    </row>
    <row r="284" spans="2:7" x14ac:dyDescent="0.2">
      <c r="B284" s="39"/>
      <c r="C284" s="39"/>
      <c r="E284" s="39"/>
      <c r="F284" s="39"/>
      <c r="G284" s="39"/>
    </row>
    <row r="285" spans="2:7" x14ac:dyDescent="0.2">
      <c r="B285" s="39"/>
      <c r="C285" s="39"/>
      <c r="E285" s="39"/>
      <c r="F285" s="39"/>
      <c r="G285" s="39"/>
    </row>
    <row r="286" spans="2:7" x14ac:dyDescent="0.2">
      <c r="B286" s="39"/>
      <c r="C286" s="39"/>
      <c r="E286" s="39"/>
      <c r="F286" s="39"/>
      <c r="G286" s="39"/>
    </row>
    <row r="287" spans="2:7" x14ac:dyDescent="0.2">
      <c r="B287" s="39"/>
      <c r="C287" s="39"/>
      <c r="E287" s="39"/>
      <c r="F287" s="39"/>
      <c r="G287" s="39"/>
    </row>
    <row r="288" spans="2:7" x14ac:dyDescent="0.2">
      <c r="B288" s="39"/>
      <c r="C288" s="39"/>
      <c r="E288" s="39"/>
      <c r="F288" s="39"/>
      <c r="G288" s="39"/>
    </row>
    <row r="289" spans="2:7" x14ac:dyDescent="0.2">
      <c r="B289" s="39"/>
      <c r="C289" s="39"/>
      <c r="E289" s="39"/>
      <c r="F289" s="39"/>
      <c r="G289" s="39"/>
    </row>
    <row r="290" spans="2:7" x14ac:dyDescent="0.2">
      <c r="B290" s="39"/>
      <c r="C290" s="39"/>
      <c r="E290" s="39"/>
      <c r="F290" s="39"/>
      <c r="G290" s="39"/>
    </row>
    <row r="291" spans="2:7" x14ac:dyDescent="0.2">
      <c r="B291" s="39"/>
      <c r="C291" s="39"/>
      <c r="E291" s="39"/>
      <c r="F291" s="39"/>
      <c r="G291" s="39"/>
    </row>
    <row r="292" spans="2:7" x14ac:dyDescent="0.2">
      <c r="B292" s="39"/>
      <c r="C292" s="39"/>
      <c r="E292" s="39"/>
      <c r="F292" s="39"/>
      <c r="G292" s="39"/>
    </row>
    <row r="293" spans="2:7" x14ac:dyDescent="0.2">
      <c r="B293" s="39"/>
      <c r="C293" s="39"/>
      <c r="E293" s="39"/>
      <c r="F293" s="39"/>
      <c r="G293" s="39"/>
    </row>
    <row r="294" spans="2:7" x14ac:dyDescent="0.2">
      <c r="B294" s="39"/>
      <c r="C294" s="39"/>
      <c r="E294" s="39"/>
      <c r="F294" s="39"/>
      <c r="G294" s="39"/>
    </row>
    <row r="295" spans="2:7" x14ac:dyDescent="0.2">
      <c r="B295" s="39"/>
      <c r="C295" s="39"/>
      <c r="E295" s="39"/>
      <c r="F295" s="39"/>
      <c r="G295" s="39"/>
    </row>
    <row r="296" spans="2:7" x14ac:dyDescent="0.2">
      <c r="B296" s="39"/>
      <c r="C296" s="39"/>
      <c r="E296" s="39"/>
      <c r="F296" s="39"/>
      <c r="G296" s="39"/>
    </row>
    <row r="297" spans="2:7" x14ac:dyDescent="0.2">
      <c r="B297" s="39"/>
      <c r="C297" s="39"/>
      <c r="E297" s="39"/>
      <c r="F297" s="39"/>
      <c r="G297" s="39"/>
    </row>
    <row r="298" spans="2:7" x14ac:dyDescent="0.2">
      <c r="B298" s="39"/>
      <c r="C298" s="39"/>
      <c r="E298" s="39"/>
      <c r="F298" s="39"/>
      <c r="G298" s="39"/>
    </row>
    <row r="299" spans="2:7" x14ac:dyDescent="0.2">
      <c r="B299" s="39"/>
      <c r="C299" s="39"/>
      <c r="E299" s="39"/>
      <c r="F299" s="39"/>
      <c r="G299" s="39"/>
    </row>
    <row r="300" spans="2:7" x14ac:dyDescent="0.2">
      <c r="B300" s="39"/>
      <c r="C300" s="39"/>
      <c r="E300" s="39"/>
      <c r="F300" s="39"/>
      <c r="G300" s="39"/>
    </row>
    <row r="301" spans="2:7" x14ac:dyDescent="0.2">
      <c r="B301" s="39"/>
      <c r="C301" s="39"/>
      <c r="E301" s="39"/>
      <c r="F301" s="39"/>
      <c r="G301" s="39"/>
    </row>
    <row r="302" spans="2:7" x14ac:dyDescent="0.2">
      <c r="B302" s="39"/>
      <c r="C302" s="39"/>
      <c r="E302" s="39"/>
      <c r="F302" s="39"/>
      <c r="G302" s="39"/>
    </row>
    <row r="303" spans="2:7" x14ac:dyDescent="0.2">
      <c r="B303" s="39"/>
      <c r="C303" s="39"/>
      <c r="E303" s="39"/>
      <c r="F303" s="39"/>
      <c r="G303" s="39"/>
    </row>
    <row r="304" spans="2:7" x14ac:dyDescent="0.2">
      <c r="B304" s="39"/>
      <c r="C304" s="39"/>
      <c r="E304" s="39"/>
      <c r="F304" s="39"/>
      <c r="G304" s="39"/>
    </row>
    <row r="305" spans="2:7" x14ac:dyDescent="0.2">
      <c r="B305" s="39"/>
      <c r="C305" s="39"/>
      <c r="E305" s="39"/>
      <c r="F305" s="39"/>
      <c r="G305" s="39"/>
    </row>
    <row r="306" spans="2:7" x14ac:dyDescent="0.2">
      <c r="B306" s="39"/>
      <c r="C306" s="39"/>
      <c r="E306" s="39"/>
      <c r="F306" s="39"/>
      <c r="G306" s="39"/>
    </row>
    <row r="307" spans="2:7" x14ac:dyDescent="0.2">
      <c r="B307" s="39"/>
      <c r="C307" s="39"/>
      <c r="E307" s="39"/>
      <c r="F307" s="39"/>
      <c r="G307" s="39"/>
    </row>
    <row r="308" spans="2:7" x14ac:dyDescent="0.2">
      <c r="B308" s="39"/>
      <c r="C308" s="39"/>
      <c r="E308" s="39"/>
      <c r="F308" s="39"/>
      <c r="G308" s="39"/>
    </row>
    <row r="309" spans="2:7" x14ac:dyDescent="0.2">
      <c r="B309" s="39"/>
      <c r="C309" s="39"/>
      <c r="E309" s="39"/>
      <c r="F309" s="39"/>
      <c r="G309" s="39"/>
    </row>
    <row r="310" spans="2:7" x14ac:dyDescent="0.2">
      <c r="B310" s="39"/>
      <c r="C310" s="39"/>
      <c r="E310" s="39"/>
      <c r="F310" s="39"/>
      <c r="G310" s="39"/>
    </row>
    <row r="311" spans="2:7" x14ac:dyDescent="0.2">
      <c r="B311" s="39"/>
      <c r="C311" s="39"/>
      <c r="E311" s="39"/>
      <c r="F311" s="39"/>
      <c r="G311" s="39"/>
    </row>
    <row r="312" spans="2:7" x14ac:dyDescent="0.2">
      <c r="B312" s="39"/>
      <c r="C312" s="39"/>
      <c r="E312" s="39"/>
      <c r="F312" s="39"/>
      <c r="G312" s="39"/>
    </row>
    <row r="313" spans="2:7" x14ac:dyDescent="0.2">
      <c r="B313" s="39"/>
      <c r="C313" s="39"/>
      <c r="E313" s="39"/>
      <c r="F313" s="39"/>
      <c r="G313" s="39"/>
    </row>
    <row r="314" spans="2:7" x14ac:dyDescent="0.2">
      <c r="B314" s="39"/>
      <c r="C314" s="39"/>
      <c r="E314" s="39"/>
      <c r="F314" s="39"/>
      <c r="G314" s="39"/>
    </row>
    <row r="315" spans="2:7" x14ac:dyDescent="0.2">
      <c r="B315" s="39"/>
      <c r="C315" s="39"/>
      <c r="E315" s="39"/>
      <c r="F315" s="39"/>
      <c r="G315" s="39"/>
    </row>
    <row r="316" spans="2:7" x14ac:dyDescent="0.2">
      <c r="B316" s="39"/>
      <c r="C316" s="39"/>
      <c r="E316" s="39"/>
      <c r="F316" s="39"/>
      <c r="G316" s="39"/>
    </row>
    <row r="317" spans="2:7" x14ac:dyDescent="0.2">
      <c r="B317" s="39"/>
      <c r="C317" s="39"/>
      <c r="E317" s="39"/>
      <c r="F317" s="39"/>
      <c r="G317" s="39"/>
    </row>
    <row r="318" spans="2:7" x14ac:dyDescent="0.2">
      <c r="B318" s="39"/>
      <c r="C318" s="39"/>
      <c r="E318" s="39"/>
      <c r="F318" s="39"/>
      <c r="G318" s="39"/>
    </row>
    <row r="319" spans="2:7" x14ac:dyDescent="0.2">
      <c r="B319" s="39"/>
      <c r="C319" s="39"/>
      <c r="E319" s="39"/>
      <c r="F319" s="39"/>
      <c r="G319" s="39"/>
    </row>
    <row r="320" spans="2:7" x14ac:dyDescent="0.2">
      <c r="B320" s="39"/>
      <c r="C320" s="39"/>
      <c r="E320" s="39"/>
      <c r="F320" s="39"/>
      <c r="G320" s="39"/>
    </row>
    <row r="321" spans="2:7" x14ac:dyDescent="0.2">
      <c r="B321" s="39"/>
      <c r="C321" s="39"/>
      <c r="E321" s="39"/>
      <c r="F321" s="39"/>
      <c r="G321" s="39"/>
    </row>
    <row r="322" spans="2:7" x14ac:dyDescent="0.2">
      <c r="B322" s="39"/>
      <c r="C322" s="39"/>
      <c r="E322" s="39"/>
      <c r="F322" s="39"/>
      <c r="G322" s="39"/>
    </row>
    <row r="323" spans="2:7" x14ac:dyDescent="0.2">
      <c r="B323" s="39"/>
      <c r="C323" s="39"/>
      <c r="E323" s="39"/>
      <c r="F323" s="39"/>
      <c r="G323" s="39"/>
    </row>
    <row r="324" spans="2:7" x14ac:dyDescent="0.2">
      <c r="B324" s="39"/>
      <c r="C324" s="39"/>
      <c r="E324" s="39"/>
      <c r="F324" s="39"/>
      <c r="G324" s="39"/>
    </row>
    <row r="325" spans="2:7" x14ac:dyDescent="0.2">
      <c r="B325" s="39"/>
      <c r="C325" s="39"/>
      <c r="E325" s="39"/>
      <c r="F325" s="39"/>
      <c r="G325" s="39"/>
    </row>
    <row r="326" spans="2:7" x14ac:dyDescent="0.2">
      <c r="B326" s="39"/>
      <c r="C326" s="39"/>
      <c r="E326" s="39"/>
      <c r="F326" s="39"/>
      <c r="G326" s="39"/>
    </row>
    <row r="327" spans="2:7" x14ac:dyDescent="0.2">
      <c r="B327" s="39"/>
      <c r="C327" s="39"/>
      <c r="E327" s="39"/>
      <c r="F327" s="39"/>
      <c r="G327" s="39"/>
    </row>
    <row r="328" spans="2:7" x14ac:dyDescent="0.2">
      <c r="B328" s="39"/>
      <c r="C328" s="39"/>
      <c r="E328" s="39"/>
      <c r="F328" s="39"/>
      <c r="G328" s="39"/>
    </row>
    <row r="329" spans="2:7" x14ac:dyDescent="0.2">
      <c r="B329" s="39"/>
      <c r="C329" s="39"/>
      <c r="E329" s="39"/>
      <c r="F329" s="39"/>
      <c r="G329" s="39"/>
    </row>
    <row r="330" spans="2:7" x14ac:dyDescent="0.2">
      <c r="B330" s="39"/>
      <c r="C330" s="39"/>
      <c r="E330" s="39"/>
      <c r="F330" s="39"/>
      <c r="G330" s="39"/>
    </row>
    <row r="331" spans="2:7" x14ac:dyDescent="0.2">
      <c r="B331" s="39"/>
      <c r="C331" s="39"/>
      <c r="E331" s="39"/>
      <c r="F331" s="39"/>
      <c r="G331" s="39"/>
    </row>
    <row r="332" spans="2:7" x14ac:dyDescent="0.2">
      <c r="B332" s="39"/>
      <c r="C332" s="39"/>
      <c r="E332" s="39"/>
      <c r="F332" s="39"/>
      <c r="G332" s="39"/>
    </row>
    <row r="333" spans="2:7" x14ac:dyDescent="0.2">
      <c r="B333" s="39"/>
      <c r="C333" s="39"/>
      <c r="E333" s="39"/>
      <c r="F333" s="39"/>
      <c r="G333" s="39"/>
    </row>
    <row r="334" spans="2:7" x14ac:dyDescent="0.2">
      <c r="B334" s="39"/>
      <c r="C334" s="39"/>
      <c r="E334" s="39"/>
      <c r="F334" s="39"/>
      <c r="G334" s="39"/>
    </row>
    <row r="335" spans="2:7" x14ac:dyDescent="0.2">
      <c r="B335" s="39"/>
      <c r="C335" s="39"/>
      <c r="E335" s="39"/>
      <c r="F335" s="39"/>
      <c r="G335" s="39"/>
    </row>
    <row r="336" spans="2:7" x14ac:dyDescent="0.2">
      <c r="B336" s="39"/>
      <c r="C336" s="39"/>
      <c r="E336" s="39"/>
      <c r="F336" s="39"/>
      <c r="G336" s="39"/>
    </row>
    <row r="337" spans="2:7" x14ac:dyDescent="0.2">
      <c r="B337" s="39"/>
      <c r="C337" s="39"/>
      <c r="E337" s="39"/>
      <c r="F337" s="39"/>
      <c r="G337" s="39"/>
    </row>
    <row r="338" spans="2:7" x14ac:dyDescent="0.2">
      <c r="B338" s="39"/>
      <c r="C338" s="39"/>
      <c r="E338" s="39"/>
      <c r="F338" s="39"/>
      <c r="G338" s="39"/>
    </row>
    <row r="339" spans="2:7" x14ac:dyDescent="0.2">
      <c r="B339" s="39"/>
      <c r="C339" s="39"/>
      <c r="E339" s="39"/>
      <c r="F339" s="39"/>
      <c r="G339" s="39"/>
    </row>
    <row r="340" spans="2:7" x14ac:dyDescent="0.2">
      <c r="B340" s="39"/>
      <c r="C340" s="39"/>
      <c r="E340" s="39"/>
      <c r="F340" s="39"/>
      <c r="G340" s="39"/>
    </row>
    <row r="341" spans="2:7" x14ac:dyDescent="0.2">
      <c r="B341" s="39"/>
      <c r="C341" s="39"/>
      <c r="E341" s="39"/>
      <c r="F341" s="39"/>
      <c r="G341" s="39"/>
    </row>
    <row r="342" spans="2:7" x14ac:dyDescent="0.2">
      <c r="B342" s="39"/>
      <c r="C342" s="39"/>
      <c r="E342" s="39"/>
      <c r="F342" s="39"/>
      <c r="G342" s="39"/>
    </row>
    <row r="343" spans="2:7" x14ac:dyDescent="0.2">
      <c r="B343" s="39"/>
      <c r="C343" s="39"/>
      <c r="E343" s="39"/>
      <c r="F343" s="39"/>
      <c r="G343" s="39"/>
    </row>
    <row r="344" spans="2:7" x14ac:dyDescent="0.2">
      <c r="B344" s="39"/>
      <c r="C344" s="39"/>
      <c r="E344" s="39"/>
      <c r="F344" s="39"/>
      <c r="G344" s="39"/>
    </row>
    <row r="345" spans="2:7" x14ac:dyDescent="0.2">
      <c r="B345" s="39"/>
      <c r="C345" s="39"/>
      <c r="E345" s="39"/>
      <c r="F345" s="39"/>
      <c r="G345" s="39"/>
    </row>
    <row r="346" spans="2:7" x14ac:dyDescent="0.2">
      <c r="B346" s="39"/>
      <c r="C346" s="39"/>
      <c r="E346" s="39"/>
      <c r="F346" s="39"/>
      <c r="G346" s="39"/>
    </row>
    <row r="347" spans="2:7" x14ac:dyDescent="0.2">
      <c r="B347" s="39"/>
      <c r="C347" s="39"/>
      <c r="E347" s="39"/>
      <c r="F347" s="39"/>
      <c r="G347" s="39"/>
    </row>
    <row r="348" spans="2:7" x14ac:dyDescent="0.2">
      <c r="B348" s="39"/>
      <c r="C348" s="39"/>
      <c r="E348" s="39"/>
      <c r="F348" s="39"/>
      <c r="G348" s="39"/>
    </row>
    <row r="349" spans="2:7" x14ac:dyDescent="0.2">
      <c r="B349" s="39"/>
      <c r="C349" s="39"/>
      <c r="E349" s="39"/>
      <c r="F349" s="39"/>
      <c r="G349" s="39"/>
    </row>
    <row r="350" spans="2:7" x14ac:dyDescent="0.2">
      <c r="B350" s="39"/>
      <c r="C350" s="39"/>
      <c r="E350" s="39"/>
      <c r="F350" s="39"/>
      <c r="G350" s="39"/>
    </row>
    <row r="351" spans="2:7" x14ac:dyDescent="0.2">
      <c r="B351" s="39"/>
      <c r="C351" s="39"/>
      <c r="E351" s="39"/>
      <c r="F351" s="39"/>
      <c r="G351" s="39"/>
    </row>
    <row r="352" spans="2:7" x14ac:dyDescent="0.2">
      <c r="B352" s="39"/>
      <c r="C352" s="39"/>
      <c r="E352" s="39"/>
      <c r="F352" s="39"/>
      <c r="G352" s="39"/>
    </row>
    <row r="353" spans="2:7" x14ac:dyDescent="0.2">
      <c r="B353" s="39"/>
      <c r="C353" s="39"/>
      <c r="E353" s="39"/>
      <c r="F353" s="39"/>
      <c r="G353" s="39"/>
    </row>
    <row r="354" spans="2:7" x14ac:dyDescent="0.2">
      <c r="B354" s="39"/>
      <c r="C354" s="39"/>
      <c r="E354" s="39"/>
      <c r="F354" s="39"/>
      <c r="G354" s="39"/>
    </row>
    <row r="355" spans="2:7" x14ac:dyDescent="0.2">
      <c r="B355" s="39"/>
      <c r="C355" s="39"/>
      <c r="E355" s="39"/>
      <c r="F355" s="39"/>
      <c r="G355" s="39"/>
    </row>
    <row r="356" spans="2:7" x14ac:dyDescent="0.2">
      <c r="B356" s="39"/>
      <c r="C356" s="39"/>
      <c r="E356" s="39"/>
      <c r="F356" s="39"/>
      <c r="G356" s="39"/>
    </row>
    <row r="357" spans="2:7" x14ac:dyDescent="0.2">
      <c r="B357" s="39"/>
      <c r="C357" s="39"/>
      <c r="E357" s="39"/>
      <c r="F357" s="39"/>
      <c r="G357" s="39"/>
    </row>
    <row r="358" spans="2:7" x14ac:dyDescent="0.2">
      <c r="B358" s="39"/>
      <c r="C358" s="39"/>
      <c r="E358" s="39"/>
      <c r="F358" s="39"/>
      <c r="G358" s="39"/>
    </row>
    <row r="359" spans="2:7" x14ac:dyDescent="0.2">
      <c r="B359" s="39"/>
      <c r="C359" s="39"/>
      <c r="E359" s="39"/>
      <c r="F359" s="39"/>
      <c r="G359" s="39"/>
    </row>
    <row r="360" spans="2:7" x14ac:dyDescent="0.2">
      <c r="B360" s="39"/>
      <c r="C360" s="39"/>
      <c r="E360" s="39"/>
      <c r="F360" s="39"/>
      <c r="G360" s="39"/>
    </row>
    <row r="361" spans="2:7" x14ac:dyDescent="0.2">
      <c r="B361" s="39"/>
      <c r="C361" s="39"/>
      <c r="E361" s="39"/>
      <c r="F361" s="39"/>
      <c r="G361" s="39"/>
    </row>
    <row r="362" spans="2:7" x14ac:dyDescent="0.2">
      <c r="B362" s="39"/>
      <c r="C362" s="39"/>
      <c r="E362" s="39"/>
      <c r="F362" s="39"/>
      <c r="G362" s="39"/>
    </row>
    <row r="363" spans="2:7" x14ac:dyDescent="0.2">
      <c r="B363" s="39"/>
      <c r="C363" s="39"/>
      <c r="E363" s="39"/>
      <c r="F363" s="39"/>
      <c r="G363" s="39"/>
    </row>
    <row r="364" spans="2:7" x14ac:dyDescent="0.2">
      <c r="B364" s="39"/>
      <c r="C364" s="39"/>
      <c r="E364" s="39"/>
      <c r="F364" s="39"/>
      <c r="G364" s="39"/>
    </row>
    <row r="365" spans="2:7" x14ac:dyDescent="0.2">
      <c r="B365" s="39"/>
      <c r="C365" s="39"/>
      <c r="E365" s="39"/>
      <c r="F365" s="39"/>
      <c r="G365" s="39"/>
    </row>
    <row r="366" spans="2:7" x14ac:dyDescent="0.2">
      <c r="B366" s="39"/>
      <c r="C366" s="39"/>
      <c r="E366" s="39"/>
      <c r="F366" s="39"/>
      <c r="G366" s="39"/>
    </row>
    <row r="367" spans="2:7" x14ac:dyDescent="0.2">
      <c r="B367" s="39"/>
      <c r="C367" s="39"/>
      <c r="E367" s="39"/>
      <c r="F367" s="39"/>
      <c r="G367" s="39"/>
    </row>
    <row r="368" spans="2:7" x14ac:dyDescent="0.2">
      <c r="B368" s="39"/>
      <c r="C368" s="39"/>
      <c r="E368" s="39"/>
      <c r="F368" s="39"/>
      <c r="G368" s="39"/>
    </row>
    <row r="369" spans="2:7" x14ac:dyDescent="0.2">
      <c r="B369" s="39"/>
      <c r="C369" s="39"/>
      <c r="E369" s="39"/>
      <c r="F369" s="39"/>
      <c r="G369" s="39"/>
    </row>
    <row r="370" spans="2:7" x14ac:dyDescent="0.2">
      <c r="B370" s="39"/>
      <c r="C370" s="39"/>
      <c r="E370" s="39"/>
      <c r="F370" s="39"/>
      <c r="G370" s="39"/>
    </row>
    <row r="371" spans="2:7" x14ac:dyDescent="0.2">
      <c r="B371" s="39"/>
      <c r="C371" s="39"/>
      <c r="E371" s="39"/>
      <c r="F371" s="39"/>
      <c r="G371" s="39"/>
    </row>
    <row r="372" spans="2:7" x14ac:dyDescent="0.2">
      <c r="B372" s="39"/>
      <c r="C372" s="39"/>
      <c r="E372" s="39"/>
      <c r="F372" s="39"/>
      <c r="G372" s="39"/>
    </row>
    <row r="373" spans="2:7" x14ac:dyDescent="0.2">
      <c r="B373" s="39"/>
      <c r="C373" s="39"/>
      <c r="E373" s="39"/>
      <c r="F373" s="39"/>
      <c r="G373" s="39"/>
    </row>
    <row r="374" spans="2:7" x14ac:dyDescent="0.2">
      <c r="B374" s="39"/>
      <c r="C374" s="39"/>
      <c r="E374" s="39"/>
      <c r="F374" s="39"/>
      <c r="G374" s="39"/>
    </row>
    <row r="375" spans="2:7" x14ac:dyDescent="0.2">
      <c r="B375" s="39"/>
      <c r="C375" s="39"/>
      <c r="E375" s="39"/>
      <c r="F375" s="39"/>
      <c r="G375" s="39"/>
    </row>
    <row r="376" spans="2:7" x14ac:dyDescent="0.2">
      <c r="B376" s="39"/>
      <c r="C376" s="39"/>
      <c r="E376" s="39"/>
      <c r="F376" s="39"/>
      <c r="G376" s="39"/>
    </row>
    <row r="377" spans="2:7" x14ac:dyDescent="0.2">
      <c r="B377" s="39"/>
      <c r="C377" s="39"/>
      <c r="E377" s="39"/>
      <c r="F377" s="39"/>
      <c r="G377" s="39"/>
    </row>
    <row r="378" spans="2:7" x14ac:dyDescent="0.2">
      <c r="B378" s="39"/>
      <c r="C378" s="39"/>
      <c r="E378" s="39"/>
      <c r="F378" s="39"/>
      <c r="G378" s="39"/>
    </row>
    <row r="379" spans="2:7" x14ac:dyDescent="0.2">
      <c r="B379" s="39"/>
      <c r="C379" s="39"/>
      <c r="E379" s="39"/>
      <c r="F379" s="39"/>
      <c r="G379" s="39"/>
    </row>
    <row r="380" spans="2:7" x14ac:dyDescent="0.2">
      <c r="B380" s="39"/>
      <c r="C380" s="39"/>
      <c r="E380" s="39"/>
      <c r="F380" s="39"/>
      <c r="G380" s="39"/>
    </row>
    <row r="381" spans="2:7" x14ac:dyDescent="0.2">
      <c r="B381" s="39"/>
      <c r="C381" s="39"/>
      <c r="E381" s="39"/>
      <c r="F381" s="39"/>
      <c r="G381" s="39"/>
    </row>
    <row r="382" spans="2:7" x14ac:dyDescent="0.2">
      <c r="B382" s="39"/>
      <c r="C382" s="39"/>
      <c r="E382" s="39"/>
      <c r="F382" s="39"/>
      <c r="G382" s="39"/>
    </row>
    <row r="383" spans="2:7" x14ac:dyDescent="0.2">
      <c r="B383" s="39"/>
      <c r="C383" s="39"/>
      <c r="E383" s="39"/>
      <c r="F383" s="39"/>
      <c r="G383" s="39"/>
    </row>
    <row r="384" spans="2:7" x14ac:dyDescent="0.2">
      <c r="B384" s="39"/>
      <c r="C384" s="39"/>
      <c r="E384" s="39"/>
      <c r="F384" s="39"/>
      <c r="G384" s="39"/>
    </row>
    <row r="385" spans="2:7" x14ac:dyDescent="0.2">
      <c r="B385" s="39"/>
      <c r="C385" s="39"/>
      <c r="E385" s="39"/>
      <c r="F385" s="39"/>
      <c r="G385" s="39"/>
    </row>
    <row r="386" spans="2:7" x14ac:dyDescent="0.2">
      <c r="B386" s="39"/>
      <c r="C386" s="39"/>
      <c r="E386" s="39"/>
      <c r="F386" s="39"/>
      <c r="G386" s="39"/>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AC269"/>
  <sheetViews>
    <sheetView zoomScale="110" zoomScaleNormal="110" zoomScaleSheetLayoutView="100" workbookViewId="0">
      <pane xSplit="1" ySplit="2" topLeftCell="B237" activePane="bottomRight" state="frozen"/>
      <selection pane="topRight" activeCell="B1" sqref="B1"/>
      <selection pane="bottomLeft" activeCell="A3" sqref="A3"/>
      <selection pane="bottomRight" activeCell="AD261" sqref="AD261"/>
    </sheetView>
  </sheetViews>
  <sheetFormatPr baseColWidth="10" defaultColWidth="11" defaultRowHeight="14.25" x14ac:dyDescent="0.2"/>
  <cols>
    <col min="1" max="1" width="26" style="32" customWidth="1"/>
    <col min="2" max="27" width="11" style="39"/>
    <col min="28" max="29" width="10.625" style="39"/>
    <col min="30" max="16384" width="11" style="42"/>
  </cols>
  <sheetData>
    <row r="1" spans="1:29" ht="15" thickTop="1" x14ac:dyDescent="0.2">
      <c r="A1" s="50"/>
      <c r="B1" s="267" t="s">
        <v>10</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row>
    <row r="2" spans="1:29" x14ac:dyDescent="0.2">
      <c r="A2" s="51"/>
      <c r="B2" s="262" t="s">
        <v>11</v>
      </c>
      <c r="C2" s="262"/>
      <c r="D2" s="262" t="s">
        <v>12</v>
      </c>
      <c r="E2" s="262"/>
      <c r="F2" s="262" t="s">
        <v>16</v>
      </c>
      <c r="G2" s="262"/>
      <c r="H2" s="262" t="s">
        <v>52</v>
      </c>
      <c r="I2" s="262"/>
      <c r="J2" s="262" t="s">
        <v>53</v>
      </c>
      <c r="K2" s="262"/>
      <c r="L2" s="262" t="s">
        <v>13</v>
      </c>
      <c r="M2" s="262"/>
      <c r="N2" s="262" t="s">
        <v>15</v>
      </c>
      <c r="O2" s="262"/>
      <c r="P2" s="262" t="s">
        <v>17</v>
      </c>
      <c r="Q2" s="262"/>
      <c r="R2" s="262" t="s">
        <v>20</v>
      </c>
      <c r="S2" s="262"/>
      <c r="T2" s="262" t="s">
        <v>14</v>
      </c>
      <c r="U2" s="262"/>
      <c r="V2" s="262" t="s">
        <v>18</v>
      </c>
      <c r="W2" s="262"/>
      <c r="X2" s="262" t="s">
        <v>19</v>
      </c>
      <c r="Y2" s="262"/>
      <c r="Z2" s="262" t="s">
        <v>74</v>
      </c>
      <c r="AA2" s="262"/>
      <c r="AB2" s="262" t="s">
        <v>130</v>
      </c>
      <c r="AC2" s="263"/>
    </row>
    <row r="3" spans="1:29" x14ac:dyDescent="0.2">
      <c r="A3" s="51"/>
      <c r="B3" s="53" t="s">
        <v>3</v>
      </c>
      <c r="C3" s="53" t="s">
        <v>2</v>
      </c>
      <c r="D3" s="53" t="s">
        <v>3</v>
      </c>
      <c r="E3" s="53" t="s">
        <v>2</v>
      </c>
      <c r="F3" s="53" t="s">
        <v>3</v>
      </c>
      <c r="G3" s="53" t="s">
        <v>2</v>
      </c>
      <c r="H3" s="53" t="s">
        <v>3</v>
      </c>
      <c r="I3" s="53" t="s">
        <v>2</v>
      </c>
      <c r="J3" s="53" t="s">
        <v>3</v>
      </c>
      <c r="K3" s="53" t="s">
        <v>2</v>
      </c>
      <c r="L3" s="53" t="s">
        <v>3</v>
      </c>
      <c r="M3" s="53" t="s">
        <v>2</v>
      </c>
      <c r="N3" s="53" t="s">
        <v>3</v>
      </c>
      <c r="O3" s="53" t="s">
        <v>2</v>
      </c>
      <c r="P3" s="53" t="s">
        <v>3</v>
      </c>
      <c r="Q3" s="53" t="s">
        <v>2</v>
      </c>
      <c r="R3" s="53" t="s">
        <v>3</v>
      </c>
      <c r="S3" s="53" t="s">
        <v>2</v>
      </c>
      <c r="T3" s="53" t="s">
        <v>3</v>
      </c>
      <c r="U3" s="53" t="s">
        <v>2</v>
      </c>
      <c r="V3" s="53" t="s">
        <v>3</v>
      </c>
      <c r="W3" s="53" t="s">
        <v>2</v>
      </c>
      <c r="X3" s="53" t="s">
        <v>3</v>
      </c>
      <c r="Y3" s="53" t="s">
        <v>2</v>
      </c>
      <c r="Z3" s="53" t="s">
        <v>3</v>
      </c>
      <c r="AA3" s="53" t="s">
        <v>2</v>
      </c>
      <c r="AB3" s="53" t="s">
        <v>3</v>
      </c>
      <c r="AC3" s="162" t="s">
        <v>2</v>
      </c>
    </row>
    <row r="4" spans="1:29" x14ac:dyDescent="0.2">
      <c r="A4" s="52">
        <v>43952.333333333336</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162"/>
    </row>
    <row r="5" spans="1:29" x14ac:dyDescent="0.2">
      <c r="A5" s="52">
        <v>43953.333333333336</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162"/>
    </row>
    <row r="6" spans="1:29" x14ac:dyDescent="0.2">
      <c r="A6" s="52">
        <v>43954.333333333336</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162"/>
    </row>
    <row r="7" spans="1:29" x14ac:dyDescent="0.2">
      <c r="A7" s="52">
        <v>43955.333333333336</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162"/>
    </row>
    <row r="8" spans="1:29" x14ac:dyDescent="0.2">
      <c r="A8" s="52">
        <v>43956.333333333336</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162"/>
    </row>
    <row r="9" spans="1:29" x14ac:dyDescent="0.2">
      <c r="A9" s="52">
        <v>43957.333333333336</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162"/>
    </row>
    <row r="10" spans="1:29" x14ac:dyDescent="0.2">
      <c r="A10" s="52">
        <v>43958.333333333336</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162"/>
    </row>
    <row r="11" spans="1:29" x14ac:dyDescent="0.2">
      <c r="A11" s="52">
        <v>43959.333333333336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162"/>
    </row>
    <row r="12" spans="1:29" x14ac:dyDescent="0.2">
      <c r="A12" s="52">
        <v>43960.333333333336</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162"/>
    </row>
    <row r="13" spans="1:29" x14ac:dyDescent="0.2">
      <c r="A13" s="52">
        <v>43961.333333333336</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162"/>
    </row>
    <row r="14" spans="1:29" x14ac:dyDescent="0.2">
      <c r="A14" s="52">
        <v>43962.333333333336</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162"/>
    </row>
    <row r="15" spans="1:29" x14ac:dyDescent="0.2">
      <c r="A15" s="52">
        <v>43963.333333333336</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162"/>
    </row>
    <row r="16" spans="1:29" x14ac:dyDescent="0.2">
      <c r="A16" s="52">
        <v>43964.333333333336</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162"/>
    </row>
    <row r="17" spans="1:29" x14ac:dyDescent="0.2">
      <c r="A17" s="52">
        <v>43965.333333333336</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162"/>
    </row>
    <row r="18" spans="1:29" x14ac:dyDescent="0.2">
      <c r="A18" s="52">
        <v>43966.333333333336</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162"/>
    </row>
    <row r="19" spans="1:29" x14ac:dyDescent="0.2">
      <c r="A19" s="52">
        <v>43967.333333333336</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162"/>
    </row>
    <row r="20" spans="1:29" x14ac:dyDescent="0.2">
      <c r="A20" s="52">
        <v>43968.333333333336</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162"/>
    </row>
    <row r="21" spans="1:29" x14ac:dyDescent="0.2">
      <c r="A21" s="52">
        <v>43969.333333333336</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162"/>
    </row>
    <row r="22" spans="1:29" x14ac:dyDescent="0.2">
      <c r="A22" s="52">
        <v>43970.333333333336</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162"/>
    </row>
    <row r="23" spans="1:29" x14ac:dyDescent="0.2">
      <c r="A23" s="52">
        <v>43971.333333333336</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162"/>
    </row>
    <row r="24" spans="1:29" x14ac:dyDescent="0.2">
      <c r="A24" s="52">
        <v>43972.333333333336</v>
      </c>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162"/>
    </row>
    <row r="25" spans="1:29" x14ac:dyDescent="0.2">
      <c r="A25" s="52">
        <v>43973.333333333336</v>
      </c>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162"/>
    </row>
    <row r="26" spans="1:29" x14ac:dyDescent="0.2">
      <c r="A26" s="52">
        <v>43974.333333333336</v>
      </c>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162"/>
    </row>
    <row r="27" spans="1:29" x14ac:dyDescent="0.2">
      <c r="A27" s="52">
        <v>43975.333333333336</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162"/>
    </row>
    <row r="28" spans="1:29" x14ac:dyDescent="0.2">
      <c r="A28" s="52">
        <v>43976.333333333336</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162"/>
    </row>
    <row r="29" spans="1:29" x14ac:dyDescent="0.2">
      <c r="A29" s="52">
        <v>43977.333333333336</v>
      </c>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162"/>
    </row>
    <row r="30" spans="1:29" x14ac:dyDescent="0.2">
      <c r="A30" s="52">
        <v>43978.333333333336</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162"/>
    </row>
    <row r="31" spans="1:29" x14ac:dyDescent="0.2">
      <c r="A31" s="52">
        <v>43979.333333333336</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162"/>
    </row>
    <row r="32" spans="1:29" x14ac:dyDescent="0.2">
      <c r="A32" s="52">
        <v>43980.333333333336</v>
      </c>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162"/>
    </row>
    <row r="33" spans="1:29" x14ac:dyDescent="0.2">
      <c r="A33" s="52">
        <v>43981.333333333336</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162"/>
    </row>
    <row r="34" spans="1:29" x14ac:dyDescent="0.2">
      <c r="A34" s="52">
        <v>43982.333333333336</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162"/>
    </row>
    <row r="35" spans="1:29" x14ac:dyDescent="0.2">
      <c r="A35" s="52">
        <v>43983.333333333336</v>
      </c>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162"/>
    </row>
    <row r="36" spans="1:29" x14ac:dyDescent="0.2">
      <c r="A36" s="52">
        <v>43984.333333333336</v>
      </c>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162"/>
    </row>
    <row r="37" spans="1:29" x14ac:dyDescent="0.2">
      <c r="A37" s="52">
        <v>43985.333333333336</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162"/>
    </row>
    <row r="38" spans="1:29" x14ac:dyDescent="0.2">
      <c r="A38" s="52">
        <v>43986.333333333336</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162"/>
    </row>
    <row r="39" spans="1:29" x14ac:dyDescent="0.2">
      <c r="A39" s="52">
        <v>43987.333333333336</v>
      </c>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162"/>
    </row>
    <row r="40" spans="1:29" x14ac:dyDescent="0.2">
      <c r="A40" s="52">
        <v>43988.333333333336</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162"/>
    </row>
    <row r="41" spans="1:29" x14ac:dyDescent="0.2">
      <c r="A41" s="52">
        <v>43989.333333333336</v>
      </c>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162"/>
    </row>
    <row r="42" spans="1:29" x14ac:dyDescent="0.2">
      <c r="A42" s="52">
        <v>43990.333333333336</v>
      </c>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162"/>
    </row>
    <row r="43" spans="1:29" x14ac:dyDescent="0.2">
      <c r="A43" s="52">
        <v>43991.333333333336</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162"/>
    </row>
    <row r="44" spans="1:29" x14ac:dyDescent="0.2">
      <c r="A44" s="52">
        <v>43992.333333333336</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162"/>
    </row>
    <row r="45" spans="1:29" x14ac:dyDescent="0.2">
      <c r="A45" s="52">
        <v>43993.333333333336</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162"/>
    </row>
    <row r="46" spans="1:29" x14ac:dyDescent="0.2">
      <c r="A46" s="52">
        <v>43994.333333333336</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162"/>
    </row>
    <row r="47" spans="1:29" x14ac:dyDescent="0.2">
      <c r="A47" s="54">
        <v>43997.333333333336</v>
      </c>
      <c r="B47" s="163"/>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53"/>
      <c r="AB47" s="163"/>
      <c r="AC47" s="164"/>
    </row>
    <row r="48" spans="1:29" x14ac:dyDescent="0.2">
      <c r="A48" s="54">
        <v>43998.333333333336</v>
      </c>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53"/>
      <c r="AB48" s="163"/>
      <c r="AC48" s="164"/>
    </row>
    <row r="49" spans="1:29" x14ac:dyDescent="0.2">
      <c r="A49" s="54">
        <v>43999.333333333336</v>
      </c>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53"/>
      <c r="AB49" s="163"/>
      <c r="AC49" s="164"/>
    </row>
    <row r="50" spans="1:29" x14ac:dyDescent="0.2">
      <c r="A50" s="54">
        <v>44000</v>
      </c>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53"/>
      <c r="AB50" s="163"/>
      <c r="AC50" s="164"/>
    </row>
    <row r="51" spans="1:29" x14ac:dyDescent="0.2">
      <c r="A51" s="54">
        <v>44001</v>
      </c>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53"/>
      <c r="AB51" s="163"/>
      <c r="AC51" s="164"/>
    </row>
    <row r="52" spans="1:29" x14ac:dyDescent="0.2">
      <c r="A52" s="54">
        <v>44004</v>
      </c>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53"/>
      <c r="AB52" s="163"/>
      <c r="AC52" s="164"/>
    </row>
    <row r="53" spans="1:29" x14ac:dyDescent="0.2">
      <c r="A53" s="54">
        <v>44005</v>
      </c>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53"/>
      <c r="AB53" s="163"/>
      <c r="AC53" s="164"/>
    </row>
    <row r="54" spans="1:29" x14ac:dyDescent="0.2">
      <c r="A54" s="54">
        <v>44006</v>
      </c>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53"/>
      <c r="AB54" s="163"/>
      <c r="AC54" s="164"/>
    </row>
    <row r="55" spans="1:29" x14ac:dyDescent="0.2">
      <c r="A55" s="54">
        <v>44007</v>
      </c>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53"/>
      <c r="AB55" s="163"/>
      <c r="AC55" s="164"/>
    </row>
    <row r="56" spans="1:29" x14ac:dyDescent="0.2">
      <c r="A56" s="54">
        <v>44008</v>
      </c>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53"/>
      <c r="AB56" s="163"/>
      <c r="AC56" s="164"/>
    </row>
    <row r="57" spans="1:29" x14ac:dyDescent="0.2">
      <c r="A57" s="54">
        <v>44011</v>
      </c>
      <c r="B57" s="163"/>
      <c r="C57" s="163"/>
      <c r="D57" s="163"/>
      <c r="E57" s="163"/>
      <c r="F57" s="163"/>
      <c r="G57" s="163"/>
      <c r="H57" s="163"/>
      <c r="I57" s="163"/>
      <c r="J57" s="163">
        <v>1</v>
      </c>
      <c r="K57" s="163">
        <v>1</v>
      </c>
      <c r="L57" s="163"/>
      <c r="M57" s="163"/>
      <c r="N57" s="163"/>
      <c r="O57" s="163"/>
      <c r="P57" s="163"/>
      <c r="Q57" s="163"/>
      <c r="R57" s="163"/>
      <c r="S57" s="163"/>
      <c r="T57" s="163"/>
      <c r="U57" s="163"/>
      <c r="V57" s="163"/>
      <c r="W57" s="163"/>
      <c r="X57" s="163"/>
      <c r="Y57" s="163"/>
      <c r="Z57" s="163"/>
      <c r="AA57" s="53"/>
      <c r="AB57" s="163"/>
      <c r="AC57" s="164"/>
    </row>
    <row r="58" spans="1:29" x14ac:dyDescent="0.2">
      <c r="A58" s="54">
        <v>44012</v>
      </c>
      <c r="B58" s="163"/>
      <c r="C58" s="163"/>
      <c r="D58" s="163"/>
      <c r="E58" s="163"/>
      <c r="F58" s="163"/>
      <c r="G58" s="163"/>
      <c r="H58" s="163"/>
      <c r="I58" s="163"/>
      <c r="J58" s="163">
        <v>1</v>
      </c>
      <c r="K58" s="163">
        <v>2</v>
      </c>
      <c r="L58" s="163"/>
      <c r="M58" s="163"/>
      <c r="N58" s="163"/>
      <c r="O58" s="163"/>
      <c r="P58" s="163"/>
      <c r="Q58" s="163"/>
      <c r="R58" s="163"/>
      <c r="S58" s="163"/>
      <c r="T58" s="163"/>
      <c r="U58" s="163"/>
      <c r="V58" s="163"/>
      <c r="W58" s="163"/>
      <c r="X58" s="163"/>
      <c r="Y58" s="163"/>
      <c r="Z58" s="163"/>
      <c r="AA58" s="53"/>
      <c r="AB58" s="163"/>
      <c r="AC58" s="164"/>
    </row>
    <row r="59" spans="1:29" x14ac:dyDescent="0.2">
      <c r="A59" s="54">
        <v>44013</v>
      </c>
      <c r="B59" s="163"/>
      <c r="C59" s="163"/>
      <c r="D59" s="163"/>
      <c r="E59" s="163"/>
      <c r="F59" s="163"/>
      <c r="G59" s="163"/>
      <c r="H59" s="163"/>
      <c r="I59" s="163"/>
      <c r="J59" s="163">
        <v>0</v>
      </c>
      <c r="K59" s="163">
        <v>2</v>
      </c>
      <c r="L59" s="163"/>
      <c r="M59" s="163"/>
      <c r="N59" s="163"/>
      <c r="O59" s="163"/>
      <c r="P59" s="163"/>
      <c r="Q59" s="163"/>
      <c r="R59" s="163"/>
      <c r="S59" s="163"/>
      <c r="T59" s="163"/>
      <c r="U59" s="163"/>
      <c r="V59" s="163"/>
      <c r="W59" s="163"/>
      <c r="X59" s="163"/>
      <c r="Y59" s="163"/>
      <c r="Z59" s="163"/>
      <c r="AA59" s="53"/>
      <c r="AB59" s="163"/>
      <c r="AC59" s="164"/>
    </row>
    <row r="60" spans="1:29" x14ac:dyDescent="0.2">
      <c r="A60" s="54">
        <v>44014</v>
      </c>
      <c r="B60" s="163">
        <v>70</v>
      </c>
      <c r="C60" s="163">
        <v>70</v>
      </c>
      <c r="D60" s="163">
        <v>46</v>
      </c>
      <c r="E60" s="163">
        <v>46</v>
      </c>
      <c r="F60" s="163">
        <v>13</v>
      </c>
      <c r="G60" s="163">
        <v>13</v>
      </c>
      <c r="H60" s="163">
        <v>13</v>
      </c>
      <c r="I60" s="163">
        <v>13</v>
      </c>
      <c r="J60" s="163">
        <v>0</v>
      </c>
      <c r="K60" s="163">
        <v>2</v>
      </c>
      <c r="L60" s="163">
        <v>4</v>
      </c>
      <c r="M60" s="163">
        <v>4</v>
      </c>
      <c r="N60" s="163">
        <v>13</v>
      </c>
      <c r="O60" s="163">
        <v>13</v>
      </c>
      <c r="P60" s="163">
        <v>1</v>
      </c>
      <c r="Q60" s="163">
        <v>1</v>
      </c>
      <c r="R60" s="163"/>
      <c r="S60" s="163"/>
      <c r="T60" s="163">
        <v>3</v>
      </c>
      <c r="U60" s="163">
        <v>3</v>
      </c>
      <c r="V60" s="163">
        <v>1</v>
      </c>
      <c r="W60" s="163">
        <v>1</v>
      </c>
      <c r="X60" s="163">
        <v>1</v>
      </c>
      <c r="Y60" s="163">
        <v>1</v>
      </c>
      <c r="Z60" s="163"/>
      <c r="AA60" s="53"/>
      <c r="AB60" s="163"/>
      <c r="AC60" s="164"/>
    </row>
    <row r="61" spans="1:29" x14ac:dyDescent="0.2">
      <c r="A61" s="54">
        <v>44015</v>
      </c>
      <c r="B61" s="163">
        <v>3</v>
      </c>
      <c r="C61" s="163">
        <f>SUM(C60,B61)</f>
        <v>73</v>
      </c>
      <c r="D61" s="163">
        <v>2</v>
      </c>
      <c r="E61" s="163">
        <f>SUM(E60,D61)</f>
        <v>48</v>
      </c>
      <c r="F61" s="163">
        <v>0</v>
      </c>
      <c r="G61" s="163">
        <f t="shared" ref="G61:G124" si="0">SUM(G60,F61)</f>
        <v>13</v>
      </c>
      <c r="H61" s="163">
        <v>1</v>
      </c>
      <c r="I61" s="163">
        <f>SUM(I60,H61)</f>
        <v>14</v>
      </c>
      <c r="J61" s="163">
        <v>0</v>
      </c>
      <c r="K61" s="163">
        <v>2</v>
      </c>
      <c r="L61" s="163">
        <v>0</v>
      </c>
      <c r="M61" s="163">
        <f>SUM(M60,L61)</f>
        <v>4</v>
      </c>
      <c r="N61" s="163">
        <v>0</v>
      </c>
      <c r="O61" s="163">
        <f>SUM(O60,N61)</f>
        <v>13</v>
      </c>
      <c r="P61" s="163">
        <v>0</v>
      </c>
      <c r="Q61" s="163">
        <f>SUM(Q60,P61)</f>
        <v>1</v>
      </c>
      <c r="R61" s="163"/>
      <c r="S61" s="163"/>
      <c r="T61" s="163">
        <v>0</v>
      </c>
      <c r="U61" s="163">
        <f>SUM(U60,T61)</f>
        <v>3</v>
      </c>
      <c r="V61" s="163">
        <v>0</v>
      </c>
      <c r="W61" s="163">
        <f>SUM(W60,V61)</f>
        <v>1</v>
      </c>
      <c r="X61" s="163">
        <v>0</v>
      </c>
      <c r="Y61" s="163">
        <f t="shared" ref="Y61:Y124" si="1">SUM(Y60,X61)</f>
        <v>1</v>
      </c>
      <c r="Z61" s="163"/>
      <c r="AA61" s="53"/>
      <c r="AB61" s="163"/>
      <c r="AC61" s="164"/>
    </row>
    <row r="62" spans="1:29" x14ac:dyDescent="0.2">
      <c r="A62" s="54">
        <v>44018</v>
      </c>
      <c r="B62" s="163">
        <v>7</v>
      </c>
      <c r="C62" s="163">
        <f t="shared" ref="C62:C125" si="2">SUM(C61,B62)</f>
        <v>80</v>
      </c>
      <c r="D62" s="163">
        <v>2</v>
      </c>
      <c r="E62" s="163">
        <f t="shared" ref="E62:E125" si="3">SUM(E61,D62)</f>
        <v>50</v>
      </c>
      <c r="F62" s="163">
        <v>0</v>
      </c>
      <c r="G62" s="163">
        <f t="shared" si="0"/>
        <v>13</v>
      </c>
      <c r="H62" s="163">
        <v>0</v>
      </c>
      <c r="I62" s="163">
        <f t="shared" ref="I62:I125" si="4">SUM(I61,H62)</f>
        <v>14</v>
      </c>
      <c r="J62" s="163">
        <v>0</v>
      </c>
      <c r="K62" s="163">
        <f>K61+J62</f>
        <v>2</v>
      </c>
      <c r="L62" s="163">
        <v>1</v>
      </c>
      <c r="M62" s="163">
        <f t="shared" ref="M62:M125" si="5">SUM(M61,L62)</f>
        <v>5</v>
      </c>
      <c r="N62" s="163">
        <v>0</v>
      </c>
      <c r="O62" s="163">
        <f t="shared" ref="O62:O125" si="6">SUM(O61,N62)</f>
        <v>13</v>
      </c>
      <c r="P62" s="163">
        <v>0</v>
      </c>
      <c r="Q62" s="163">
        <f t="shared" ref="Q62:Q125" si="7">SUM(Q61,P62)</f>
        <v>1</v>
      </c>
      <c r="R62" s="163"/>
      <c r="S62" s="163"/>
      <c r="T62" s="163">
        <v>0</v>
      </c>
      <c r="U62" s="163">
        <f t="shared" ref="U62:U125" si="8">SUM(U61,T62)</f>
        <v>3</v>
      </c>
      <c r="V62" s="163">
        <v>0</v>
      </c>
      <c r="W62" s="163">
        <f t="shared" ref="W62:W125" si="9">SUM(W61,V62)</f>
        <v>1</v>
      </c>
      <c r="X62" s="163">
        <v>0</v>
      </c>
      <c r="Y62" s="163">
        <f t="shared" si="1"/>
        <v>1</v>
      </c>
      <c r="Z62" s="163"/>
      <c r="AA62" s="53"/>
      <c r="AB62" s="163"/>
      <c r="AC62" s="164"/>
    </row>
    <row r="63" spans="1:29" x14ac:dyDescent="0.2">
      <c r="A63" s="54">
        <v>44019</v>
      </c>
      <c r="B63" s="163">
        <v>6</v>
      </c>
      <c r="C63" s="163">
        <f t="shared" si="2"/>
        <v>86</v>
      </c>
      <c r="D63" s="163">
        <v>2</v>
      </c>
      <c r="E63" s="163">
        <f t="shared" si="3"/>
        <v>52</v>
      </c>
      <c r="F63" s="163">
        <v>0</v>
      </c>
      <c r="G63" s="163">
        <f t="shared" si="0"/>
        <v>13</v>
      </c>
      <c r="H63" s="163">
        <v>1</v>
      </c>
      <c r="I63" s="163">
        <f t="shared" si="4"/>
        <v>15</v>
      </c>
      <c r="J63" s="163">
        <v>0</v>
      </c>
      <c r="K63" s="163">
        <f t="shared" ref="K63:K126" si="10">K62+J63</f>
        <v>2</v>
      </c>
      <c r="L63" s="163">
        <v>0</v>
      </c>
      <c r="M63" s="163">
        <f t="shared" si="5"/>
        <v>5</v>
      </c>
      <c r="N63" s="163">
        <v>0</v>
      </c>
      <c r="O63" s="163">
        <f t="shared" si="6"/>
        <v>13</v>
      </c>
      <c r="P63" s="163">
        <v>0</v>
      </c>
      <c r="Q63" s="163">
        <f t="shared" si="7"/>
        <v>1</v>
      </c>
      <c r="R63" s="163"/>
      <c r="S63" s="163"/>
      <c r="T63" s="163">
        <v>0</v>
      </c>
      <c r="U63" s="163">
        <f t="shared" si="8"/>
        <v>3</v>
      </c>
      <c r="V63" s="163">
        <v>0</v>
      </c>
      <c r="W63" s="163">
        <f t="shared" si="9"/>
        <v>1</v>
      </c>
      <c r="X63" s="163">
        <v>0</v>
      </c>
      <c r="Y63" s="163">
        <f t="shared" si="1"/>
        <v>1</v>
      </c>
      <c r="Z63" s="163"/>
      <c r="AA63" s="53"/>
      <c r="AB63" s="163"/>
      <c r="AC63" s="164"/>
    </row>
    <row r="64" spans="1:29" x14ac:dyDescent="0.2">
      <c r="A64" s="54">
        <v>44020</v>
      </c>
      <c r="B64" s="163">
        <v>3</v>
      </c>
      <c r="C64" s="163">
        <f t="shared" si="2"/>
        <v>89</v>
      </c>
      <c r="D64" s="163">
        <v>5</v>
      </c>
      <c r="E64" s="163">
        <f t="shared" si="3"/>
        <v>57</v>
      </c>
      <c r="F64" s="163">
        <v>0</v>
      </c>
      <c r="G64" s="163">
        <f t="shared" si="0"/>
        <v>13</v>
      </c>
      <c r="H64" s="163">
        <v>0</v>
      </c>
      <c r="I64" s="163">
        <f t="shared" si="4"/>
        <v>15</v>
      </c>
      <c r="J64" s="163">
        <v>0</v>
      </c>
      <c r="K64" s="163">
        <f t="shared" si="10"/>
        <v>2</v>
      </c>
      <c r="L64" s="163">
        <v>0</v>
      </c>
      <c r="M64" s="163">
        <f t="shared" si="5"/>
        <v>5</v>
      </c>
      <c r="N64" s="163">
        <v>0</v>
      </c>
      <c r="O64" s="163">
        <f t="shared" si="6"/>
        <v>13</v>
      </c>
      <c r="P64" s="163">
        <v>0</v>
      </c>
      <c r="Q64" s="163">
        <f t="shared" si="7"/>
        <v>1</v>
      </c>
      <c r="R64" s="163"/>
      <c r="S64" s="163"/>
      <c r="T64" s="163">
        <v>0</v>
      </c>
      <c r="U64" s="163">
        <f t="shared" si="8"/>
        <v>3</v>
      </c>
      <c r="V64" s="163">
        <v>0</v>
      </c>
      <c r="W64" s="163">
        <f t="shared" si="9"/>
        <v>1</v>
      </c>
      <c r="X64" s="163">
        <v>0</v>
      </c>
      <c r="Y64" s="163">
        <f t="shared" si="1"/>
        <v>1</v>
      </c>
      <c r="Z64" s="163"/>
      <c r="AA64" s="53"/>
      <c r="AB64" s="163"/>
      <c r="AC64" s="164"/>
    </row>
    <row r="65" spans="1:29" x14ac:dyDescent="0.2">
      <c r="A65" s="54">
        <v>44021</v>
      </c>
      <c r="B65" s="163">
        <v>5</v>
      </c>
      <c r="C65" s="163">
        <f t="shared" si="2"/>
        <v>94</v>
      </c>
      <c r="D65" s="163">
        <v>0</v>
      </c>
      <c r="E65" s="163">
        <f t="shared" si="3"/>
        <v>57</v>
      </c>
      <c r="F65" s="163">
        <v>0</v>
      </c>
      <c r="G65" s="163">
        <f t="shared" si="0"/>
        <v>13</v>
      </c>
      <c r="H65" s="163">
        <v>0</v>
      </c>
      <c r="I65" s="163">
        <f t="shared" si="4"/>
        <v>15</v>
      </c>
      <c r="J65" s="163">
        <v>0</v>
      </c>
      <c r="K65" s="163">
        <f t="shared" si="10"/>
        <v>2</v>
      </c>
      <c r="L65" s="163">
        <v>0</v>
      </c>
      <c r="M65" s="163">
        <f t="shared" si="5"/>
        <v>5</v>
      </c>
      <c r="N65" s="163">
        <v>0</v>
      </c>
      <c r="O65" s="163">
        <f t="shared" si="6"/>
        <v>13</v>
      </c>
      <c r="P65" s="163">
        <v>0</v>
      </c>
      <c r="Q65" s="163">
        <f t="shared" si="7"/>
        <v>1</v>
      </c>
      <c r="R65" s="163"/>
      <c r="S65" s="163"/>
      <c r="T65" s="163">
        <v>0</v>
      </c>
      <c r="U65" s="163">
        <f t="shared" si="8"/>
        <v>3</v>
      </c>
      <c r="V65" s="163">
        <v>0</v>
      </c>
      <c r="W65" s="163">
        <f t="shared" si="9"/>
        <v>1</v>
      </c>
      <c r="X65" s="163">
        <v>0</v>
      </c>
      <c r="Y65" s="163">
        <f t="shared" si="1"/>
        <v>1</v>
      </c>
      <c r="Z65" s="163"/>
      <c r="AA65" s="53"/>
      <c r="AB65" s="163"/>
      <c r="AC65" s="164"/>
    </row>
    <row r="66" spans="1:29" x14ac:dyDescent="0.2">
      <c r="A66" s="54">
        <v>44022</v>
      </c>
      <c r="B66" s="163">
        <v>7</v>
      </c>
      <c r="C66" s="163">
        <f t="shared" si="2"/>
        <v>101</v>
      </c>
      <c r="D66" s="163">
        <v>4</v>
      </c>
      <c r="E66" s="163">
        <f t="shared" si="3"/>
        <v>61</v>
      </c>
      <c r="F66" s="163">
        <v>0</v>
      </c>
      <c r="G66" s="163">
        <f t="shared" si="0"/>
        <v>13</v>
      </c>
      <c r="H66" s="163">
        <v>0</v>
      </c>
      <c r="I66" s="163">
        <f t="shared" si="4"/>
        <v>15</v>
      </c>
      <c r="J66" s="163">
        <v>0</v>
      </c>
      <c r="K66" s="163">
        <f t="shared" si="10"/>
        <v>2</v>
      </c>
      <c r="L66" s="163">
        <v>0</v>
      </c>
      <c r="M66" s="163">
        <f t="shared" si="5"/>
        <v>5</v>
      </c>
      <c r="N66" s="163">
        <v>0</v>
      </c>
      <c r="O66" s="163">
        <f t="shared" si="6"/>
        <v>13</v>
      </c>
      <c r="P66" s="163">
        <v>0</v>
      </c>
      <c r="Q66" s="163">
        <f t="shared" si="7"/>
        <v>1</v>
      </c>
      <c r="R66" s="163"/>
      <c r="S66" s="163"/>
      <c r="T66" s="163">
        <v>0</v>
      </c>
      <c r="U66" s="163">
        <f t="shared" si="8"/>
        <v>3</v>
      </c>
      <c r="V66" s="163">
        <v>0</v>
      </c>
      <c r="W66" s="163">
        <f t="shared" si="9"/>
        <v>1</v>
      </c>
      <c r="X66" s="163">
        <v>0</v>
      </c>
      <c r="Y66" s="163">
        <f t="shared" si="1"/>
        <v>1</v>
      </c>
      <c r="Z66" s="163"/>
      <c r="AA66" s="53"/>
      <c r="AB66" s="163"/>
      <c r="AC66" s="164"/>
    </row>
    <row r="67" spans="1:29" x14ac:dyDescent="0.2">
      <c r="A67" s="54">
        <v>44025</v>
      </c>
      <c r="B67" s="163">
        <v>7</v>
      </c>
      <c r="C67" s="163">
        <f t="shared" si="2"/>
        <v>108</v>
      </c>
      <c r="D67" s="163">
        <v>3</v>
      </c>
      <c r="E67" s="163">
        <f t="shared" si="3"/>
        <v>64</v>
      </c>
      <c r="F67" s="163">
        <v>2</v>
      </c>
      <c r="G67" s="163">
        <f t="shared" si="0"/>
        <v>15</v>
      </c>
      <c r="H67" s="163">
        <v>0</v>
      </c>
      <c r="I67" s="163">
        <f t="shared" si="4"/>
        <v>15</v>
      </c>
      <c r="J67" s="163">
        <v>1</v>
      </c>
      <c r="K67" s="163">
        <f t="shared" si="10"/>
        <v>3</v>
      </c>
      <c r="L67" s="163">
        <v>0</v>
      </c>
      <c r="M67" s="163">
        <f t="shared" si="5"/>
        <v>5</v>
      </c>
      <c r="N67" s="163">
        <v>0</v>
      </c>
      <c r="O67" s="163">
        <f t="shared" si="6"/>
        <v>13</v>
      </c>
      <c r="P67" s="163">
        <v>0</v>
      </c>
      <c r="Q67" s="163">
        <f t="shared" si="7"/>
        <v>1</v>
      </c>
      <c r="R67" s="163"/>
      <c r="S67" s="163"/>
      <c r="T67" s="163">
        <v>0</v>
      </c>
      <c r="U67" s="163">
        <f t="shared" si="8"/>
        <v>3</v>
      </c>
      <c r="V67" s="163">
        <v>0</v>
      </c>
      <c r="W67" s="163">
        <f t="shared" si="9"/>
        <v>1</v>
      </c>
      <c r="X67" s="163">
        <v>0</v>
      </c>
      <c r="Y67" s="163">
        <f t="shared" si="1"/>
        <v>1</v>
      </c>
      <c r="Z67" s="163"/>
      <c r="AA67" s="53"/>
      <c r="AB67" s="163"/>
      <c r="AC67" s="164"/>
    </row>
    <row r="68" spans="1:29" x14ac:dyDescent="0.2">
      <c r="A68" s="54">
        <v>44026</v>
      </c>
      <c r="B68" s="163">
        <v>11</v>
      </c>
      <c r="C68" s="163">
        <f t="shared" si="2"/>
        <v>119</v>
      </c>
      <c r="D68" s="163">
        <v>6</v>
      </c>
      <c r="E68" s="163">
        <f t="shared" si="3"/>
        <v>70</v>
      </c>
      <c r="F68" s="163">
        <v>1</v>
      </c>
      <c r="G68" s="163">
        <f t="shared" si="0"/>
        <v>16</v>
      </c>
      <c r="H68" s="163">
        <v>0</v>
      </c>
      <c r="I68" s="163">
        <f t="shared" si="4"/>
        <v>15</v>
      </c>
      <c r="J68" s="163">
        <v>0</v>
      </c>
      <c r="K68" s="163">
        <f t="shared" si="10"/>
        <v>3</v>
      </c>
      <c r="L68" s="163">
        <v>0</v>
      </c>
      <c r="M68" s="163">
        <f t="shared" si="5"/>
        <v>5</v>
      </c>
      <c r="N68" s="163">
        <v>0</v>
      </c>
      <c r="O68" s="163">
        <f t="shared" si="6"/>
        <v>13</v>
      </c>
      <c r="P68" s="163">
        <v>0</v>
      </c>
      <c r="Q68" s="163">
        <f t="shared" si="7"/>
        <v>1</v>
      </c>
      <c r="R68" s="163"/>
      <c r="S68" s="163"/>
      <c r="T68" s="163">
        <v>0</v>
      </c>
      <c r="U68" s="163">
        <f t="shared" si="8"/>
        <v>3</v>
      </c>
      <c r="V68" s="163">
        <v>0</v>
      </c>
      <c r="W68" s="163">
        <f t="shared" si="9"/>
        <v>1</v>
      </c>
      <c r="X68" s="163">
        <v>0</v>
      </c>
      <c r="Y68" s="163">
        <f t="shared" si="1"/>
        <v>1</v>
      </c>
      <c r="Z68" s="163"/>
      <c r="AA68" s="53"/>
      <c r="AB68" s="163"/>
      <c r="AC68" s="164"/>
    </row>
    <row r="69" spans="1:29" x14ac:dyDescent="0.2">
      <c r="A69" s="54">
        <v>44027</v>
      </c>
      <c r="B69" s="163">
        <v>6</v>
      </c>
      <c r="C69" s="163">
        <f t="shared" si="2"/>
        <v>125</v>
      </c>
      <c r="D69" s="163">
        <v>2</v>
      </c>
      <c r="E69" s="163">
        <f t="shared" si="3"/>
        <v>72</v>
      </c>
      <c r="F69" s="163">
        <v>1</v>
      </c>
      <c r="G69" s="163">
        <f t="shared" si="0"/>
        <v>17</v>
      </c>
      <c r="H69" s="163">
        <v>2</v>
      </c>
      <c r="I69" s="163">
        <f t="shared" si="4"/>
        <v>17</v>
      </c>
      <c r="J69" s="163">
        <v>0</v>
      </c>
      <c r="K69" s="163">
        <f t="shared" si="10"/>
        <v>3</v>
      </c>
      <c r="L69" s="163">
        <v>0</v>
      </c>
      <c r="M69" s="163">
        <f t="shared" si="5"/>
        <v>5</v>
      </c>
      <c r="N69" s="163">
        <v>0</v>
      </c>
      <c r="O69" s="163">
        <f t="shared" si="6"/>
        <v>13</v>
      </c>
      <c r="P69" s="163">
        <v>0</v>
      </c>
      <c r="Q69" s="163">
        <f t="shared" si="7"/>
        <v>1</v>
      </c>
      <c r="R69" s="163"/>
      <c r="S69" s="163"/>
      <c r="T69" s="163">
        <v>1</v>
      </c>
      <c r="U69" s="163">
        <f t="shared" si="8"/>
        <v>4</v>
      </c>
      <c r="V69" s="163">
        <v>0</v>
      </c>
      <c r="W69" s="163">
        <f t="shared" si="9"/>
        <v>1</v>
      </c>
      <c r="X69" s="163">
        <v>0</v>
      </c>
      <c r="Y69" s="163">
        <f t="shared" si="1"/>
        <v>1</v>
      </c>
      <c r="Z69" s="163"/>
      <c r="AA69" s="53"/>
      <c r="AB69" s="163"/>
      <c r="AC69" s="164"/>
    </row>
    <row r="70" spans="1:29" x14ac:dyDescent="0.2">
      <c r="A70" s="54">
        <v>44028</v>
      </c>
      <c r="B70" s="163">
        <v>4</v>
      </c>
      <c r="C70" s="163">
        <f t="shared" si="2"/>
        <v>129</v>
      </c>
      <c r="D70" s="163">
        <v>6</v>
      </c>
      <c r="E70" s="163">
        <f t="shared" si="3"/>
        <v>78</v>
      </c>
      <c r="F70" s="163">
        <v>0</v>
      </c>
      <c r="G70" s="163">
        <f t="shared" si="0"/>
        <v>17</v>
      </c>
      <c r="H70" s="163">
        <v>3</v>
      </c>
      <c r="I70" s="163">
        <f t="shared" si="4"/>
        <v>20</v>
      </c>
      <c r="J70" s="163">
        <v>0</v>
      </c>
      <c r="K70" s="163">
        <f t="shared" si="10"/>
        <v>3</v>
      </c>
      <c r="L70" s="163">
        <v>0</v>
      </c>
      <c r="M70" s="163">
        <f t="shared" si="5"/>
        <v>5</v>
      </c>
      <c r="N70" s="163">
        <v>0</v>
      </c>
      <c r="O70" s="163">
        <f t="shared" si="6"/>
        <v>13</v>
      </c>
      <c r="P70" s="163">
        <v>0</v>
      </c>
      <c r="Q70" s="163">
        <f t="shared" si="7"/>
        <v>1</v>
      </c>
      <c r="R70" s="163"/>
      <c r="S70" s="163"/>
      <c r="T70" s="163">
        <v>0</v>
      </c>
      <c r="U70" s="163">
        <f t="shared" si="8"/>
        <v>4</v>
      </c>
      <c r="V70" s="163">
        <v>0</v>
      </c>
      <c r="W70" s="163">
        <f t="shared" si="9"/>
        <v>1</v>
      </c>
      <c r="X70" s="163">
        <v>0</v>
      </c>
      <c r="Y70" s="163">
        <f t="shared" si="1"/>
        <v>1</v>
      </c>
      <c r="Z70" s="163"/>
      <c r="AA70" s="53"/>
      <c r="AB70" s="163"/>
      <c r="AC70" s="164"/>
    </row>
    <row r="71" spans="1:29" x14ac:dyDescent="0.2">
      <c r="A71" s="54">
        <v>44029</v>
      </c>
      <c r="B71" s="163">
        <v>2</v>
      </c>
      <c r="C71" s="163">
        <f t="shared" si="2"/>
        <v>131</v>
      </c>
      <c r="D71" s="163">
        <v>8</v>
      </c>
      <c r="E71" s="163">
        <f t="shared" si="3"/>
        <v>86</v>
      </c>
      <c r="F71" s="163">
        <v>0</v>
      </c>
      <c r="G71" s="163">
        <f t="shared" si="0"/>
        <v>17</v>
      </c>
      <c r="H71" s="163">
        <v>2</v>
      </c>
      <c r="I71" s="163">
        <f t="shared" si="4"/>
        <v>22</v>
      </c>
      <c r="J71" s="163">
        <v>0</v>
      </c>
      <c r="K71" s="163">
        <f t="shared" si="10"/>
        <v>3</v>
      </c>
      <c r="L71" s="163">
        <v>0</v>
      </c>
      <c r="M71" s="163">
        <f t="shared" si="5"/>
        <v>5</v>
      </c>
      <c r="N71" s="163">
        <v>0</v>
      </c>
      <c r="O71" s="163">
        <f t="shared" si="6"/>
        <v>13</v>
      </c>
      <c r="P71" s="163">
        <v>0</v>
      </c>
      <c r="Q71" s="163">
        <f t="shared" si="7"/>
        <v>1</v>
      </c>
      <c r="R71" s="163"/>
      <c r="S71" s="163"/>
      <c r="T71" s="163">
        <v>0</v>
      </c>
      <c r="U71" s="163">
        <f t="shared" si="8"/>
        <v>4</v>
      </c>
      <c r="V71" s="163">
        <v>0</v>
      </c>
      <c r="W71" s="163">
        <f t="shared" si="9"/>
        <v>1</v>
      </c>
      <c r="X71" s="163">
        <v>0</v>
      </c>
      <c r="Y71" s="163">
        <f t="shared" si="1"/>
        <v>1</v>
      </c>
      <c r="Z71" s="163"/>
      <c r="AA71" s="53"/>
      <c r="AB71" s="163"/>
      <c r="AC71" s="164"/>
    </row>
    <row r="72" spans="1:29" x14ac:dyDescent="0.2">
      <c r="A72" s="54">
        <v>44032</v>
      </c>
      <c r="B72" s="163">
        <v>6</v>
      </c>
      <c r="C72" s="163">
        <f t="shared" si="2"/>
        <v>137</v>
      </c>
      <c r="D72" s="163">
        <v>9</v>
      </c>
      <c r="E72" s="163">
        <f t="shared" si="3"/>
        <v>95</v>
      </c>
      <c r="F72" s="163">
        <v>1</v>
      </c>
      <c r="G72" s="163">
        <f t="shared" si="0"/>
        <v>18</v>
      </c>
      <c r="H72" s="163">
        <v>0</v>
      </c>
      <c r="I72" s="163">
        <f t="shared" si="4"/>
        <v>22</v>
      </c>
      <c r="J72" s="163">
        <v>0</v>
      </c>
      <c r="K72" s="163">
        <f t="shared" si="10"/>
        <v>3</v>
      </c>
      <c r="L72" s="163">
        <v>0</v>
      </c>
      <c r="M72" s="163">
        <f t="shared" si="5"/>
        <v>5</v>
      </c>
      <c r="N72" s="163">
        <v>0</v>
      </c>
      <c r="O72" s="163">
        <f t="shared" si="6"/>
        <v>13</v>
      </c>
      <c r="P72" s="163">
        <v>0</v>
      </c>
      <c r="Q72" s="163">
        <f t="shared" si="7"/>
        <v>1</v>
      </c>
      <c r="R72" s="163">
        <v>2</v>
      </c>
      <c r="S72" s="163">
        <v>2</v>
      </c>
      <c r="T72" s="163">
        <v>0</v>
      </c>
      <c r="U72" s="163">
        <f t="shared" si="8"/>
        <v>4</v>
      </c>
      <c r="V72" s="163">
        <v>0</v>
      </c>
      <c r="W72" s="163">
        <f t="shared" si="9"/>
        <v>1</v>
      </c>
      <c r="X72" s="163">
        <v>0</v>
      </c>
      <c r="Y72" s="163">
        <f t="shared" si="1"/>
        <v>1</v>
      </c>
      <c r="Z72" s="163"/>
      <c r="AA72" s="53"/>
      <c r="AB72" s="163"/>
      <c r="AC72" s="164"/>
    </row>
    <row r="73" spans="1:29" x14ac:dyDescent="0.2">
      <c r="A73" s="54">
        <v>44033</v>
      </c>
      <c r="B73" s="163">
        <v>3</v>
      </c>
      <c r="C73" s="163">
        <f t="shared" si="2"/>
        <v>140</v>
      </c>
      <c r="D73" s="163">
        <v>4</v>
      </c>
      <c r="E73" s="163">
        <f t="shared" si="3"/>
        <v>99</v>
      </c>
      <c r="F73" s="163">
        <v>8</v>
      </c>
      <c r="G73" s="163">
        <f t="shared" si="0"/>
        <v>26</v>
      </c>
      <c r="H73" s="163">
        <v>2</v>
      </c>
      <c r="I73" s="163">
        <f t="shared" si="4"/>
        <v>24</v>
      </c>
      <c r="J73" s="163">
        <v>0</v>
      </c>
      <c r="K73" s="163">
        <f t="shared" si="10"/>
        <v>3</v>
      </c>
      <c r="L73" s="163">
        <v>0</v>
      </c>
      <c r="M73" s="163">
        <f t="shared" si="5"/>
        <v>5</v>
      </c>
      <c r="N73" s="163">
        <v>0</v>
      </c>
      <c r="O73" s="163">
        <f t="shared" si="6"/>
        <v>13</v>
      </c>
      <c r="P73" s="163">
        <v>0</v>
      </c>
      <c r="Q73" s="163">
        <f t="shared" si="7"/>
        <v>1</v>
      </c>
      <c r="R73" s="163">
        <v>2</v>
      </c>
      <c r="S73" s="163">
        <f t="shared" ref="S73:S132" si="11">SUM(S72,R73)</f>
        <v>4</v>
      </c>
      <c r="T73" s="163">
        <v>0</v>
      </c>
      <c r="U73" s="163">
        <f t="shared" si="8"/>
        <v>4</v>
      </c>
      <c r="V73" s="163">
        <v>0</v>
      </c>
      <c r="W73" s="163">
        <f t="shared" si="9"/>
        <v>1</v>
      </c>
      <c r="X73" s="163">
        <v>0</v>
      </c>
      <c r="Y73" s="163">
        <f t="shared" si="1"/>
        <v>1</v>
      </c>
      <c r="Z73" s="163"/>
      <c r="AA73" s="53"/>
      <c r="AB73" s="163"/>
      <c r="AC73" s="164"/>
    </row>
    <row r="74" spans="1:29" x14ac:dyDescent="0.2">
      <c r="A74" s="54">
        <v>44034</v>
      </c>
      <c r="B74" s="163">
        <v>3</v>
      </c>
      <c r="C74" s="163">
        <f t="shared" si="2"/>
        <v>143</v>
      </c>
      <c r="D74" s="163">
        <v>4</v>
      </c>
      <c r="E74" s="163">
        <f t="shared" si="3"/>
        <v>103</v>
      </c>
      <c r="F74" s="163">
        <v>1</v>
      </c>
      <c r="G74" s="163">
        <f t="shared" si="0"/>
        <v>27</v>
      </c>
      <c r="H74" s="163">
        <v>0</v>
      </c>
      <c r="I74" s="163">
        <f t="shared" si="4"/>
        <v>24</v>
      </c>
      <c r="J74" s="163">
        <v>0</v>
      </c>
      <c r="K74" s="163">
        <f t="shared" si="10"/>
        <v>3</v>
      </c>
      <c r="L74" s="163">
        <v>0</v>
      </c>
      <c r="M74" s="163">
        <f t="shared" si="5"/>
        <v>5</v>
      </c>
      <c r="N74" s="163">
        <v>0</v>
      </c>
      <c r="O74" s="163">
        <f t="shared" si="6"/>
        <v>13</v>
      </c>
      <c r="P74" s="163">
        <v>0</v>
      </c>
      <c r="Q74" s="163">
        <f t="shared" si="7"/>
        <v>1</v>
      </c>
      <c r="R74" s="163">
        <v>1</v>
      </c>
      <c r="S74" s="163">
        <f t="shared" si="11"/>
        <v>5</v>
      </c>
      <c r="T74" s="163">
        <v>0</v>
      </c>
      <c r="U74" s="163">
        <f t="shared" si="8"/>
        <v>4</v>
      </c>
      <c r="V74" s="163">
        <v>0</v>
      </c>
      <c r="W74" s="163">
        <f t="shared" si="9"/>
        <v>1</v>
      </c>
      <c r="X74" s="163">
        <v>0</v>
      </c>
      <c r="Y74" s="163">
        <f t="shared" si="1"/>
        <v>1</v>
      </c>
      <c r="Z74" s="163"/>
      <c r="AA74" s="53"/>
      <c r="AB74" s="163"/>
      <c r="AC74" s="164"/>
    </row>
    <row r="75" spans="1:29" x14ac:dyDescent="0.2">
      <c r="A75" s="54">
        <v>44035</v>
      </c>
      <c r="B75" s="163">
        <v>8</v>
      </c>
      <c r="C75" s="163">
        <f t="shared" si="2"/>
        <v>151</v>
      </c>
      <c r="D75" s="163">
        <v>4</v>
      </c>
      <c r="E75" s="163">
        <f t="shared" si="3"/>
        <v>107</v>
      </c>
      <c r="F75" s="163">
        <v>2</v>
      </c>
      <c r="G75" s="163">
        <f t="shared" si="0"/>
        <v>29</v>
      </c>
      <c r="H75" s="163">
        <v>1</v>
      </c>
      <c r="I75" s="163">
        <f t="shared" si="4"/>
        <v>25</v>
      </c>
      <c r="J75" s="163">
        <v>0</v>
      </c>
      <c r="K75" s="163">
        <f t="shared" si="10"/>
        <v>3</v>
      </c>
      <c r="L75" s="163">
        <v>0</v>
      </c>
      <c r="M75" s="163">
        <f t="shared" si="5"/>
        <v>5</v>
      </c>
      <c r="N75" s="163">
        <v>0</v>
      </c>
      <c r="O75" s="163">
        <f t="shared" si="6"/>
        <v>13</v>
      </c>
      <c r="P75" s="163">
        <v>0</v>
      </c>
      <c r="Q75" s="163">
        <f t="shared" si="7"/>
        <v>1</v>
      </c>
      <c r="R75" s="163">
        <v>0</v>
      </c>
      <c r="S75" s="163">
        <f t="shared" si="11"/>
        <v>5</v>
      </c>
      <c r="T75" s="163">
        <v>0</v>
      </c>
      <c r="U75" s="163">
        <f t="shared" si="8"/>
        <v>4</v>
      </c>
      <c r="V75" s="163">
        <v>0</v>
      </c>
      <c r="W75" s="163">
        <f t="shared" si="9"/>
        <v>1</v>
      </c>
      <c r="X75" s="163">
        <v>0</v>
      </c>
      <c r="Y75" s="163">
        <f t="shared" si="1"/>
        <v>1</v>
      </c>
      <c r="Z75" s="163"/>
      <c r="AA75" s="53"/>
      <c r="AB75" s="163"/>
      <c r="AC75" s="164"/>
    </row>
    <row r="76" spans="1:29" x14ac:dyDescent="0.2">
      <c r="A76" s="54">
        <v>44036</v>
      </c>
      <c r="B76" s="163">
        <v>5</v>
      </c>
      <c r="C76" s="163">
        <f t="shared" si="2"/>
        <v>156</v>
      </c>
      <c r="D76" s="163">
        <v>2</v>
      </c>
      <c r="E76" s="163">
        <f t="shared" si="3"/>
        <v>109</v>
      </c>
      <c r="F76" s="163">
        <v>1</v>
      </c>
      <c r="G76" s="163">
        <f t="shared" si="0"/>
        <v>30</v>
      </c>
      <c r="H76" s="163">
        <v>0</v>
      </c>
      <c r="I76" s="163">
        <f t="shared" si="4"/>
        <v>25</v>
      </c>
      <c r="J76" s="163">
        <v>0</v>
      </c>
      <c r="K76" s="163">
        <f t="shared" si="10"/>
        <v>3</v>
      </c>
      <c r="L76" s="163">
        <v>0</v>
      </c>
      <c r="M76" s="163">
        <f t="shared" si="5"/>
        <v>5</v>
      </c>
      <c r="N76" s="163">
        <v>0</v>
      </c>
      <c r="O76" s="163">
        <f t="shared" si="6"/>
        <v>13</v>
      </c>
      <c r="P76" s="163">
        <v>0</v>
      </c>
      <c r="Q76" s="163">
        <f t="shared" si="7"/>
        <v>1</v>
      </c>
      <c r="R76" s="163">
        <v>0</v>
      </c>
      <c r="S76" s="163">
        <f t="shared" si="11"/>
        <v>5</v>
      </c>
      <c r="T76" s="163">
        <v>0</v>
      </c>
      <c r="U76" s="163">
        <f t="shared" si="8"/>
        <v>4</v>
      </c>
      <c r="V76" s="163">
        <v>0</v>
      </c>
      <c r="W76" s="163">
        <f t="shared" si="9"/>
        <v>1</v>
      </c>
      <c r="X76" s="163">
        <v>0</v>
      </c>
      <c r="Y76" s="163">
        <f t="shared" si="1"/>
        <v>1</v>
      </c>
      <c r="Z76" s="163"/>
      <c r="AA76" s="53"/>
      <c r="AB76" s="163"/>
      <c r="AC76" s="164"/>
    </row>
    <row r="77" spans="1:29" x14ac:dyDescent="0.2">
      <c r="A77" s="54">
        <v>44039</v>
      </c>
      <c r="B77" s="163">
        <v>3</v>
      </c>
      <c r="C77" s="163">
        <f t="shared" si="2"/>
        <v>159</v>
      </c>
      <c r="D77" s="163">
        <v>9</v>
      </c>
      <c r="E77" s="163">
        <f t="shared" si="3"/>
        <v>118</v>
      </c>
      <c r="F77" s="163">
        <v>3</v>
      </c>
      <c r="G77" s="163">
        <f t="shared" si="0"/>
        <v>33</v>
      </c>
      <c r="H77" s="163">
        <v>3</v>
      </c>
      <c r="I77" s="163">
        <f t="shared" si="4"/>
        <v>28</v>
      </c>
      <c r="J77" s="163">
        <v>0</v>
      </c>
      <c r="K77" s="163">
        <f t="shared" si="10"/>
        <v>3</v>
      </c>
      <c r="L77" s="163">
        <v>0</v>
      </c>
      <c r="M77" s="163">
        <f t="shared" si="5"/>
        <v>5</v>
      </c>
      <c r="N77" s="163">
        <v>0</v>
      </c>
      <c r="O77" s="163">
        <f t="shared" si="6"/>
        <v>13</v>
      </c>
      <c r="P77" s="163">
        <v>0</v>
      </c>
      <c r="Q77" s="163">
        <f t="shared" si="7"/>
        <v>1</v>
      </c>
      <c r="R77" s="163">
        <v>0</v>
      </c>
      <c r="S77" s="163">
        <f t="shared" si="11"/>
        <v>5</v>
      </c>
      <c r="T77" s="163">
        <v>0</v>
      </c>
      <c r="U77" s="163">
        <f t="shared" si="8"/>
        <v>4</v>
      </c>
      <c r="V77" s="163">
        <v>0</v>
      </c>
      <c r="W77" s="163">
        <f t="shared" si="9"/>
        <v>1</v>
      </c>
      <c r="X77" s="163">
        <v>0</v>
      </c>
      <c r="Y77" s="163">
        <f t="shared" si="1"/>
        <v>1</v>
      </c>
      <c r="Z77" s="163"/>
      <c r="AA77" s="53"/>
      <c r="AB77" s="163"/>
      <c r="AC77" s="164"/>
    </row>
    <row r="78" spans="1:29" x14ac:dyDescent="0.2">
      <c r="A78" s="54">
        <v>44040</v>
      </c>
      <c r="B78" s="163">
        <v>6</v>
      </c>
      <c r="C78" s="163">
        <f t="shared" si="2"/>
        <v>165</v>
      </c>
      <c r="D78" s="163">
        <v>2</v>
      </c>
      <c r="E78" s="163">
        <f t="shared" si="3"/>
        <v>120</v>
      </c>
      <c r="F78" s="163">
        <v>4</v>
      </c>
      <c r="G78" s="163">
        <f t="shared" si="0"/>
        <v>37</v>
      </c>
      <c r="H78" s="163">
        <v>0</v>
      </c>
      <c r="I78" s="163">
        <f t="shared" si="4"/>
        <v>28</v>
      </c>
      <c r="J78" s="163">
        <v>0</v>
      </c>
      <c r="K78" s="163">
        <f t="shared" si="10"/>
        <v>3</v>
      </c>
      <c r="L78" s="163">
        <v>0</v>
      </c>
      <c r="M78" s="163">
        <f t="shared" si="5"/>
        <v>5</v>
      </c>
      <c r="N78" s="163">
        <v>0</v>
      </c>
      <c r="O78" s="163">
        <f t="shared" si="6"/>
        <v>13</v>
      </c>
      <c r="P78" s="163">
        <v>0</v>
      </c>
      <c r="Q78" s="163">
        <f t="shared" si="7"/>
        <v>1</v>
      </c>
      <c r="R78" s="163">
        <v>0</v>
      </c>
      <c r="S78" s="163">
        <f t="shared" si="11"/>
        <v>5</v>
      </c>
      <c r="T78" s="163">
        <v>0</v>
      </c>
      <c r="U78" s="163">
        <f t="shared" si="8"/>
        <v>4</v>
      </c>
      <c r="V78" s="163">
        <v>0</v>
      </c>
      <c r="W78" s="163">
        <f t="shared" si="9"/>
        <v>1</v>
      </c>
      <c r="X78" s="163">
        <v>0</v>
      </c>
      <c r="Y78" s="163">
        <f t="shared" si="1"/>
        <v>1</v>
      </c>
      <c r="Z78" s="163"/>
      <c r="AA78" s="53"/>
      <c r="AB78" s="163"/>
      <c r="AC78" s="164"/>
    </row>
    <row r="79" spans="1:29" x14ac:dyDescent="0.2">
      <c r="A79" s="54">
        <v>44041</v>
      </c>
      <c r="B79" s="163">
        <v>6</v>
      </c>
      <c r="C79" s="163">
        <f t="shared" si="2"/>
        <v>171</v>
      </c>
      <c r="D79" s="163">
        <v>3</v>
      </c>
      <c r="E79" s="163">
        <f t="shared" si="3"/>
        <v>123</v>
      </c>
      <c r="F79" s="163">
        <v>0</v>
      </c>
      <c r="G79" s="163">
        <f t="shared" si="0"/>
        <v>37</v>
      </c>
      <c r="H79" s="163">
        <v>1</v>
      </c>
      <c r="I79" s="163">
        <f t="shared" si="4"/>
        <v>29</v>
      </c>
      <c r="J79" s="163">
        <v>0</v>
      </c>
      <c r="K79" s="163">
        <f t="shared" si="10"/>
        <v>3</v>
      </c>
      <c r="L79" s="163">
        <v>0</v>
      </c>
      <c r="M79" s="163">
        <f t="shared" si="5"/>
        <v>5</v>
      </c>
      <c r="N79" s="163">
        <v>0</v>
      </c>
      <c r="O79" s="163">
        <f t="shared" si="6"/>
        <v>13</v>
      </c>
      <c r="P79" s="163">
        <v>0</v>
      </c>
      <c r="Q79" s="163">
        <f t="shared" si="7"/>
        <v>1</v>
      </c>
      <c r="R79" s="163">
        <v>0</v>
      </c>
      <c r="S79" s="163">
        <f t="shared" si="11"/>
        <v>5</v>
      </c>
      <c r="T79" s="163">
        <v>0</v>
      </c>
      <c r="U79" s="163">
        <f t="shared" si="8"/>
        <v>4</v>
      </c>
      <c r="V79" s="163">
        <v>0</v>
      </c>
      <c r="W79" s="163">
        <f t="shared" si="9"/>
        <v>1</v>
      </c>
      <c r="X79" s="163">
        <v>0</v>
      </c>
      <c r="Y79" s="163">
        <f t="shared" si="1"/>
        <v>1</v>
      </c>
      <c r="Z79" s="163"/>
      <c r="AA79" s="53"/>
      <c r="AB79" s="163"/>
      <c r="AC79" s="164"/>
    </row>
    <row r="80" spans="1:29" x14ac:dyDescent="0.2">
      <c r="A80" s="54">
        <v>44042</v>
      </c>
      <c r="B80" s="163">
        <v>4</v>
      </c>
      <c r="C80" s="163">
        <f t="shared" si="2"/>
        <v>175</v>
      </c>
      <c r="D80" s="163">
        <v>1</v>
      </c>
      <c r="E80" s="163">
        <f t="shared" si="3"/>
        <v>124</v>
      </c>
      <c r="F80" s="163">
        <v>13</v>
      </c>
      <c r="G80" s="163">
        <f t="shared" si="0"/>
        <v>50</v>
      </c>
      <c r="H80" s="163">
        <v>2</v>
      </c>
      <c r="I80" s="163">
        <f t="shared" si="4"/>
        <v>31</v>
      </c>
      <c r="J80" s="163">
        <v>0</v>
      </c>
      <c r="K80" s="163">
        <f t="shared" si="10"/>
        <v>3</v>
      </c>
      <c r="L80" s="163">
        <v>0</v>
      </c>
      <c r="M80" s="163">
        <f t="shared" si="5"/>
        <v>5</v>
      </c>
      <c r="N80" s="163">
        <v>0</v>
      </c>
      <c r="O80" s="163">
        <f t="shared" si="6"/>
        <v>13</v>
      </c>
      <c r="P80" s="163">
        <v>1</v>
      </c>
      <c r="Q80" s="163">
        <f t="shared" si="7"/>
        <v>2</v>
      </c>
      <c r="R80" s="163">
        <v>0</v>
      </c>
      <c r="S80" s="163">
        <f t="shared" si="11"/>
        <v>5</v>
      </c>
      <c r="T80" s="163">
        <v>0</v>
      </c>
      <c r="U80" s="163">
        <f t="shared" si="8"/>
        <v>4</v>
      </c>
      <c r="V80" s="163">
        <v>0</v>
      </c>
      <c r="W80" s="163">
        <f t="shared" si="9"/>
        <v>1</v>
      </c>
      <c r="X80" s="163">
        <v>0</v>
      </c>
      <c r="Y80" s="163">
        <f t="shared" si="1"/>
        <v>1</v>
      </c>
      <c r="Z80" s="163"/>
      <c r="AA80" s="53"/>
      <c r="AB80" s="163"/>
      <c r="AC80" s="164"/>
    </row>
    <row r="81" spans="1:29" x14ac:dyDescent="0.2">
      <c r="A81" s="54">
        <v>44043</v>
      </c>
      <c r="B81" s="163">
        <v>4</v>
      </c>
      <c r="C81" s="163">
        <f t="shared" si="2"/>
        <v>179</v>
      </c>
      <c r="D81" s="163">
        <v>5</v>
      </c>
      <c r="E81" s="163">
        <f t="shared" si="3"/>
        <v>129</v>
      </c>
      <c r="F81" s="163">
        <v>2</v>
      </c>
      <c r="G81" s="163">
        <f t="shared" si="0"/>
        <v>52</v>
      </c>
      <c r="H81" s="163">
        <v>1</v>
      </c>
      <c r="I81" s="163">
        <f t="shared" si="4"/>
        <v>32</v>
      </c>
      <c r="J81" s="163">
        <v>0</v>
      </c>
      <c r="K81" s="163">
        <f t="shared" si="10"/>
        <v>3</v>
      </c>
      <c r="L81" s="163">
        <v>0</v>
      </c>
      <c r="M81" s="163">
        <f t="shared" si="5"/>
        <v>5</v>
      </c>
      <c r="N81" s="163">
        <v>0</v>
      </c>
      <c r="O81" s="163">
        <f t="shared" si="6"/>
        <v>13</v>
      </c>
      <c r="P81" s="163">
        <v>2</v>
      </c>
      <c r="Q81" s="163">
        <f t="shared" si="7"/>
        <v>4</v>
      </c>
      <c r="R81" s="163">
        <v>0</v>
      </c>
      <c r="S81" s="163">
        <f t="shared" si="11"/>
        <v>5</v>
      </c>
      <c r="T81" s="163">
        <v>0</v>
      </c>
      <c r="U81" s="163">
        <f t="shared" si="8"/>
        <v>4</v>
      </c>
      <c r="V81" s="163">
        <v>0</v>
      </c>
      <c r="W81" s="163">
        <f t="shared" si="9"/>
        <v>1</v>
      </c>
      <c r="X81" s="163">
        <v>0</v>
      </c>
      <c r="Y81" s="163">
        <f t="shared" si="1"/>
        <v>1</v>
      </c>
      <c r="Z81" s="163"/>
      <c r="AA81" s="53"/>
      <c r="AB81" s="163"/>
      <c r="AC81" s="164"/>
    </row>
    <row r="82" spans="1:29" x14ac:dyDescent="0.2">
      <c r="A82" s="54">
        <v>44044</v>
      </c>
      <c r="B82" s="163"/>
      <c r="C82" s="163">
        <f t="shared" si="2"/>
        <v>179</v>
      </c>
      <c r="D82" s="163"/>
      <c r="E82" s="163">
        <f t="shared" si="3"/>
        <v>129</v>
      </c>
      <c r="F82" s="163"/>
      <c r="G82" s="163">
        <f t="shared" si="0"/>
        <v>52</v>
      </c>
      <c r="H82" s="163"/>
      <c r="I82" s="163">
        <f t="shared" si="4"/>
        <v>32</v>
      </c>
      <c r="J82" s="163"/>
      <c r="K82" s="163">
        <f t="shared" si="10"/>
        <v>3</v>
      </c>
      <c r="L82" s="163"/>
      <c r="M82" s="163">
        <f t="shared" si="5"/>
        <v>5</v>
      </c>
      <c r="N82" s="163"/>
      <c r="O82" s="163">
        <f t="shared" si="6"/>
        <v>13</v>
      </c>
      <c r="P82" s="163"/>
      <c r="Q82" s="163">
        <f t="shared" si="7"/>
        <v>4</v>
      </c>
      <c r="R82" s="163"/>
      <c r="S82" s="163">
        <f t="shared" si="11"/>
        <v>5</v>
      </c>
      <c r="T82" s="163"/>
      <c r="U82" s="163">
        <f t="shared" si="8"/>
        <v>4</v>
      </c>
      <c r="V82" s="163"/>
      <c r="W82" s="163">
        <f t="shared" si="9"/>
        <v>1</v>
      </c>
      <c r="X82" s="163"/>
      <c r="Y82" s="163">
        <f t="shared" si="1"/>
        <v>1</v>
      </c>
      <c r="Z82" s="163"/>
      <c r="AA82" s="53"/>
      <c r="AB82" s="163"/>
      <c r="AC82" s="164"/>
    </row>
    <row r="83" spans="1:29" x14ac:dyDescent="0.2">
      <c r="A83" s="54">
        <v>44045</v>
      </c>
      <c r="B83" s="163"/>
      <c r="C83" s="163">
        <f t="shared" si="2"/>
        <v>179</v>
      </c>
      <c r="D83" s="163"/>
      <c r="E83" s="163">
        <f t="shared" si="3"/>
        <v>129</v>
      </c>
      <c r="F83" s="163"/>
      <c r="G83" s="163">
        <f t="shared" si="0"/>
        <v>52</v>
      </c>
      <c r="H83" s="163"/>
      <c r="I83" s="163">
        <f t="shared" si="4"/>
        <v>32</v>
      </c>
      <c r="J83" s="163"/>
      <c r="K83" s="163">
        <f t="shared" si="10"/>
        <v>3</v>
      </c>
      <c r="L83" s="163"/>
      <c r="M83" s="163">
        <f t="shared" si="5"/>
        <v>5</v>
      </c>
      <c r="N83" s="163"/>
      <c r="O83" s="163">
        <f t="shared" si="6"/>
        <v>13</v>
      </c>
      <c r="P83" s="163"/>
      <c r="Q83" s="163">
        <f t="shared" si="7"/>
        <v>4</v>
      </c>
      <c r="R83" s="163"/>
      <c r="S83" s="163">
        <f t="shared" si="11"/>
        <v>5</v>
      </c>
      <c r="T83" s="163"/>
      <c r="U83" s="163">
        <f t="shared" si="8"/>
        <v>4</v>
      </c>
      <c r="V83" s="163"/>
      <c r="W83" s="163">
        <f t="shared" si="9"/>
        <v>1</v>
      </c>
      <c r="X83" s="163"/>
      <c r="Y83" s="163">
        <f t="shared" si="1"/>
        <v>1</v>
      </c>
      <c r="Z83" s="163"/>
      <c r="AA83" s="53"/>
      <c r="AB83" s="163"/>
      <c r="AC83" s="164"/>
    </row>
    <row r="84" spans="1:29" x14ac:dyDescent="0.2">
      <c r="A84" s="54">
        <v>44046</v>
      </c>
      <c r="B84" s="163">
        <v>8</v>
      </c>
      <c r="C84" s="163">
        <f t="shared" si="2"/>
        <v>187</v>
      </c>
      <c r="D84" s="163">
        <v>5</v>
      </c>
      <c r="E84" s="163">
        <f t="shared" si="3"/>
        <v>134</v>
      </c>
      <c r="F84" s="163">
        <v>9</v>
      </c>
      <c r="G84" s="163">
        <f t="shared" si="0"/>
        <v>61</v>
      </c>
      <c r="H84" s="163">
        <v>0</v>
      </c>
      <c r="I84" s="163">
        <f t="shared" si="4"/>
        <v>32</v>
      </c>
      <c r="J84" s="163">
        <v>0</v>
      </c>
      <c r="K84" s="163">
        <f t="shared" si="10"/>
        <v>3</v>
      </c>
      <c r="L84" s="163">
        <v>0</v>
      </c>
      <c r="M84" s="163">
        <f t="shared" si="5"/>
        <v>5</v>
      </c>
      <c r="N84" s="163">
        <v>0</v>
      </c>
      <c r="O84" s="163">
        <f t="shared" si="6"/>
        <v>13</v>
      </c>
      <c r="P84" s="163">
        <v>0</v>
      </c>
      <c r="Q84" s="163">
        <f t="shared" si="7"/>
        <v>4</v>
      </c>
      <c r="R84" s="163">
        <v>0</v>
      </c>
      <c r="S84" s="163">
        <f t="shared" si="11"/>
        <v>5</v>
      </c>
      <c r="T84" s="163">
        <v>0</v>
      </c>
      <c r="U84" s="163">
        <f t="shared" si="8"/>
        <v>4</v>
      </c>
      <c r="V84" s="163">
        <v>0</v>
      </c>
      <c r="W84" s="163">
        <f t="shared" si="9"/>
        <v>1</v>
      </c>
      <c r="X84" s="163">
        <v>0</v>
      </c>
      <c r="Y84" s="163">
        <f t="shared" si="1"/>
        <v>1</v>
      </c>
      <c r="Z84" s="163"/>
      <c r="AA84" s="53"/>
      <c r="AB84" s="163"/>
      <c r="AC84" s="164"/>
    </row>
    <row r="85" spans="1:29" x14ac:dyDescent="0.2">
      <c r="A85" s="54">
        <v>44047</v>
      </c>
      <c r="B85" s="163">
        <v>8</v>
      </c>
      <c r="C85" s="163">
        <f t="shared" si="2"/>
        <v>195</v>
      </c>
      <c r="D85" s="163">
        <v>1</v>
      </c>
      <c r="E85" s="163">
        <f t="shared" si="3"/>
        <v>135</v>
      </c>
      <c r="F85" s="163">
        <v>1</v>
      </c>
      <c r="G85" s="163">
        <f t="shared" si="0"/>
        <v>62</v>
      </c>
      <c r="H85" s="163">
        <v>1</v>
      </c>
      <c r="I85" s="163">
        <f t="shared" si="4"/>
        <v>33</v>
      </c>
      <c r="J85" s="163">
        <v>0</v>
      </c>
      <c r="K85" s="163">
        <f t="shared" si="10"/>
        <v>3</v>
      </c>
      <c r="L85" s="163">
        <v>0</v>
      </c>
      <c r="M85" s="163">
        <f t="shared" si="5"/>
        <v>5</v>
      </c>
      <c r="N85" s="163">
        <v>0</v>
      </c>
      <c r="O85" s="163">
        <f t="shared" si="6"/>
        <v>13</v>
      </c>
      <c r="P85" s="163">
        <v>0</v>
      </c>
      <c r="Q85" s="163">
        <f t="shared" si="7"/>
        <v>4</v>
      </c>
      <c r="R85" s="163">
        <v>0</v>
      </c>
      <c r="S85" s="163">
        <f t="shared" si="11"/>
        <v>5</v>
      </c>
      <c r="T85" s="163">
        <v>0</v>
      </c>
      <c r="U85" s="163">
        <f t="shared" si="8"/>
        <v>4</v>
      </c>
      <c r="V85" s="163">
        <v>1</v>
      </c>
      <c r="W85" s="163">
        <f t="shared" si="9"/>
        <v>2</v>
      </c>
      <c r="X85" s="163">
        <v>0</v>
      </c>
      <c r="Y85" s="163">
        <f t="shared" si="1"/>
        <v>1</v>
      </c>
      <c r="Z85" s="163"/>
      <c r="AA85" s="53"/>
      <c r="AB85" s="163"/>
      <c r="AC85" s="164"/>
    </row>
    <row r="86" spans="1:29" x14ac:dyDescent="0.2">
      <c r="A86" s="54">
        <v>44048</v>
      </c>
      <c r="B86" s="163">
        <v>11</v>
      </c>
      <c r="C86" s="163">
        <f t="shared" si="2"/>
        <v>206</v>
      </c>
      <c r="D86" s="163">
        <v>1</v>
      </c>
      <c r="E86" s="163">
        <f t="shared" si="3"/>
        <v>136</v>
      </c>
      <c r="F86" s="163">
        <v>7</v>
      </c>
      <c r="G86" s="163">
        <f t="shared" si="0"/>
        <v>69</v>
      </c>
      <c r="H86" s="163">
        <v>0</v>
      </c>
      <c r="I86" s="163">
        <f t="shared" si="4"/>
        <v>33</v>
      </c>
      <c r="J86" s="163">
        <v>0</v>
      </c>
      <c r="K86" s="163">
        <f t="shared" si="10"/>
        <v>3</v>
      </c>
      <c r="L86" s="163">
        <v>0</v>
      </c>
      <c r="M86" s="163">
        <f t="shared" si="5"/>
        <v>5</v>
      </c>
      <c r="N86" s="163">
        <v>0</v>
      </c>
      <c r="O86" s="163">
        <f t="shared" si="6"/>
        <v>13</v>
      </c>
      <c r="P86" s="163">
        <v>0</v>
      </c>
      <c r="Q86" s="163">
        <f t="shared" si="7"/>
        <v>4</v>
      </c>
      <c r="R86" s="163">
        <v>0</v>
      </c>
      <c r="S86" s="163">
        <f t="shared" si="11"/>
        <v>5</v>
      </c>
      <c r="T86" s="163">
        <v>0</v>
      </c>
      <c r="U86" s="163">
        <f t="shared" si="8"/>
        <v>4</v>
      </c>
      <c r="V86" s="163">
        <v>0</v>
      </c>
      <c r="W86" s="163">
        <f t="shared" si="9"/>
        <v>2</v>
      </c>
      <c r="X86" s="163">
        <v>0</v>
      </c>
      <c r="Y86" s="163">
        <f t="shared" si="1"/>
        <v>1</v>
      </c>
      <c r="Z86" s="163"/>
      <c r="AA86" s="53"/>
      <c r="AB86" s="163"/>
      <c r="AC86" s="164"/>
    </row>
    <row r="87" spans="1:29" x14ac:dyDescent="0.2">
      <c r="A87" s="54">
        <v>44049</v>
      </c>
      <c r="B87" s="163">
        <v>7</v>
      </c>
      <c r="C87" s="163">
        <f t="shared" si="2"/>
        <v>213</v>
      </c>
      <c r="D87" s="163">
        <v>3</v>
      </c>
      <c r="E87" s="163">
        <f t="shared" si="3"/>
        <v>139</v>
      </c>
      <c r="F87" s="163">
        <v>5</v>
      </c>
      <c r="G87" s="163">
        <f t="shared" si="0"/>
        <v>74</v>
      </c>
      <c r="H87" s="163">
        <v>0</v>
      </c>
      <c r="I87" s="163">
        <f t="shared" si="4"/>
        <v>33</v>
      </c>
      <c r="J87" s="163">
        <v>0</v>
      </c>
      <c r="K87" s="163">
        <f t="shared" si="10"/>
        <v>3</v>
      </c>
      <c r="L87" s="163">
        <v>0</v>
      </c>
      <c r="M87" s="163">
        <f t="shared" si="5"/>
        <v>5</v>
      </c>
      <c r="N87" s="163">
        <v>0</v>
      </c>
      <c r="O87" s="163">
        <f t="shared" si="6"/>
        <v>13</v>
      </c>
      <c r="P87" s="163">
        <v>0</v>
      </c>
      <c r="Q87" s="163">
        <f t="shared" si="7"/>
        <v>4</v>
      </c>
      <c r="R87" s="163">
        <v>0</v>
      </c>
      <c r="S87" s="163">
        <f t="shared" si="11"/>
        <v>5</v>
      </c>
      <c r="T87" s="163">
        <v>0</v>
      </c>
      <c r="U87" s="163">
        <f t="shared" si="8"/>
        <v>4</v>
      </c>
      <c r="V87" s="163">
        <v>0</v>
      </c>
      <c r="W87" s="163">
        <f t="shared" si="9"/>
        <v>2</v>
      </c>
      <c r="X87" s="163">
        <v>0</v>
      </c>
      <c r="Y87" s="163">
        <f t="shared" si="1"/>
        <v>1</v>
      </c>
      <c r="Z87" s="163"/>
      <c r="AA87" s="53"/>
      <c r="AB87" s="163"/>
      <c r="AC87" s="164"/>
    </row>
    <row r="88" spans="1:29" x14ac:dyDescent="0.2">
      <c r="A88" s="54">
        <v>44050</v>
      </c>
      <c r="B88" s="163">
        <v>4</v>
      </c>
      <c r="C88" s="163">
        <f t="shared" si="2"/>
        <v>217</v>
      </c>
      <c r="D88" s="163">
        <v>4</v>
      </c>
      <c r="E88" s="163">
        <f t="shared" si="3"/>
        <v>143</v>
      </c>
      <c r="F88" s="163">
        <v>1</v>
      </c>
      <c r="G88" s="163">
        <f t="shared" si="0"/>
        <v>75</v>
      </c>
      <c r="H88" s="163">
        <v>0</v>
      </c>
      <c r="I88" s="163">
        <f t="shared" si="4"/>
        <v>33</v>
      </c>
      <c r="J88" s="163">
        <v>0</v>
      </c>
      <c r="K88" s="163">
        <f t="shared" si="10"/>
        <v>3</v>
      </c>
      <c r="L88" s="163">
        <v>0</v>
      </c>
      <c r="M88" s="163">
        <f t="shared" si="5"/>
        <v>5</v>
      </c>
      <c r="N88" s="163">
        <v>0</v>
      </c>
      <c r="O88" s="163">
        <f t="shared" si="6"/>
        <v>13</v>
      </c>
      <c r="P88" s="163">
        <v>0</v>
      </c>
      <c r="Q88" s="163">
        <f t="shared" si="7"/>
        <v>4</v>
      </c>
      <c r="R88" s="163">
        <v>0</v>
      </c>
      <c r="S88" s="163">
        <f t="shared" si="11"/>
        <v>5</v>
      </c>
      <c r="T88" s="163">
        <v>0</v>
      </c>
      <c r="U88" s="163">
        <f t="shared" si="8"/>
        <v>4</v>
      </c>
      <c r="V88" s="163">
        <v>0</v>
      </c>
      <c r="W88" s="163">
        <f t="shared" si="9"/>
        <v>2</v>
      </c>
      <c r="X88" s="163">
        <v>0</v>
      </c>
      <c r="Y88" s="163">
        <f t="shared" si="1"/>
        <v>1</v>
      </c>
      <c r="Z88" s="163"/>
      <c r="AA88" s="53"/>
      <c r="AB88" s="163"/>
      <c r="AC88" s="164"/>
    </row>
    <row r="89" spans="1:29" x14ac:dyDescent="0.2">
      <c r="A89" s="54">
        <v>44051</v>
      </c>
      <c r="B89" s="163"/>
      <c r="C89" s="163">
        <f t="shared" si="2"/>
        <v>217</v>
      </c>
      <c r="D89" s="163"/>
      <c r="E89" s="163">
        <f t="shared" si="3"/>
        <v>143</v>
      </c>
      <c r="F89" s="163"/>
      <c r="G89" s="163">
        <f t="shared" si="0"/>
        <v>75</v>
      </c>
      <c r="H89" s="163"/>
      <c r="I89" s="163">
        <f t="shared" si="4"/>
        <v>33</v>
      </c>
      <c r="J89" s="163"/>
      <c r="K89" s="163">
        <f t="shared" si="10"/>
        <v>3</v>
      </c>
      <c r="L89" s="163"/>
      <c r="M89" s="163">
        <f t="shared" si="5"/>
        <v>5</v>
      </c>
      <c r="N89" s="163"/>
      <c r="O89" s="163">
        <f t="shared" si="6"/>
        <v>13</v>
      </c>
      <c r="P89" s="163"/>
      <c r="Q89" s="163">
        <f t="shared" si="7"/>
        <v>4</v>
      </c>
      <c r="R89" s="163"/>
      <c r="S89" s="163">
        <f t="shared" si="11"/>
        <v>5</v>
      </c>
      <c r="T89" s="163"/>
      <c r="U89" s="163">
        <f t="shared" si="8"/>
        <v>4</v>
      </c>
      <c r="V89" s="163"/>
      <c r="W89" s="163">
        <f t="shared" si="9"/>
        <v>2</v>
      </c>
      <c r="X89" s="163"/>
      <c r="Y89" s="163">
        <f t="shared" si="1"/>
        <v>1</v>
      </c>
      <c r="Z89" s="163"/>
      <c r="AA89" s="53"/>
      <c r="AB89" s="163"/>
      <c r="AC89" s="164"/>
    </row>
    <row r="90" spans="1:29" x14ac:dyDescent="0.2">
      <c r="A90" s="54">
        <v>44052</v>
      </c>
      <c r="B90" s="163"/>
      <c r="C90" s="163">
        <f t="shared" si="2"/>
        <v>217</v>
      </c>
      <c r="D90" s="163"/>
      <c r="E90" s="163">
        <f t="shared" si="3"/>
        <v>143</v>
      </c>
      <c r="F90" s="163"/>
      <c r="G90" s="163">
        <f t="shared" si="0"/>
        <v>75</v>
      </c>
      <c r="H90" s="163"/>
      <c r="I90" s="163">
        <f t="shared" si="4"/>
        <v>33</v>
      </c>
      <c r="J90" s="163"/>
      <c r="K90" s="163">
        <f t="shared" si="10"/>
        <v>3</v>
      </c>
      <c r="L90" s="163"/>
      <c r="M90" s="163">
        <f t="shared" si="5"/>
        <v>5</v>
      </c>
      <c r="N90" s="163"/>
      <c r="O90" s="163">
        <f t="shared" si="6"/>
        <v>13</v>
      </c>
      <c r="P90" s="163"/>
      <c r="Q90" s="163">
        <f t="shared" si="7"/>
        <v>4</v>
      </c>
      <c r="R90" s="163"/>
      <c r="S90" s="163">
        <f t="shared" si="11"/>
        <v>5</v>
      </c>
      <c r="T90" s="163"/>
      <c r="U90" s="163">
        <f t="shared" si="8"/>
        <v>4</v>
      </c>
      <c r="V90" s="163"/>
      <c r="W90" s="163">
        <f t="shared" si="9"/>
        <v>2</v>
      </c>
      <c r="X90" s="163"/>
      <c r="Y90" s="163">
        <f t="shared" si="1"/>
        <v>1</v>
      </c>
      <c r="Z90" s="163"/>
      <c r="AA90" s="53"/>
      <c r="AB90" s="163"/>
      <c r="AC90" s="164"/>
    </row>
    <row r="91" spans="1:29" x14ac:dyDescent="0.2">
      <c r="A91" s="54">
        <v>44053</v>
      </c>
      <c r="B91" s="163">
        <v>7</v>
      </c>
      <c r="C91" s="163">
        <f t="shared" si="2"/>
        <v>224</v>
      </c>
      <c r="D91" s="163">
        <v>3</v>
      </c>
      <c r="E91" s="163">
        <f t="shared" si="3"/>
        <v>146</v>
      </c>
      <c r="F91" s="163">
        <v>9</v>
      </c>
      <c r="G91" s="163">
        <f t="shared" si="0"/>
        <v>84</v>
      </c>
      <c r="H91" s="163">
        <v>2</v>
      </c>
      <c r="I91" s="163">
        <f t="shared" si="4"/>
        <v>35</v>
      </c>
      <c r="J91" s="163">
        <v>0</v>
      </c>
      <c r="K91" s="163">
        <f t="shared" si="10"/>
        <v>3</v>
      </c>
      <c r="L91" s="163">
        <v>0</v>
      </c>
      <c r="M91" s="163">
        <f t="shared" si="5"/>
        <v>5</v>
      </c>
      <c r="N91" s="163">
        <v>0</v>
      </c>
      <c r="O91" s="163">
        <f t="shared" si="6"/>
        <v>13</v>
      </c>
      <c r="P91" s="163">
        <v>0</v>
      </c>
      <c r="Q91" s="163">
        <f t="shared" si="7"/>
        <v>4</v>
      </c>
      <c r="R91" s="163">
        <v>0</v>
      </c>
      <c r="S91" s="163">
        <f t="shared" si="11"/>
        <v>5</v>
      </c>
      <c r="T91" s="163">
        <v>0</v>
      </c>
      <c r="U91" s="163">
        <f t="shared" si="8"/>
        <v>4</v>
      </c>
      <c r="V91" s="163">
        <v>0</v>
      </c>
      <c r="W91" s="163">
        <f t="shared" si="9"/>
        <v>2</v>
      </c>
      <c r="X91" s="163">
        <v>0</v>
      </c>
      <c r="Y91" s="163">
        <f t="shared" si="1"/>
        <v>1</v>
      </c>
      <c r="Z91" s="163"/>
      <c r="AA91" s="53"/>
      <c r="AB91" s="163"/>
      <c r="AC91" s="164"/>
    </row>
    <row r="92" spans="1:29" x14ac:dyDescent="0.2">
      <c r="A92" s="54">
        <v>44054</v>
      </c>
      <c r="B92" s="163">
        <v>10</v>
      </c>
      <c r="C92" s="163">
        <f t="shared" si="2"/>
        <v>234</v>
      </c>
      <c r="D92" s="163">
        <v>3</v>
      </c>
      <c r="E92" s="163">
        <f t="shared" si="3"/>
        <v>149</v>
      </c>
      <c r="F92" s="163">
        <v>12</v>
      </c>
      <c r="G92" s="163">
        <f t="shared" si="0"/>
        <v>96</v>
      </c>
      <c r="H92" s="163">
        <v>2</v>
      </c>
      <c r="I92" s="163">
        <f t="shared" si="4"/>
        <v>37</v>
      </c>
      <c r="J92" s="163">
        <v>0</v>
      </c>
      <c r="K92" s="163">
        <f t="shared" si="10"/>
        <v>3</v>
      </c>
      <c r="L92" s="163">
        <v>0</v>
      </c>
      <c r="M92" s="163">
        <f t="shared" si="5"/>
        <v>5</v>
      </c>
      <c r="N92" s="163">
        <v>0</v>
      </c>
      <c r="O92" s="163">
        <f t="shared" si="6"/>
        <v>13</v>
      </c>
      <c r="P92" s="163">
        <v>0</v>
      </c>
      <c r="Q92" s="163">
        <f t="shared" si="7"/>
        <v>4</v>
      </c>
      <c r="R92" s="163">
        <v>0</v>
      </c>
      <c r="S92" s="163">
        <f t="shared" si="11"/>
        <v>5</v>
      </c>
      <c r="T92" s="163">
        <v>0</v>
      </c>
      <c r="U92" s="163">
        <f t="shared" si="8"/>
        <v>4</v>
      </c>
      <c r="V92" s="163">
        <v>0</v>
      </c>
      <c r="W92" s="163">
        <f t="shared" si="9"/>
        <v>2</v>
      </c>
      <c r="X92" s="163">
        <v>0</v>
      </c>
      <c r="Y92" s="163">
        <f t="shared" si="1"/>
        <v>1</v>
      </c>
      <c r="Z92" s="163"/>
      <c r="AA92" s="53"/>
      <c r="AB92" s="163"/>
      <c r="AC92" s="164"/>
    </row>
    <row r="93" spans="1:29" x14ac:dyDescent="0.2">
      <c r="A93" s="54">
        <v>44055</v>
      </c>
      <c r="B93" s="163">
        <v>7</v>
      </c>
      <c r="C93" s="163">
        <f t="shared" si="2"/>
        <v>241</v>
      </c>
      <c r="D93" s="163">
        <v>2</v>
      </c>
      <c r="E93" s="163">
        <f t="shared" si="3"/>
        <v>151</v>
      </c>
      <c r="F93" s="163">
        <v>7</v>
      </c>
      <c r="G93" s="163">
        <f t="shared" si="0"/>
        <v>103</v>
      </c>
      <c r="H93" s="163">
        <v>3</v>
      </c>
      <c r="I93" s="163">
        <f t="shared" si="4"/>
        <v>40</v>
      </c>
      <c r="J93" s="163">
        <v>0</v>
      </c>
      <c r="K93" s="163">
        <f t="shared" si="10"/>
        <v>3</v>
      </c>
      <c r="L93" s="163">
        <v>1</v>
      </c>
      <c r="M93" s="163">
        <f t="shared" si="5"/>
        <v>6</v>
      </c>
      <c r="N93" s="163">
        <v>0</v>
      </c>
      <c r="O93" s="163">
        <f t="shared" si="6"/>
        <v>13</v>
      </c>
      <c r="P93" s="163">
        <v>0</v>
      </c>
      <c r="Q93" s="163">
        <f t="shared" si="7"/>
        <v>4</v>
      </c>
      <c r="R93" s="163">
        <v>0</v>
      </c>
      <c r="S93" s="163">
        <f t="shared" si="11"/>
        <v>5</v>
      </c>
      <c r="T93" s="163">
        <v>0</v>
      </c>
      <c r="U93" s="163">
        <f t="shared" si="8"/>
        <v>4</v>
      </c>
      <c r="V93" s="163">
        <v>0</v>
      </c>
      <c r="W93" s="163">
        <f t="shared" si="9"/>
        <v>2</v>
      </c>
      <c r="X93" s="163">
        <v>0</v>
      </c>
      <c r="Y93" s="163">
        <f t="shared" si="1"/>
        <v>1</v>
      </c>
      <c r="Z93" s="163"/>
      <c r="AA93" s="53"/>
      <c r="AB93" s="163"/>
      <c r="AC93" s="164"/>
    </row>
    <row r="94" spans="1:29" x14ac:dyDescent="0.2">
      <c r="A94" s="54">
        <v>44056</v>
      </c>
      <c r="B94" s="163">
        <v>9</v>
      </c>
      <c r="C94" s="163">
        <f t="shared" si="2"/>
        <v>250</v>
      </c>
      <c r="D94" s="163">
        <v>3</v>
      </c>
      <c r="E94" s="163">
        <f t="shared" si="3"/>
        <v>154</v>
      </c>
      <c r="F94" s="163">
        <v>7</v>
      </c>
      <c r="G94" s="163">
        <f t="shared" si="0"/>
        <v>110</v>
      </c>
      <c r="H94" s="163">
        <v>1</v>
      </c>
      <c r="I94" s="163">
        <f t="shared" si="4"/>
        <v>41</v>
      </c>
      <c r="J94" s="163">
        <v>0</v>
      </c>
      <c r="K94" s="163">
        <f t="shared" si="10"/>
        <v>3</v>
      </c>
      <c r="L94" s="163">
        <v>0</v>
      </c>
      <c r="M94" s="163">
        <f t="shared" si="5"/>
        <v>6</v>
      </c>
      <c r="N94" s="163">
        <v>0</v>
      </c>
      <c r="O94" s="163">
        <f t="shared" si="6"/>
        <v>13</v>
      </c>
      <c r="P94" s="163">
        <v>0</v>
      </c>
      <c r="Q94" s="163">
        <f t="shared" si="7"/>
        <v>4</v>
      </c>
      <c r="R94" s="163">
        <v>0</v>
      </c>
      <c r="S94" s="163">
        <f t="shared" si="11"/>
        <v>5</v>
      </c>
      <c r="T94" s="163">
        <v>0</v>
      </c>
      <c r="U94" s="163">
        <f t="shared" si="8"/>
        <v>4</v>
      </c>
      <c r="V94" s="163">
        <v>0</v>
      </c>
      <c r="W94" s="163">
        <f t="shared" si="9"/>
        <v>2</v>
      </c>
      <c r="X94" s="163">
        <v>0</v>
      </c>
      <c r="Y94" s="163">
        <f t="shared" si="1"/>
        <v>1</v>
      </c>
      <c r="Z94" s="163"/>
      <c r="AA94" s="53"/>
      <c r="AB94" s="163"/>
      <c r="AC94" s="164"/>
    </row>
    <row r="95" spans="1:29" x14ac:dyDescent="0.2">
      <c r="A95" s="54">
        <v>44057</v>
      </c>
      <c r="B95" s="163">
        <v>2</v>
      </c>
      <c r="C95" s="163">
        <f t="shared" si="2"/>
        <v>252</v>
      </c>
      <c r="D95" s="163">
        <v>1</v>
      </c>
      <c r="E95" s="163">
        <f t="shared" si="3"/>
        <v>155</v>
      </c>
      <c r="F95" s="163">
        <v>9</v>
      </c>
      <c r="G95" s="163">
        <f t="shared" si="0"/>
        <v>119</v>
      </c>
      <c r="H95" s="163">
        <v>0</v>
      </c>
      <c r="I95" s="163">
        <f t="shared" si="4"/>
        <v>41</v>
      </c>
      <c r="J95" s="163">
        <v>0</v>
      </c>
      <c r="K95" s="163">
        <f t="shared" si="10"/>
        <v>3</v>
      </c>
      <c r="L95" s="163">
        <v>0</v>
      </c>
      <c r="M95" s="163">
        <f t="shared" si="5"/>
        <v>6</v>
      </c>
      <c r="N95" s="163">
        <v>1</v>
      </c>
      <c r="O95" s="163">
        <f t="shared" si="6"/>
        <v>14</v>
      </c>
      <c r="P95" s="163">
        <v>0</v>
      </c>
      <c r="Q95" s="163">
        <f t="shared" si="7"/>
        <v>4</v>
      </c>
      <c r="R95" s="163">
        <v>0</v>
      </c>
      <c r="S95" s="163">
        <f t="shared" si="11"/>
        <v>5</v>
      </c>
      <c r="T95" s="163">
        <v>0</v>
      </c>
      <c r="U95" s="163">
        <f t="shared" si="8"/>
        <v>4</v>
      </c>
      <c r="V95" s="163">
        <v>0</v>
      </c>
      <c r="W95" s="163">
        <f t="shared" si="9"/>
        <v>2</v>
      </c>
      <c r="X95" s="163">
        <v>0</v>
      </c>
      <c r="Y95" s="163">
        <f t="shared" si="1"/>
        <v>1</v>
      </c>
      <c r="Z95" s="163"/>
      <c r="AA95" s="53"/>
      <c r="AB95" s="163"/>
      <c r="AC95" s="164"/>
    </row>
    <row r="96" spans="1:29" x14ac:dyDescent="0.2">
      <c r="A96" s="54">
        <v>44058</v>
      </c>
      <c r="B96" s="163"/>
      <c r="C96" s="163">
        <f t="shared" si="2"/>
        <v>252</v>
      </c>
      <c r="D96" s="163"/>
      <c r="E96" s="163">
        <f t="shared" si="3"/>
        <v>155</v>
      </c>
      <c r="F96" s="163"/>
      <c r="G96" s="163">
        <f t="shared" si="0"/>
        <v>119</v>
      </c>
      <c r="H96" s="163"/>
      <c r="I96" s="163">
        <f t="shared" si="4"/>
        <v>41</v>
      </c>
      <c r="J96" s="163"/>
      <c r="K96" s="163">
        <f t="shared" si="10"/>
        <v>3</v>
      </c>
      <c r="L96" s="163"/>
      <c r="M96" s="163">
        <f t="shared" si="5"/>
        <v>6</v>
      </c>
      <c r="N96" s="163"/>
      <c r="O96" s="163">
        <f t="shared" si="6"/>
        <v>14</v>
      </c>
      <c r="P96" s="163"/>
      <c r="Q96" s="163">
        <f t="shared" si="7"/>
        <v>4</v>
      </c>
      <c r="R96" s="163"/>
      <c r="S96" s="163">
        <f t="shared" si="11"/>
        <v>5</v>
      </c>
      <c r="T96" s="163"/>
      <c r="U96" s="163">
        <f t="shared" si="8"/>
        <v>4</v>
      </c>
      <c r="V96" s="163"/>
      <c r="W96" s="163">
        <f t="shared" si="9"/>
        <v>2</v>
      </c>
      <c r="X96" s="163"/>
      <c r="Y96" s="163">
        <f t="shared" si="1"/>
        <v>1</v>
      </c>
      <c r="Z96" s="163"/>
      <c r="AA96" s="53"/>
      <c r="AB96" s="163"/>
      <c r="AC96" s="164"/>
    </row>
    <row r="97" spans="1:29" x14ac:dyDescent="0.2">
      <c r="A97" s="54">
        <v>44059</v>
      </c>
      <c r="B97" s="163"/>
      <c r="C97" s="163">
        <f t="shared" si="2"/>
        <v>252</v>
      </c>
      <c r="D97" s="163"/>
      <c r="E97" s="163">
        <f t="shared" si="3"/>
        <v>155</v>
      </c>
      <c r="F97" s="163"/>
      <c r="G97" s="163">
        <f t="shared" si="0"/>
        <v>119</v>
      </c>
      <c r="H97" s="163"/>
      <c r="I97" s="163">
        <f t="shared" si="4"/>
        <v>41</v>
      </c>
      <c r="J97" s="163"/>
      <c r="K97" s="163">
        <f t="shared" si="10"/>
        <v>3</v>
      </c>
      <c r="L97" s="163"/>
      <c r="M97" s="163">
        <f t="shared" si="5"/>
        <v>6</v>
      </c>
      <c r="N97" s="163"/>
      <c r="O97" s="163">
        <f t="shared" si="6"/>
        <v>14</v>
      </c>
      <c r="P97" s="163"/>
      <c r="Q97" s="163">
        <f t="shared" si="7"/>
        <v>4</v>
      </c>
      <c r="R97" s="163"/>
      <c r="S97" s="163">
        <f t="shared" si="11"/>
        <v>5</v>
      </c>
      <c r="T97" s="163"/>
      <c r="U97" s="163">
        <f t="shared" si="8"/>
        <v>4</v>
      </c>
      <c r="V97" s="163"/>
      <c r="W97" s="163">
        <f t="shared" si="9"/>
        <v>2</v>
      </c>
      <c r="X97" s="163"/>
      <c r="Y97" s="163">
        <f t="shared" si="1"/>
        <v>1</v>
      </c>
      <c r="Z97" s="163"/>
      <c r="AA97" s="53"/>
      <c r="AB97" s="163"/>
      <c r="AC97" s="164"/>
    </row>
    <row r="98" spans="1:29" x14ac:dyDescent="0.2">
      <c r="A98" s="54">
        <v>44060</v>
      </c>
      <c r="B98" s="163">
        <v>12</v>
      </c>
      <c r="C98" s="163">
        <f t="shared" si="2"/>
        <v>264</v>
      </c>
      <c r="D98" s="163">
        <v>8</v>
      </c>
      <c r="E98" s="163">
        <f t="shared" si="3"/>
        <v>163</v>
      </c>
      <c r="F98" s="163">
        <v>14</v>
      </c>
      <c r="G98" s="163">
        <f t="shared" si="0"/>
        <v>133</v>
      </c>
      <c r="H98" s="163">
        <v>0</v>
      </c>
      <c r="I98" s="163">
        <f t="shared" si="4"/>
        <v>41</v>
      </c>
      <c r="J98" s="163">
        <v>0</v>
      </c>
      <c r="K98" s="163">
        <f t="shared" si="10"/>
        <v>3</v>
      </c>
      <c r="L98" s="163">
        <v>1</v>
      </c>
      <c r="M98" s="163">
        <f t="shared" si="5"/>
        <v>7</v>
      </c>
      <c r="N98" s="163">
        <v>1</v>
      </c>
      <c r="O98" s="163">
        <f t="shared" si="6"/>
        <v>15</v>
      </c>
      <c r="P98" s="163">
        <v>0</v>
      </c>
      <c r="Q98" s="163">
        <f t="shared" si="7"/>
        <v>4</v>
      </c>
      <c r="R98" s="163">
        <v>0</v>
      </c>
      <c r="S98" s="163">
        <f t="shared" si="11"/>
        <v>5</v>
      </c>
      <c r="T98" s="163">
        <v>0</v>
      </c>
      <c r="U98" s="163">
        <f t="shared" si="8"/>
        <v>4</v>
      </c>
      <c r="V98" s="163">
        <v>0</v>
      </c>
      <c r="W98" s="163">
        <f t="shared" si="9"/>
        <v>2</v>
      </c>
      <c r="X98" s="163">
        <v>0</v>
      </c>
      <c r="Y98" s="163">
        <f t="shared" si="1"/>
        <v>1</v>
      </c>
      <c r="Z98" s="163"/>
      <c r="AA98" s="53"/>
      <c r="AB98" s="163"/>
      <c r="AC98" s="164"/>
    </row>
    <row r="99" spans="1:29" x14ac:dyDescent="0.2">
      <c r="A99" s="54">
        <v>44061</v>
      </c>
      <c r="B99" s="163">
        <v>10</v>
      </c>
      <c r="C99" s="163">
        <f t="shared" si="2"/>
        <v>274</v>
      </c>
      <c r="D99" s="163">
        <v>3</v>
      </c>
      <c r="E99" s="163">
        <f t="shared" si="3"/>
        <v>166</v>
      </c>
      <c r="F99" s="163">
        <v>6</v>
      </c>
      <c r="G99" s="163">
        <f t="shared" si="0"/>
        <v>139</v>
      </c>
      <c r="H99" s="163">
        <v>1</v>
      </c>
      <c r="I99" s="163">
        <f t="shared" si="4"/>
        <v>42</v>
      </c>
      <c r="J99" s="163">
        <v>0</v>
      </c>
      <c r="K99" s="163">
        <f t="shared" si="10"/>
        <v>3</v>
      </c>
      <c r="L99" s="163">
        <v>0</v>
      </c>
      <c r="M99" s="163">
        <f t="shared" si="5"/>
        <v>7</v>
      </c>
      <c r="N99" s="163">
        <v>0</v>
      </c>
      <c r="O99" s="163">
        <f t="shared" si="6"/>
        <v>15</v>
      </c>
      <c r="P99" s="163">
        <v>1</v>
      </c>
      <c r="Q99" s="163">
        <f t="shared" si="7"/>
        <v>5</v>
      </c>
      <c r="R99" s="163">
        <v>0</v>
      </c>
      <c r="S99" s="163">
        <f t="shared" si="11"/>
        <v>5</v>
      </c>
      <c r="T99" s="163">
        <v>1</v>
      </c>
      <c r="U99" s="163">
        <f t="shared" si="8"/>
        <v>5</v>
      </c>
      <c r="V99" s="163">
        <v>0</v>
      </c>
      <c r="W99" s="163">
        <f t="shared" si="9"/>
        <v>2</v>
      </c>
      <c r="X99" s="163">
        <v>0</v>
      </c>
      <c r="Y99" s="163">
        <f t="shared" si="1"/>
        <v>1</v>
      </c>
      <c r="Z99" s="163"/>
      <c r="AA99" s="53"/>
      <c r="AB99" s="163"/>
      <c r="AC99" s="164"/>
    </row>
    <row r="100" spans="1:29" x14ac:dyDescent="0.2">
      <c r="A100" s="54">
        <v>44062</v>
      </c>
      <c r="B100" s="163">
        <v>8</v>
      </c>
      <c r="C100" s="163">
        <f t="shared" si="2"/>
        <v>282</v>
      </c>
      <c r="D100" s="163">
        <v>6</v>
      </c>
      <c r="E100" s="163">
        <f t="shared" si="3"/>
        <v>172</v>
      </c>
      <c r="F100" s="163">
        <v>4</v>
      </c>
      <c r="G100" s="163">
        <f t="shared" si="0"/>
        <v>143</v>
      </c>
      <c r="H100" s="163">
        <v>0</v>
      </c>
      <c r="I100" s="163">
        <f t="shared" si="4"/>
        <v>42</v>
      </c>
      <c r="J100" s="163">
        <v>0</v>
      </c>
      <c r="K100" s="163">
        <f t="shared" si="10"/>
        <v>3</v>
      </c>
      <c r="L100" s="163">
        <v>3</v>
      </c>
      <c r="M100" s="163">
        <f t="shared" si="5"/>
        <v>10</v>
      </c>
      <c r="N100" s="163">
        <v>2</v>
      </c>
      <c r="O100" s="163">
        <f t="shared" si="6"/>
        <v>17</v>
      </c>
      <c r="P100" s="163">
        <v>0</v>
      </c>
      <c r="Q100" s="163">
        <f t="shared" si="7"/>
        <v>5</v>
      </c>
      <c r="R100" s="163">
        <v>0</v>
      </c>
      <c r="S100" s="163">
        <f t="shared" si="11"/>
        <v>5</v>
      </c>
      <c r="T100" s="163">
        <v>0</v>
      </c>
      <c r="U100" s="163">
        <f t="shared" si="8"/>
        <v>5</v>
      </c>
      <c r="V100" s="163">
        <v>0</v>
      </c>
      <c r="W100" s="163">
        <f t="shared" si="9"/>
        <v>2</v>
      </c>
      <c r="X100" s="163">
        <v>0</v>
      </c>
      <c r="Y100" s="163">
        <f t="shared" si="1"/>
        <v>1</v>
      </c>
      <c r="Z100" s="163"/>
      <c r="AA100" s="53"/>
      <c r="AB100" s="163"/>
      <c r="AC100" s="164"/>
    </row>
    <row r="101" spans="1:29" x14ac:dyDescent="0.2">
      <c r="A101" s="54">
        <v>44063</v>
      </c>
      <c r="B101" s="163">
        <v>11</v>
      </c>
      <c r="C101" s="163">
        <f t="shared" si="2"/>
        <v>293</v>
      </c>
      <c r="D101" s="163">
        <v>4</v>
      </c>
      <c r="E101" s="163">
        <f t="shared" si="3"/>
        <v>176</v>
      </c>
      <c r="F101" s="163">
        <v>2</v>
      </c>
      <c r="G101" s="163">
        <f t="shared" si="0"/>
        <v>145</v>
      </c>
      <c r="H101" s="163">
        <v>1</v>
      </c>
      <c r="I101" s="163">
        <f t="shared" si="4"/>
        <v>43</v>
      </c>
      <c r="J101" s="163">
        <v>0</v>
      </c>
      <c r="K101" s="163">
        <f t="shared" si="10"/>
        <v>3</v>
      </c>
      <c r="L101" s="163">
        <v>3</v>
      </c>
      <c r="M101" s="163">
        <f t="shared" si="5"/>
        <v>13</v>
      </c>
      <c r="N101" s="163">
        <v>2</v>
      </c>
      <c r="O101" s="163">
        <f t="shared" si="6"/>
        <v>19</v>
      </c>
      <c r="P101" s="163">
        <v>0</v>
      </c>
      <c r="Q101" s="163">
        <f t="shared" si="7"/>
        <v>5</v>
      </c>
      <c r="R101" s="163">
        <v>0</v>
      </c>
      <c r="S101" s="163">
        <f t="shared" si="11"/>
        <v>5</v>
      </c>
      <c r="T101" s="163">
        <v>0</v>
      </c>
      <c r="U101" s="163">
        <f t="shared" si="8"/>
        <v>5</v>
      </c>
      <c r="V101" s="163">
        <v>0</v>
      </c>
      <c r="W101" s="163">
        <f t="shared" si="9"/>
        <v>2</v>
      </c>
      <c r="X101" s="163">
        <v>0</v>
      </c>
      <c r="Y101" s="163">
        <f t="shared" si="1"/>
        <v>1</v>
      </c>
      <c r="Z101" s="163"/>
      <c r="AA101" s="53"/>
      <c r="AB101" s="163"/>
      <c r="AC101" s="164"/>
    </row>
    <row r="102" spans="1:29" x14ac:dyDescent="0.2">
      <c r="A102" s="54">
        <v>44064</v>
      </c>
      <c r="B102" s="163">
        <v>4</v>
      </c>
      <c r="C102" s="163">
        <f t="shared" si="2"/>
        <v>297</v>
      </c>
      <c r="D102" s="163">
        <v>2</v>
      </c>
      <c r="E102" s="163">
        <f t="shared" si="3"/>
        <v>178</v>
      </c>
      <c r="F102" s="163">
        <v>2</v>
      </c>
      <c r="G102" s="163">
        <f t="shared" si="0"/>
        <v>147</v>
      </c>
      <c r="H102" s="163">
        <v>3</v>
      </c>
      <c r="I102" s="163">
        <f t="shared" si="4"/>
        <v>46</v>
      </c>
      <c r="J102" s="163">
        <v>0</v>
      </c>
      <c r="K102" s="163">
        <f t="shared" si="10"/>
        <v>3</v>
      </c>
      <c r="L102" s="163">
        <v>1</v>
      </c>
      <c r="M102" s="163">
        <f t="shared" si="5"/>
        <v>14</v>
      </c>
      <c r="N102" s="163">
        <v>0</v>
      </c>
      <c r="O102" s="163">
        <f t="shared" si="6"/>
        <v>19</v>
      </c>
      <c r="P102" s="163">
        <v>0</v>
      </c>
      <c r="Q102" s="163">
        <f t="shared" si="7"/>
        <v>5</v>
      </c>
      <c r="R102" s="163">
        <v>0</v>
      </c>
      <c r="S102" s="163">
        <f t="shared" si="11"/>
        <v>5</v>
      </c>
      <c r="T102" s="163">
        <v>0</v>
      </c>
      <c r="U102" s="163">
        <f t="shared" si="8"/>
        <v>5</v>
      </c>
      <c r="V102" s="163">
        <v>0</v>
      </c>
      <c r="W102" s="163">
        <f t="shared" si="9"/>
        <v>2</v>
      </c>
      <c r="X102" s="163">
        <v>0</v>
      </c>
      <c r="Y102" s="163">
        <f t="shared" si="1"/>
        <v>1</v>
      </c>
      <c r="Z102" s="163"/>
      <c r="AA102" s="53"/>
      <c r="AB102" s="163"/>
      <c r="AC102" s="164"/>
    </row>
    <row r="103" spans="1:29" x14ac:dyDescent="0.2">
      <c r="A103" s="54">
        <v>44065</v>
      </c>
      <c r="B103" s="163"/>
      <c r="C103" s="163">
        <f t="shared" si="2"/>
        <v>297</v>
      </c>
      <c r="D103" s="163"/>
      <c r="E103" s="163">
        <f t="shared" si="3"/>
        <v>178</v>
      </c>
      <c r="F103" s="163"/>
      <c r="G103" s="163">
        <f t="shared" si="0"/>
        <v>147</v>
      </c>
      <c r="H103" s="163"/>
      <c r="I103" s="163">
        <f t="shared" si="4"/>
        <v>46</v>
      </c>
      <c r="J103" s="163"/>
      <c r="K103" s="163">
        <f t="shared" si="10"/>
        <v>3</v>
      </c>
      <c r="L103" s="163"/>
      <c r="M103" s="163">
        <f t="shared" si="5"/>
        <v>14</v>
      </c>
      <c r="N103" s="163"/>
      <c r="O103" s="163">
        <f t="shared" si="6"/>
        <v>19</v>
      </c>
      <c r="P103" s="163"/>
      <c r="Q103" s="163">
        <f t="shared" si="7"/>
        <v>5</v>
      </c>
      <c r="R103" s="163"/>
      <c r="S103" s="163">
        <f t="shared" si="11"/>
        <v>5</v>
      </c>
      <c r="T103" s="163"/>
      <c r="U103" s="163">
        <f t="shared" si="8"/>
        <v>5</v>
      </c>
      <c r="V103" s="163"/>
      <c r="W103" s="163">
        <f t="shared" si="9"/>
        <v>2</v>
      </c>
      <c r="X103" s="163"/>
      <c r="Y103" s="163">
        <f t="shared" si="1"/>
        <v>1</v>
      </c>
      <c r="Z103" s="163"/>
      <c r="AA103" s="53"/>
      <c r="AB103" s="163"/>
      <c r="AC103" s="164"/>
    </row>
    <row r="104" spans="1:29" x14ac:dyDescent="0.2">
      <c r="A104" s="54">
        <v>44066</v>
      </c>
      <c r="B104" s="163"/>
      <c r="C104" s="163">
        <f t="shared" si="2"/>
        <v>297</v>
      </c>
      <c r="D104" s="163"/>
      <c r="E104" s="163">
        <f t="shared" si="3"/>
        <v>178</v>
      </c>
      <c r="F104" s="163"/>
      <c r="G104" s="163">
        <f t="shared" si="0"/>
        <v>147</v>
      </c>
      <c r="H104" s="163"/>
      <c r="I104" s="163">
        <f t="shared" si="4"/>
        <v>46</v>
      </c>
      <c r="J104" s="163"/>
      <c r="K104" s="163">
        <f t="shared" si="10"/>
        <v>3</v>
      </c>
      <c r="L104" s="163"/>
      <c r="M104" s="163">
        <f t="shared" si="5"/>
        <v>14</v>
      </c>
      <c r="N104" s="163"/>
      <c r="O104" s="163">
        <f t="shared" si="6"/>
        <v>19</v>
      </c>
      <c r="P104" s="163"/>
      <c r="Q104" s="163">
        <f t="shared" si="7"/>
        <v>5</v>
      </c>
      <c r="R104" s="163"/>
      <c r="S104" s="163">
        <f t="shared" si="11"/>
        <v>5</v>
      </c>
      <c r="T104" s="163"/>
      <c r="U104" s="163">
        <f t="shared" si="8"/>
        <v>5</v>
      </c>
      <c r="V104" s="163"/>
      <c r="W104" s="163">
        <f t="shared" si="9"/>
        <v>2</v>
      </c>
      <c r="X104" s="163"/>
      <c r="Y104" s="163">
        <f t="shared" si="1"/>
        <v>1</v>
      </c>
      <c r="Z104" s="163"/>
      <c r="AA104" s="53"/>
      <c r="AB104" s="163"/>
      <c r="AC104" s="164"/>
    </row>
    <row r="105" spans="1:29" x14ac:dyDescent="0.2">
      <c r="A105" s="54">
        <v>44067</v>
      </c>
      <c r="B105" s="163">
        <v>21</v>
      </c>
      <c r="C105" s="163">
        <f t="shared" si="2"/>
        <v>318</v>
      </c>
      <c r="D105" s="163">
        <v>11</v>
      </c>
      <c r="E105" s="163">
        <f t="shared" si="3"/>
        <v>189</v>
      </c>
      <c r="F105" s="163">
        <v>6</v>
      </c>
      <c r="G105" s="163">
        <f t="shared" si="0"/>
        <v>153</v>
      </c>
      <c r="H105" s="163">
        <v>3</v>
      </c>
      <c r="I105" s="163">
        <f t="shared" si="4"/>
        <v>49</v>
      </c>
      <c r="J105" s="163">
        <v>1</v>
      </c>
      <c r="K105" s="163">
        <f t="shared" si="10"/>
        <v>4</v>
      </c>
      <c r="L105" s="163">
        <v>2</v>
      </c>
      <c r="M105" s="163">
        <f t="shared" si="5"/>
        <v>16</v>
      </c>
      <c r="N105" s="163">
        <v>3</v>
      </c>
      <c r="O105" s="163">
        <f t="shared" si="6"/>
        <v>22</v>
      </c>
      <c r="P105" s="163">
        <v>0</v>
      </c>
      <c r="Q105" s="163">
        <f t="shared" si="7"/>
        <v>5</v>
      </c>
      <c r="R105" s="163">
        <v>2</v>
      </c>
      <c r="S105" s="163">
        <f t="shared" si="11"/>
        <v>7</v>
      </c>
      <c r="T105" s="163">
        <v>0</v>
      </c>
      <c r="U105" s="163">
        <f t="shared" si="8"/>
        <v>5</v>
      </c>
      <c r="V105" s="163">
        <v>0</v>
      </c>
      <c r="W105" s="163">
        <f t="shared" si="9"/>
        <v>2</v>
      </c>
      <c r="X105" s="163">
        <v>0</v>
      </c>
      <c r="Y105" s="163">
        <f t="shared" si="1"/>
        <v>1</v>
      </c>
      <c r="Z105" s="163"/>
      <c r="AA105" s="53"/>
      <c r="AB105" s="163"/>
      <c r="AC105" s="164"/>
    </row>
    <row r="106" spans="1:29" x14ac:dyDescent="0.2">
      <c r="A106" s="54">
        <v>44068</v>
      </c>
      <c r="B106" s="163">
        <v>12</v>
      </c>
      <c r="C106" s="163">
        <f>SUM(C105,B106)</f>
        <v>330</v>
      </c>
      <c r="D106" s="163">
        <v>5</v>
      </c>
      <c r="E106" s="163">
        <f t="shared" si="3"/>
        <v>194</v>
      </c>
      <c r="F106" s="163">
        <v>2</v>
      </c>
      <c r="G106" s="163">
        <f t="shared" si="0"/>
        <v>155</v>
      </c>
      <c r="H106" s="163">
        <v>1</v>
      </c>
      <c r="I106" s="163">
        <f t="shared" si="4"/>
        <v>50</v>
      </c>
      <c r="J106" s="163">
        <v>1</v>
      </c>
      <c r="K106" s="163">
        <f t="shared" si="10"/>
        <v>5</v>
      </c>
      <c r="L106" s="163">
        <v>0</v>
      </c>
      <c r="M106" s="163">
        <f t="shared" si="5"/>
        <v>16</v>
      </c>
      <c r="N106" s="163">
        <v>0</v>
      </c>
      <c r="O106" s="163">
        <f t="shared" si="6"/>
        <v>22</v>
      </c>
      <c r="P106" s="163">
        <v>1</v>
      </c>
      <c r="Q106" s="163">
        <f t="shared" si="7"/>
        <v>6</v>
      </c>
      <c r="R106" s="163">
        <v>1</v>
      </c>
      <c r="S106" s="163">
        <f t="shared" si="11"/>
        <v>8</v>
      </c>
      <c r="T106" s="163">
        <v>0</v>
      </c>
      <c r="U106" s="163">
        <f t="shared" si="8"/>
        <v>5</v>
      </c>
      <c r="V106" s="163">
        <v>0</v>
      </c>
      <c r="W106" s="163">
        <f t="shared" si="9"/>
        <v>2</v>
      </c>
      <c r="X106" s="163">
        <v>0</v>
      </c>
      <c r="Y106" s="163">
        <f t="shared" si="1"/>
        <v>1</v>
      </c>
      <c r="Z106" s="163"/>
      <c r="AA106" s="53"/>
      <c r="AB106" s="163"/>
      <c r="AC106" s="164"/>
    </row>
    <row r="107" spans="1:29" x14ac:dyDescent="0.2">
      <c r="A107" s="54">
        <v>44069</v>
      </c>
      <c r="B107" s="163">
        <v>11</v>
      </c>
      <c r="C107" s="163">
        <f t="shared" si="2"/>
        <v>341</v>
      </c>
      <c r="D107" s="163">
        <v>3</v>
      </c>
      <c r="E107" s="163">
        <f>SUM(E106,D107)</f>
        <v>197</v>
      </c>
      <c r="F107" s="163">
        <v>2</v>
      </c>
      <c r="G107" s="163">
        <f t="shared" si="0"/>
        <v>157</v>
      </c>
      <c r="H107" s="163">
        <v>1</v>
      </c>
      <c r="I107" s="163">
        <f t="shared" si="4"/>
        <v>51</v>
      </c>
      <c r="J107" s="163">
        <v>1</v>
      </c>
      <c r="K107" s="163">
        <f t="shared" si="10"/>
        <v>6</v>
      </c>
      <c r="L107" s="163">
        <v>1</v>
      </c>
      <c r="M107" s="163">
        <f t="shared" si="5"/>
        <v>17</v>
      </c>
      <c r="N107" s="163">
        <v>1</v>
      </c>
      <c r="O107" s="163">
        <f t="shared" si="6"/>
        <v>23</v>
      </c>
      <c r="P107" s="163">
        <v>0</v>
      </c>
      <c r="Q107" s="163">
        <f t="shared" si="7"/>
        <v>6</v>
      </c>
      <c r="R107" s="163">
        <v>1</v>
      </c>
      <c r="S107" s="163">
        <f t="shared" si="11"/>
        <v>9</v>
      </c>
      <c r="T107" s="163">
        <v>0</v>
      </c>
      <c r="U107" s="163">
        <f t="shared" si="8"/>
        <v>5</v>
      </c>
      <c r="V107" s="163">
        <v>0</v>
      </c>
      <c r="W107" s="163">
        <f t="shared" si="9"/>
        <v>2</v>
      </c>
      <c r="X107" s="163">
        <v>0</v>
      </c>
      <c r="Y107" s="163">
        <f t="shared" si="1"/>
        <v>1</v>
      </c>
      <c r="Z107" s="163"/>
      <c r="AA107" s="53"/>
      <c r="AB107" s="163"/>
      <c r="AC107" s="164"/>
    </row>
    <row r="108" spans="1:29" x14ac:dyDescent="0.2">
      <c r="A108" s="54">
        <v>44070</v>
      </c>
      <c r="B108" s="163">
        <v>23</v>
      </c>
      <c r="C108" s="163">
        <f t="shared" si="2"/>
        <v>364</v>
      </c>
      <c r="D108" s="163">
        <v>7</v>
      </c>
      <c r="E108" s="163">
        <f t="shared" si="3"/>
        <v>204</v>
      </c>
      <c r="F108" s="163">
        <v>1</v>
      </c>
      <c r="G108" s="163">
        <f t="shared" si="0"/>
        <v>158</v>
      </c>
      <c r="H108" s="163">
        <v>0</v>
      </c>
      <c r="I108" s="163">
        <f t="shared" si="4"/>
        <v>51</v>
      </c>
      <c r="J108" s="163">
        <v>1</v>
      </c>
      <c r="K108" s="163">
        <f t="shared" si="10"/>
        <v>7</v>
      </c>
      <c r="L108" s="163">
        <v>1</v>
      </c>
      <c r="M108" s="163">
        <f t="shared" si="5"/>
        <v>18</v>
      </c>
      <c r="N108" s="163">
        <v>0</v>
      </c>
      <c r="O108" s="163">
        <f t="shared" si="6"/>
        <v>23</v>
      </c>
      <c r="P108" s="163">
        <v>0</v>
      </c>
      <c r="Q108" s="163">
        <f t="shared" si="7"/>
        <v>6</v>
      </c>
      <c r="R108" s="163">
        <v>0</v>
      </c>
      <c r="S108" s="163">
        <f t="shared" si="11"/>
        <v>9</v>
      </c>
      <c r="T108" s="163">
        <v>0</v>
      </c>
      <c r="U108" s="163">
        <f t="shared" si="8"/>
        <v>5</v>
      </c>
      <c r="V108" s="163">
        <v>0</v>
      </c>
      <c r="W108" s="163">
        <f t="shared" si="9"/>
        <v>2</v>
      </c>
      <c r="X108" s="163">
        <v>0</v>
      </c>
      <c r="Y108" s="163">
        <f t="shared" si="1"/>
        <v>1</v>
      </c>
      <c r="Z108" s="163"/>
      <c r="AA108" s="53"/>
      <c r="AB108" s="163"/>
      <c r="AC108" s="164"/>
    </row>
    <row r="109" spans="1:29" x14ac:dyDescent="0.2">
      <c r="A109" s="54">
        <v>44071</v>
      </c>
      <c r="B109" s="163">
        <v>9</v>
      </c>
      <c r="C109" s="163">
        <f t="shared" si="2"/>
        <v>373</v>
      </c>
      <c r="D109" s="163">
        <v>4</v>
      </c>
      <c r="E109" s="163">
        <f t="shared" si="3"/>
        <v>208</v>
      </c>
      <c r="F109" s="163">
        <v>1</v>
      </c>
      <c r="G109" s="163">
        <f t="shared" si="0"/>
        <v>159</v>
      </c>
      <c r="H109" s="163">
        <v>2</v>
      </c>
      <c r="I109" s="163">
        <f t="shared" si="4"/>
        <v>53</v>
      </c>
      <c r="J109" s="163">
        <v>0</v>
      </c>
      <c r="K109" s="163">
        <f t="shared" si="10"/>
        <v>7</v>
      </c>
      <c r="L109" s="163">
        <v>0</v>
      </c>
      <c r="M109" s="163">
        <f t="shared" si="5"/>
        <v>18</v>
      </c>
      <c r="N109" s="163">
        <v>0</v>
      </c>
      <c r="O109" s="163">
        <f t="shared" si="6"/>
        <v>23</v>
      </c>
      <c r="P109" s="163">
        <v>0</v>
      </c>
      <c r="Q109" s="163">
        <f t="shared" si="7"/>
        <v>6</v>
      </c>
      <c r="R109" s="163">
        <v>0</v>
      </c>
      <c r="S109" s="163">
        <f t="shared" si="11"/>
        <v>9</v>
      </c>
      <c r="T109" s="163">
        <v>0</v>
      </c>
      <c r="U109" s="163">
        <f t="shared" si="8"/>
        <v>5</v>
      </c>
      <c r="V109" s="163">
        <v>0</v>
      </c>
      <c r="W109" s="163">
        <f t="shared" si="9"/>
        <v>2</v>
      </c>
      <c r="X109" s="163">
        <v>0</v>
      </c>
      <c r="Y109" s="163">
        <f t="shared" si="1"/>
        <v>1</v>
      </c>
      <c r="Z109" s="163"/>
      <c r="AA109" s="53"/>
      <c r="AB109" s="163"/>
      <c r="AC109" s="164"/>
    </row>
    <row r="110" spans="1:29" x14ac:dyDescent="0.2">
      <c r="A110" s="54">
        <v>44072</v>
      </c>
      <c r="B110" s="163"/>
      <c r="C110" s="163">
        <f t="shared" si="2"/>
        <v>373</v>
      </c>
      <c r="D110" s="163"/>
      <c r="E110" s="163">
        <f t="shared" si="3"/>
        <v>208</v>
      </c>
      <c r="F110" s="163"/>
      <c r="G110" s="163">
        <f t="shared" si="0"/>
        <v>159</v>
      </c>
      <c r="H110" s="163"/>
      <c r="I110" s="163">
        <f t="shared" si="4"/>
        <v>53</v>
      </c>
      <c r="J110" s="163"/>
      <c r="K110" s="163">
        <f t="shared" si="10"/>
        <v>7</v>
      </c>
      <c r="L110" s="163"/>
      <c r="M110" s="163">
        <f t="shared" si="5"/>
        <v>18</v>
      </c>
      <c r="N110" s="163"/>
      <c r="O110" s="163">
        <f t="shared" si="6"/>
        <v>23</v>
      </c>
      <c r="P110" s="163"/>
      <c r="Q110" s="163">
        <f t="shared" si="7"/>
        <v>6</v>
      </c>
      <c r="R110" s="163"/>
      <c r="S110" s="163">
        <f t="shared" si="11"/>
        <v>9</v>
      </c>
      <c r="T110" s="163"/>
      <c r="U110" s="163">
        <f t="shared" si="8"/>
        <v>5</v>
      </c>
      <c r="V110" s="163"/>
      <c r="W110" s="163">
        <f t="shared" si="9"/>
        <v>2</v>
      </c>
      <c r="X110" s="163"/>
      <c r="Y110" s="163">
        <f t="shared" si="1"/>
        <v>1</v>
      </c>
      <c r="Z110" s="163"/>
      <c r="AA110" s="53"/>
      <c r="AB110" s="163"/>
      <c r="AC110" s="164"/>
    </row>
    <row r="111" spans="1:29" x14ac:dyDescent="0.2">
      <c r="A111" s="54">
        <v>44073</v>
      </c>
      <c r="B111" s="163"/>
      <c r="C111" s="163">
        <f t="shared" si="2"/>
        <v>373</v>
      </c>
      <c r="D111" s="163"/>
      <c r="E111" s="163">
        <f t="shared" si="3"/>
        <v>208</v>
      </c>
      <c r="F111" s="163"/>
      <c r="G111" s="163">
        <f t="shared" si="0"/>
        <v>159</v>
      </c>
      <c r="H111" s="163"/>
      <c r="I111" s="163">
        <f t="shared" si="4"/>
        <v>53</v>
      </c>
      <c r="J111" s="163"/>
      <c r="K111" s="163">
        <f t="shared" si="10"/>
        <v>7</v>
      </c>
      <c r="L111" s="163"/>
      <c r="M111" s="163">
        <f t="shared" si="5"/>
        <v>18</v>
      </c>
      <c r="N111" s="163"/>
      <c r="O111" s="163">
        <f t="shared" si="6"/>
        <v>23</v>
      </c>
      <c r="P111" s="163"/>
      <c r="Q111" s="163">
        <f t="shared" si="7"/>
        <v>6</v>
      </c>
      <c r="R111" s="163"/>
      <c r="S111" s="163">
        <f t="shared" si="11"/>
        <v>9</v>
      </c>
      <c r="T111" s="163"/>
      <c r="U111" s="163">
        <f t="shared" si="8"/>
        <v>5</v>
      </c>
      <c r="V111" s="163"/>
      <c r="W111" s="163">
        <f t="shared" si="9"/>
        <v>2</v>
      </c>
      <c r="X111" s="163"/>
      <c r="Y111" s="163">
        <f t="shared" si="1"/>
        <v>1</v>
      </c>
      <c r="Z111" s="163"/>
      <c r="AA111" s="53"/>
      <c r="AB111" s="163"/>
      <c r="AC111" s="164"/>
    </row>
    <row r="112" spans="1:29" x14ac:dyDescent="0.2">
      <c r="A112" s="54">
        <v>44074</v>
      </c>
      <c r="B112" s="163">
        <v>14</v>
      </c>
      <c r="C112" s="163">
        <f t="shared" si="2"/>
        <v>387</v>
      </c>
      <c r="D112" s="163">
        <v>5</v>
      </c>
      <c r="E112" s="163">
        <f t="shared" si="3"/>
        <v>213</v>
      </c>
      <c r="F112" s="163">
        <v>4</v>
      </c>
      <c r="G112" s="163">
        <f t="shared" si="0"/>
        <v>163</v>
      </c>
      <c r="H112" s="163">
        <v>1</v>
      </c>
      <c r="I112" s="163">
        <f t="shared" si="4"/>
        <v>54</v>
      </c>
      <c r="J112" s="163">
        <v>5</v>
      </c>
      <c r="K112" s="163">
        <f t="shared" si="10"/>
        <v>12</v>
      </c>
      <c r="L112" s="163">
        <v>0</v>
      </c>
      <c r="M112" s="163">
        <f t="shared" si="5"/>
        <v>18</v>
      </c>
      <c r="N112" s="163">
        <v>0</v>
      </c>
      <c r="O112" s="163">
        <f t="shared" si="6"/>
        <v>23</v>
      </c>
      <c r="P112" s="163">
        <v>0</v>
      </c>
      <c r="Q112" s="163">
        <f t="shared" si="7"/>
        <v>6</v>
      </c>
      <c r="R112" s="163">
        <v>0</v>
      </c>
      <c r="S112" s="163">
        <f t="shared" si="11"/>
        <v>9</v>
      </c>
      <c r="T112" s="163">
        <v>0</v>
      </c>
      <c r="U112" s="163">
        <f t="shared" si="8"/>
        <v>5</v>
      </c>
      <c r="V112" s="163">
        <v>0</v>
      </c>
      <c r="W112" s="163">
        <f t="shared" si="9"/>
        <v>2</v>
      </c>
      <c r="X112" s="163">
        <v>0</v>
      </c>
      <c r="Y112" s="163">
        <f t="shared" si="1"/>
        <v>1</v>
      </c>
      <c r="Z112" s="163"/>
      <c r="AA112" s="53"/>
      <c r="AB112" s="163"/>
      <c r="AC112" s="164"/>
    </row>
    <row r="113" spans="1:29" x14ac:dyDescent="0.2">
      <c r="A113" s="54">
        <v>44075</v>
      </c>
      <c r="B113" s="163">
        <v>11</v>
      </c>
      <c r="C113" s="163">
        <f t="shared" si="2"/>
        <v>398</v>
      </c>
      <c r="D113" s="163">
        <v>0</v>
      </c>
      <c r="E113" s="163">
        <f t="shared" si="3"/>
        <v>213</v>
      </c>
      <c r="F113" s="163">
        <v>3</v>
      </c>
      <c r="G113" s="163">
        <f t="shared" si="0"/>
        <v>166</v>
      </c>
      <c r="H113" s="163">
        <v>0</v>
      </c>
      <c r="I113" s="163">
        <f t="shared" si="4"/>
        <v>54</v>
      </c>
      <c r="J113" s="163">
        <v>0</v>
      </c>
      <c r="K113" s="163">
        <f t="shared" si="10"/>
        <v>12</v>
      </c>
      <c r="L113" s="163">
        <v>0</v>
      </c>
      <c r="M113" s="163">
        <f t="shared" si="5"/>
        <v>18</v>
      </c>
      <c r="N113" s="163">
        <v>1</v>
      </c>
      <c r="O113" s="163">
        <f t="shared" si="6"/>
        <v>24</v>
      </c>
      <c r="P113" s="163">
        <v>0</v>
      </c>
      <c r="Q113" s="163">
        <f t="shared" si="7"/>
        <v>6</v>
      </c>
      <c r="R113" s="163">
        <v>0</v>
      </c>
      <c r="S113" s="163">
        <f t="shared" si="11"/>
        <v>9</v>
      </c>
      <c r="T113" s="163">
        <v>0</v>
      </c>
      <c r="U113" s="163">
        <f t="shared" si="8"/>
        <v>5</v>
      </c>
      <c r="V113" s="163">
        <v>0</v>
      </c>
      <c r="W113" s="163">
        <f t="shared" si="9"/>
        <v>2</v>
      </c>
      <c r="X113" s="163">
        <v>0</v>
      </c>
      <c r="Y113" s="163">
        <f t="shared" si="1"/>
        <v>1</v>
      </c>
      <c r="Z113" s="163"/>
      <c r="AA113" s="53"/>
      <c r="AB113" s="163"/>
      <c r="AC113" s="164"/>
    </row>
    <row r="114" spans="1:29" x14ac:dyDescent="0.2">
      <c r="A114" s="54">
        <v>44076</v>
      </c>
      <c r="B114" s="163">
        <v>25</v>
      </c>
      <c r="C114" s="163">
        <f t="shared" si="2"/>
        <v>423</v>
      </c>
      <c r="D114" s="163">
        <v>8</v>
      </c>
      <c r="E114" s="163">
        <f t="shared" si="3"/>
        <v>221</v>
      </c>
      <c r="F114" s="163">
        <v>1</v>
      </c>
      <c r="G114" s="163">
        <f t="shared" si="0"/>
        <v>167</v>
      </c>
      <c r="H114" s="163">
        <v>1</v>
      </c>
      <c r="I114" s="163">
        <f t="shared" si="4"/>
        <v>55</v>
      </c>
      <c r="J114" s="163">
        <v>0</v>
      </c>
      <c r="K114" s="163">
        <f t="shared" si="10"/>
        <v>12</v>
      </c>
      <c r="L114" s="163">
        <v>0</v>
      </c>
      <c r="M114" s="163">
        <f t="shared" si="5"/>
        <v>18</v>
      </c>
      <c r="N114" s="163">
        <v>0</v>
      </c>
      <c r="O114" s="163">
        <f t="shared" si="6"/>
        <v>24</v>
      </c>
      <c r="P114" s="163">
        <v>0</v>
      </c>
      <c r="Q114" s="163">
        <f t="shared" si="7"/>
        <v>6</v>
      </c>
      <c r="R114" s="163">
        <v>0</v>
      </c>
      <c r="S114" s="163">
        <f t="shared" si="11"/>
        <v>9</v>
      </c>
      <c r="T114" s="163">
        <v>0</v>
      </c>
      <c r="U114" s="163">
        <f t="shared" si="8"/>
        <v>5</v>
      </c>
      <c r="V114" s="163">
        <v>0</v>
      </c>
      <c r="W114" s="163">
        <f t="shared" si="9"/>
        <v>2</v>
      </c>
      <c r="X114" s="163">
        <v>0</v>
      </c>
      <c r="Y114" s="163">
        <f t="shared" si="1"/>
        <v>1</v>
      </c>
      <c r="Z114" s="163"/>
      <c r="AA114" s="53"/>
      <c r="AB114" s="163"/>
      <c r="AC114" s="164"/>
    </row>
    <row r="115" spans="1:29" x14ac:dyDescent="0.2">
      <c r="A115" s="54">
        <v>44077</v>
      </c>
      <c r="B115" s="163">
        <v>15</v>
      </c>
      <c r="C115" s="163">
        <f t="shared" si="2"/>
        <v>438</v>
      </c>
      <c r="D115" s="163">
        <v>7</v>
      </c>
      <c r="E115" s="163">
        <f t="shared" si="3"/>
        <v>228</v>
      </c>
      <c r="F115" s="163">
        <v>1</v>
      </c>
      <c r="G115" s="163">
        <f t="shared" si="0"/>
        <v>168</v>
      </c>
      <c r="H115" s="163">
        <v>1</v>
      </c>
      <c r="I115" s="163">
        <f t="shared" si="4"/>
        <v>56</v>
      </c>
      <c r="J115" s="163">
        <v>0</v>
      </c>
      <c r="K115" s="163">
        <f t="shared" si="10"/>
        <v>12</v>
      </c>
      <c r="L115" s="163">
        <v>0</v>
      </c>
      <c r="M115" s="163">
        <f t="shared" si="5"/>
        <v>18</v>
      </c>
      <c r="N115" s="163">
        <v>0</v>
      </c>
      <c r="O115" s="163">
        <f t="shared" si="6"/>
        <v>24</v>
      </c>
      <c r="P115" s="163">
        <v>0</v>
      </c>
      <c r="Q115" s="163">
        <f t="shared" si="7"/>
        <v>6</v>
      </c>
      <c r="R115" s="163">
        <v>0</v>
      </c>
      <c r="S115" s="163">
        <f t="shared" si="11"/>
        <v>9</v>
      </c>
      <c r="T115" s="163">
        <v>0</v>
      </c>
      <c r="U115" s="163">
        <f t="shared" si="8"/>
        <v>5</v>
      </c>
      <c r="V115" s="163">
        <v>0</v>
      </c>
      <c r="W115" s="163">
        <f t="shared" si="9"/>
        <v>2</v>
      </c>
      <c r="X115" s="163">
        <v>0</v>
      </c>
      <c r="Y115" s="163">
        <f t="shared" si="1"/>
        <v>1</v>
      </c>
      <c r="Z115" s="163"/>
      <c r="AA115" s="53"/>
      <c r="AB115" s="163"/>
      <c r="AC115" s="164"/>
    </row>
    <row r="116" spans="1:29" x14ac:dyDescent="0.2">
      <c r="A116" s="54">
        <v>44078</v>
      </c>
      <c r="B116" s="53">
        <v>10</v>
      </c>
      <c r="C116" s="163">
        <f t="shared" si="2"/>
        <v>448</v>
      </c>
      <c r="D116" s="53">
        <v>4</v>
      </c>
      <c r="E116" s="163">
        <f t="shared" si="3"/>
        <v>232</v>
      </c>
      <c r="F116" s="53">
        <v>2</v>
      </c>
      <c r="G116" s="163">
        <f t="shared" si="0"/>
        <v>170</v>
      </c>
      <c r="H116" s="53">
        <v>1</v>
      </c>
      <c r="I116" s="163">
        <f t="shared" si="4"/>
        <v>57</v>
      </c>
      <c r="J116" s="53">
        <v>1</v>
      </c>
      <c r="K116" s="163">
        <f t="shared" si="10"/>
        <v>13</v>
      </c>
      <c r="L116" s="53">
        <v>0</v>
      </c>
      <c r="M116" s="163">
        <f t="shared" si="5"/>
        <v>18</v>
      </c>
      <c r="N116" s="53">
        <v>0</v>
      </c>
      <c r="O116" s="163">
        <f t="shared" si="6"/>
        <v>24</v>
      </c>
      <c r="P116" s="53">
        <v>0</v>
      </c>
      <c r="Q116" s="163">
        <f t="shared" si="7"/>
        <v>6</v>
      </c>
      <c r="R116" s="53">
        <v>0</v>
      </c>
      <c r="S116" s="163">
        <f t="shared" si="11"/>
        <v>9</v>
      </c>
      <c r="T116" s="53">
        <v>0</v>
      </c>
      <c r="U116" s="163">
        <f t="shared" si="8"/>
        <v>5</v>
      </c>
      <c r="V116" s="53">
        <v>0</v>
      </c>
      <c r="W116" s="163">
        <f t="shared" si="9"/>
        <v>2</v>
      </c>
      <c r="X116" s="53">
        <v>0</v>
      </c>
      <c r="Y116" s="163">
        <f t="shared" si="1"/>
        <v>1</v>
      </c>
      <c r="Z116" s="163"/>
      <c r="AA116" s="53"/>
      <c r="AB116" s="163"/>
      <c r="AC116" s="164"/>
    </row>
    <row r="117" spans="1:29" x14ac:dyDescent="0.2">
      <c r="A117" s="54">
        <v>44079</v>
      </c>
      <c r="B117" s="53"/>
      <c r="C117" s="163">
        <f t="shared" si="2"/>
        <v>448</v>
      </c>
      <c r="D117" s="53"/>
      <c r="E117" s="163">
        <f t="shared" si="3"/>
        <v>232</v>
      </c>
      <c r="F117" s="53"/>
      <c r="G117" s="163">
        <f t="shared" si="0"/>
        <v>170</v>
      </c>
      <c r="H117" s="53"/>
      <c r="I117" s="163">
        <f t="shared" si="4"/>
        <v>57</v>
      </c>
      <c r="J117" s="53"/>
      <c r="K117" s="163">
        <f t="shared" si="10"/>
        <v>13</v>
      </c>
      <c r="L117" s="53"/>
      <c r="M117" s="163">
        <f t="shared" si="5"/>
        <v>18</v>
      </c>
      <c r="N117" s="53"/>
      <c r="O117" s="163">
        <f t="shared" si="6"/>
        <v>24</v>
      </c>
      <c r="P117" s="53"/>
      <c r="Q117" s="163">
        <f t="shared" si="7"/>
        <v>6</v>
      </c>
      <c r="R117" s="53"/>
      <c r="S117" s="163">
        <f t="shared" si="11"/>
        <v>9</v>
      </c>
      <c r="T117" s="53"/>
      <c r="U117" s="163">
        <f t="shared" si="8"/>
        <v>5</v>
      </c>
      <c r="V117" s="53"/>
      <c r="W117" s="163">
        <f t="shared" si="9"/>
        <v>2</v>
      </c>
      <c r="X117" s="53"/>
      <c r="Y117" s="163">
        <f t="shared" si="1"/>
        <v>1</v>
      </c>
      <c r="Z117" s="163"/>
      <c r="AA117" s="53"/>
      <c r="AB117" s="163"/>
      <c r="AC117" s="164"/>
    </row>
    <row r="118" spans="1:29" x14ac:dyDescent="0.2">
      <c r="A118" s="54">
        <v>44080</v>
      </c>
      <c r="B118" s="53"/>
      <c r="C118" s="163">
        <f t="shared" si="2"/>
        <v>448</v>
      </c>
      <c r="D118" s="53"/>
      <c r="E118" s="163">
        <f t="shared" si="3"/>
        <v>232</v>
      </c>
      <c r="F118" s="53"/>
      <c r="G118" s="163">
        <f t="shared" si="0"/>
        <v>170</v>
      </c>
      <c r="H118" s="53"/>
      <c r="I118" s="163">
        <f t="shared" si="4"/>
        <v>57</v>
      </c>
      <c r="J118" s="53"/>
      <c r="K118" s="163">
        <f t="shared" si="10"/>
        <v>13</v>
      </c>
      <c r="L118" s="53"/>
      <c r="M118" s="163">
        <f t="shared" si="5"/>
        <v>18</v>
      </c>
      <c r="N118" s="53"/>
      <c r="O118" s="163">
        <f t="shared" si="6"/>
        <v>24</v>
      </c>
      <c r="P118" s="53"/>
      <c r="Q118" s="163">
        <f t="shared" si="7"/>
        <v>6</v>
      </c>
      <c r="R118" s="53"/>
      <c r="S118" s="163">
        <f t="shared" si="11"/>
        <v>9</v>
      </c>
      <c r="T118" s="53"/>
      <c r="U118" s="163">
        <f t="shared" si="8"/>
        <v>5</v>
      </c>
      <c r="V118" s="53"/>
      <c r="W118" s="163">
        <f t="shared" si="9"/>
        <v>2</v>
      </c>
      <c r="X118" s="53"/>
      <c r="Y118" s="163">
        <f t="shared" si="1"/>
        <v>1</v>
      </c>
      <c r="Z118" s="163"/>
      <c r="AA118" s="53"/>
      <c r="AB118" s="163"/>
      <c r="AC118" s="164"/>
    </row>
    <row r="119" spans="1:29" x14ac:dyDescent="0.2">
      <c r="A119" s="54">
        <v>44081</v>
      </c>
      <c r="B119" s="53">
        <v>26</v>
      </c>
      <c r="C119" s="163">
        <f t="shared" si="2"/>
        <v>474</v>
      </c>
      <c r="D119" s="53">
        <v>7</v>
      </c>
      <c r="E119" s="163">
        <f t="shared" si="3"/>
        <v>239</v>
      </c>
      <c r="F119" s="53">
        <v>2</v>
      </c>
      <c r="G119" s="163">
        <f t="shared" si="0"/>
        <v>172</v>
      </c>
      <c r="H119" s="53">
        <v>2</v>
      </c>
      <c r="I119" s="163">
        <f t="shared" si="4"/>
        <v>59</v>
      </c>
      <c r="J119" s="53">
        <v>1</v>
      </c>
      <c r="K119" s="163">
        <f t="shared" si="10"/>
        <v>14</v>
      </c>
      <c r="L119" s="53">
        <v>1</v>
      </c>
      <c r="M119" s="163">
        <f t="shared" si="5"/>
        <v>19</v>
      </c>
      <c r="N119" s="53">
        <v>0</v>
      </c>
      <c r="O119" s="163">
        <f t="shared" si="6"/>
        <v>24</v>
      </c>
      <c r="P119" s="53">
        <v>0</v>
      </c>
      <c r="Q119" s="163">
        <f t="shared" si="7"/>
        <v>6</v>
      </c>
      <c r="R119" s="53">
        <v>0</v>
      </c>
      <c r="S119" s="163">
        <f t="shared" si="11"/>
        <v>9</v>
      </c>
      <c r="T119" s="53">
        <v>0</v>
      </c>
      <c r="U119" s="163">
        <f t="shared" si="8"/>
        <v>5</v>
      </c>
      <c r="V119" s="53">
        <v>0</v>
      </c>
      <c r="W119" s="163">
        <f t="shared" si="9"/>
        <v>2</v>
      </c>
      <c r="X119" s="53">
        <v>0</v>
      </c>
      <c r="Y119" s="163">
        <f t="shared" si="1"/>
        <v>1</v>
      </c>
      <c r="Z119" s="163"/>
      <c r="AA119" s="53"/>
      <c r="AB119" s="163"/>
      <c r="AC119" s="164"/>
    </row>
    <row r="120" spans="1:29" x14ac:dyDescent="0.2">
      <c r="A120" s="54">
        <v>44082</v>
      </c>
      <c r="B120" s="53">
        <v>29</v>
      </c>
      <c r="C120" s="163">
        <f t="shared" si="2"/>
        <v>503</v>
      </c>
      <c r="D120" s="53">
        <v>5</v>
      </c>
      <c r="E120" s="163">
        <f t="shared" si="3"/>
        <v>244</v>
      </c>
      <c r="F120" s="53">
        <v>0</v>
      </c>
      <c r="G120" s="163">
        <f t="shared" si="0"/>
        <v>172</v>
      </c>
      <c r="H120" s="53">
        <v>1</v>
      </c>
      <c r="I120" s="163">
        <f t="shared" si="4"/>
        <v>60</v>
      </c>
      <c r="J120" s="53">
        <v>0</v>
      </c>
      <c r="K120" s="163">
        <f t="shared" si="10"/>
        <v>14</v>
      </c>
      <c r="L120" s="53">
        <v>2</v>
      </c>
      <c r="M120" s="163">
        <f t="shared" si="5"/>
        <v>21</v>
      </c>
      <c r="N120" s="53">
        <v>0</v>
      </c>
      <c r="O120" s="163">
        <f t="shared" si="6"/>
        <v>24</v>
      </c>
      <c r="P120" s="53">
        <v>0</v>
      </c>
      <c r="Q120" s="163">
        <f t="shared" si="7"/>
        <v>6</v>
      </c>
      <c r="R120" s="53">
        <v>0</v>
      </c>
      <c r="S120" s="163">
        <f t="shared" si="11"/>
        <v>9</v>
      </c>
      <c r="T120" s="53">
        <v>0</v>
      </c>
      <c r="U120" s="163">
        <f t="shared" si="8"/>
        <v>5</v>
      </c>
      <c r="V120" s="53">
        <v>0</v>
      </c>
      <c r="W120" s="163">
        <f t="shared" si="9"/>
        <v>2</v>
      </c>
      <c r="X120" s="53">
        <v>0</v>
      </c>
      <c r="Y120" s="163">
        <f t="shared" si="1"/>
        <v>1</v>
      </c>
      <c r="Z120" s="163"/>
      <c r="AA120" s="53"/>
      <c r="AB120" s="163"/>
      <c r="AC120" s="164"/>
    </row>
    <row r="121" spans="1:29" x14ac:dyDescent="0.2">
      <c r="A121" s="54">
        <v>44083</v>
      </c>
      <c r="B121" s="53">
        <v>8</v>
      </c>
      <c r="C121" s="163">
        <f t="shared" si="2"/>
        <v>511</v>
      </c>
      <c r="D121" s="53">
        <v>3</v>
      </c>
      <c r="E121" s="163">
        <f t="shared" si="3"/>
        <v>247</v>
      </c>
      <c r="F121" s="53">
        <v>2</v>
      </c>
      <c r="G121" s="163">
        <f t="shared" si="0"/>
        <v>174</v>
      </c>
      <c r="H121" s="53">
        <v>1</v>
      </c>
      <c r="I121" s="163">
        <f t="shared" si="4"/>
        <v>61</v>
      </c>
      <c r="J121" s="53">
        <v>1</v>
      </c>
      <c r="K121" s="163">
        <f t="shared" si="10"/>
        <v>15</v>
      </c>
      <c r="L121" s="53">
        <v>0</v>
      </c>
      <c r="M121" s="163">
        <f t="shared" si="5"/>
        <v>21</v>
      </c>
      <c r="N121" s="53">
        <v>0</v>
      </c>
      <c r="O121" s="163">
        <f t="shared" si="6"/>
        <v>24</v>
      </c>
      <c r="P121" s="53">
        <v>0</v>
      </c>
      <c r="Q121" s="163">
        <f t="shared" si="7"/>
        <v>6</v>
      </c>
      <c r="R121" s="53">
        <v>0</v>
      </c>
      <c r="S121" s="163">
        <f t="shared" si="11"/>
        <v>9</v>
      </c>
      <c r="T121" s="53">
        <v>0</v>
      </c>
      <c r="U121" s="163">
        <f t="shared" si="8"/>
        <v>5</v>
      </c>
      <c r="V121" s="53">
        <v>0</v>
      </c>
      <c r="W121" s="163">
        <f t="shared" si="9"/>
        <v>2</v>
      </c>
      <c r="X121" s="53">
        <v>0</v>
      </c>
      <c r="Y121" s="163">
        <f t="shared" si="1"/>
        <v>1</v>
      </c>
      <c r="Z121" s="163"/>
      <c r="AA121" s="53"/>
      <c r="AB121" s="163"/>
      <c r="AC121" s="164"/>
    </row>
    <row r="122" spans="1:29" x14ac:dyDescent="0.2">
      <c r="A122" s="54">
        <v>44084</v>
      </c>
      <c r="B122" s="53">
        <v>11</v>
      </c>
      <c r="C122" s="163">
        <f t="shared" si="2"/>
        <v>522</v>
      </c>
      <c r="D122" s="53">
        <v>4</v>
      </c>
      <c r="E122" s="163">
        <f t="shared" si="3"/>
        <v>251</v>
      </c>
      <c r="F122" s="53">
        <v>0</v>
      </c>
      <c r="G122" s="163">
        <f t="shared" si="0"/>
        <v>174</v>
      </c>
      <c r="H122" s="53">
        <v>1</v>
      </c>
      <c r="I122" s="163">
        <f t="shared" si="4"/>
        <v>62</v>
      </c>
      <c r="J122" s="53">
        <v>3</v>
      </c>
      <c r="K122" s="163">
        <f t="shared" si="10"/>
        <v>18</v>
      </c>
      <c r="L122" s="53">
        <v>3</v>
      </c>
      <c r="M122" s="163">
        <f t="shared" si="5"/>
        <v>24</v>
      </c>
      <c r="N122" s="53">
        <v>0</v>
      </c>
      <c r="O122" s="163">
        <f t="shared" si="6"/>
        <v>24</v>
      </c>
      <c r="P122" s="53">
        <v>0</v>
      </c>
      <c r="Q122" s="163">
        <f t="shared" si="7"/>
        <v>6</v>
      </c>
      <c r="R122" s="53">
        <v>0</v>
      </c>
      <c r="S122" s="163">
        <f t="shared" si="11"/>
        <v>9</v>
      </c>
      <c r="T122" s="53">
        <v>0</v>
      </c>
      <c r="U122" s="163">
        <f t="shared" si="8"/>
        <v>5</v>
      </c>
      <c r="V122" s="53">
        <v>0</v>
      </c>
      <c r="W122" s="163">
        <f t="shared" si="9"/>
        <v>2</v>
      </c>
      <c r="X122" s="53">
        <v>0</v>
      </c>
      <c r="Y122" s="163">
        <f t="shared" si="1"/>
        <v>1</v>
      </c>
      <c r="Z122" s="163"/>
      <c r="AA122" s="53"/>
      <c r="AB122" s="163"/>
      <c r="AC122" s="164"/>
    </row>
    <row r="123" spans="1:29" x14ac:dyDescent="0.2">
      <c r="A123" s="54">
        <v>44085</v>
      </c>
      <c r="B123" s="53">
        <v>9</v>
      </c>
      <c r="C123" s="163">
        <f t="shared" si="2"/>
        <v>531</v>
      </c>
      <c r="D123" s="53">
        <v>3</v>
      </c>
      <c r="E123" s="163">
        <f t="shared" si="3"/>
        <v>254</v>
      </c>
      <c r="F123" s="53">
        <v>0</v>
      </c>
      <c r="G123" s="163">
        <f t="shared" si="0"/>
        <v>174</v>
      </c>
      <c r="H123" s="53">
        <v>0</v>
      </c>
      <c r="I123" s="163">
        <f t="shared" si="4"/>
        <v>62</v>
      </c>
      <c r="J123" s="53">
        <v>8</v>
      </c>
      <c r="K123" s="163">
        <f t="shared" si="10"/>
        <v>26</v>
      </c>
      <c r="L123" s="53">
        <v>4</v>
      </c>
      <c r="M123" s="163">
        <f t="shared" si="5"/>
        <v>28</v>
      </c>
      <c r="N123" s="53">
        <v>0</v>
      </c>
      <c r="O123" s="163">
        <f t="shared" si="6"/>
        <v>24</v>
      </c>
      <c r="P123" s="53">
        <v>0</v>
      </c>
      <c r="Q123" s="163">
        <f t="shared" si="7"/>
        <v>6</v>
      </c>
      <c r="R123" s="53">
        <v>0</v>
      </c>
      <c r="S123" s="163">
        <f t="shared" si="11"/>
        <v>9</v>
      </c>
      <c r="T123" s="53">
        <v>0</v>
      </c>
      <c r="U123" s="163">
        <f t="shared" si="8"/>
        <v>5</v>
      </c>
      <c r="V123" s="53">
        <v>0</v>
      </c>
      <c r="W123" s="163">
        <f t="shared" si="9"/>
        <v>2</v>
      </c>
      <c r="X123" s="53">
        <v>0</v>
      </c>
      <c r="Y123" s="163">
        <f t="shared" si="1"/>
        <v>1</v>
      </c>
      <c r="Z123" s="163"/>
      <c r="AA123" s="53"/>
      <c r="AB123" s="163"/>
      <c r="AC123" s="164"/>
    </row>
    <row r="124" spans="1:29" x14ac:dyDescent="0.2">
      <c r="A124" s="54">
        <v>44086</v>
      </c>
      <c r="B124" s="53"/>
      <c r="C124" s="163">
        <f t="shared" si="2"/>
        <v>531</v>
      </c>
      <c r="D124" s="53"/>
      <c r="E124" s="163">
        <f t="shared" si="3"/>
        <v>254</v>
      </c>
      <c r="F124" s="53"/>
      <c r="G124" s="163">
        <f t="shared" si="0"/>
        <v>174</v>
      </c>
      <c r="H124" s="53"/>
      <c r="I124" s="163">
        <f t="shared" si="4"/>
        <v>62</v>
      </c>
      <c r="J124" s="53"/>
      <c r="K124" s="163">
        <f t="shared" si="10"/>
        <v>26</v>
      </c>
      <c r="L124" s="53"/>
      <c r="M124" s="163">
        <f t="shared" si="5"/>
        <v>28</v>
      </c>
      <c r="N124" s="53"/>
      <c r="O124" s="163">
        <f t="shared" si="6"/>
        <v>24</v>
      </c>
      <c r="P124" s="53"/>
      <c r="Q124" s="163">
        <f t="shared" si="7"/>
        <v>6</v>
      </c>
      <c r="R124" s="53"/>
      <c r="S124" s="163">
        <f t="shared" si="11"/>
        <v>9</v>
      </c>
      <c r="T124" s="53"/>
      <c r="U124" s="163">
        <f t="shared" si="8"/>
        <v>5</v>
      </c>
      <c r="V124" s="53"/>
      <c r="W124" s="163">
        <f t="shared" si="9"/>
        <v>2</v>
      </c>
      <c r="X124" s="53"/>
      <c r="Y124" s="163">
        <f t="shared" si="1"/>
        <v>1</v>
      </c>
      <c r="Z124" s="163"/>
      <c r="AA124" s="53"/>
      <c r="AB124" s="163"/>
      <c r="AC124" s="164"/>
    </row>
    <row r="125" spans="1:29" x14ac:dyDescent="0.2">
      <c r="A125" s="54">
        <v>44087</v>
      </c>
      <c r="B125" s="53"/>
      <c r="C125" s="163">
        <f t="shared" si="2"/>
        <v>531</v>
      </c>
      <c r="D125" s="53"/>
      <c r="E125" s="163">
        <f t="shared" si="3"/>
        <v>254</v>
      </c>
      <c r="F125" s="53"/>
      <c r="G125" s="163">
        <f t="shared" ref="G125:G132" si="12">SUM(G124,F125)</f>
        <v>174</v>
      </c>
      <c r="H125" s="53"/>
      <c r="I125" s="163">
        <f t="shared" si="4"/>
        <v>62</v>
      </c>
      <c r="J125" s="53"/>
      <c r="K125" s="163">
        <f t="shared" si="10"/>
        <v>26</v>
      </c>
      <c r="L125" s="53"/>
      <c r="M125" s="163">
        <f t="shared" si="5"/>
        <v>28</v>
      </c>
      <c r="N125" s="53"/>
      <c r="O125" s="163">
        <f t="shared" si="6"/>
        <v>24</v>
      </c>
      <c r="P125" s="53"/>
      <c r="Q125" s="163">
        <f t="shared" si="7"/>
        <v>6</v>
      </c>
      <c r="R125" s="53"/>
      <c r="S125" s="163">
        <f t="shared" si="11"/>
        <v>9</v>
      </c>
      <c r="T125" s="53"/>
      <c r="U125" s="163">
        <f t="shared" si="8"/>
        <v>5</v>
      </c>
      <c r="V125" s="53"/>
      <c r="W125" s="163">
        <f t="shared" si="9"/>
        <v>2</v>
      </c>
      <c r="X125" s="53"/>
      <c r="Y125" s="163">
        <f t="shared" ref="Y125:Y137" si="13">SUM(Y124,X125)</f>
        <v>1</v>
      </c>
      <c r="Z125" s="163"/>
      <c r="AA125" s="53"/>
      <c r="AB125" s="163"/>
      <c r="AC125" s="164"/>
    </row>
    <row r="126" spans="1:29" x14ac:dyDescent="0.2">
      <c r="A126" s="54">
        <v>44088</v>
      </c>
      <c r="B126" s="53">
        <v>8</v>
      </c>
      <c r="C126" s="163">
        <f t="shared" ref="C126:C137" si="14">SUM(C125,B126)</f>
        <v>539</v>
      </c>
      <c r="D126" s="53">
        <v>6</v>
      </c>
      <c r="E126" s="163">
        <f t="shared" ref="E126:E137" si="15">SUM(E125,D126)</f>
        <v>260</v>
      </c>
      <c r="F126" s="53">
        <v>3</v>
      </c>
      <c r="G126" s="163">
        <f t="shared" si="12"/>
        <v>177</v>
      </c>
      <c r="H126" s="53">
        <v>0</v>
      </c>
      <c r="I126" s="163">
        <f t="shared" ref="I126:I137" si="16">SUM(I125,H126)</f>
        <v>62</v>
      </c>
      <c r="J126" s="53">
        <v>2</v>
      </c>
      <c r="K126" s="163">
        <f t="shared" si="10"/>
        <v>28</v>
      </c>
      <c r="L126" s="53">
        <v>0</v>
      </c>
      <c r="M126" s="163">
        <f t="shared" ref="M126:M137" si="17">SUM(M125,L126)</f>
        <v>28</v>
      </c>
      <c r="N126" s="53">
        <v>0</v>
      </c>
      <c r="O126" s="163">
        <f t="shared" ref="O126:O137" si="18">SUM(O125,N126)</f>
        <v>24</v>
      </c>
      <c r="P126" s="53">
        <v>1</v>
      </c>
      <c r="Q126" s="163">
        <f t="shared" ref="Q126:Q137" si="19">SUM(Q125,P126)</f>
        <v>7</v>
      </c>
      <c r="R126" s="53">
        <v>0</v>
      </c>
      <c r="S126" s="163">
        <f t="shared" si="11"/>
        <v>9</v>
      </c>
      <c r="T126" s="53">
        <v>0</v>
      </c>
      <c r="U126" s="163">
        <f t="shared" ref="U126:U137" si="20">SUM(U125,T126)</f>
        <v>5</v>
      </c>
      <c r="V126" s="53">
        <v>0</v>
      </c>
      <c r="W126" s="163">
        <f t="shared" ref="W126:W137" si="21">SUM(W125,V126)</f>
        <v>2</v>
      </c>
      <c r="X126" s="53">
        <v>0</v>
      </c>
      <c r="Y126" s="163">
        <f t="shared" si="13"/>
        <v>1</v>
      </c>
      <c r="Z126" s="163">
        <v>0</v>
      </c>
      <c r="AA126" s="53">
        <f>SUM(AA125,Z126)</f>
        <v>0</v>
      </c>
      <c r="AB126" s="163"/>
      <c r="AC126" s="164"/>
    </row>
    <row r="127" spans="1:29" x14ac:dyDescent="0.2">
      <c r="A127" s="54">
        <v>44089</v>
      </c>
      <c r="B127" s="53">
        <v>10</v>
      </c>
      <c r="C127" s="163">
        <f t="shared" si="14"/>
        <v>549</v>
      </c>
      <c r="D127" s="53">
        <v>7</v>
      </c>
      <c r="E127" s="163">
        <f t="shared" si="15"/>
        <v>267</v>
      </c>
      <c r="F127" s="53">
        <v>1</v>
      </c>
      <c r="G127" s="163">
        <f t="shared" si="12"/>
        <v>178</v>
      </c>
      <c r="H127" s="53">
        <v>0</v>
      </c>
      <c r="I127" s="163">
        <f t="shared" si="16"/>
        <v>62</v>
      </c>
      <c r="J127" s="53">
        <v>7</v>
      </c>
      <c r="K127" s="163">
        <f t="shared" ref="K127:K137" si="22">K126+J127</f>
        <v>35</v>
      </c>
      <c r="L127" s="53">
        <v>0</v>
      </c>
      <c r="M127" s="163">
        <f t="shared" si="17"/>
        <v>28</v>
      </c>
      <c r="N127" s="53">
        <v>0</v>
      </c>
      <c r="O127" s="163">
        <f t="shared" si="18"/>
        <v>24</v>
      </c>
      <c r="P127" s="53">
        <v>6</v>
      </c>
      <c r="Q127" s="163">
        <f t="shared" si="19"/>
        <v>13</v>
      </c>
      <c r="R127" s="53">
        <v>0</v>
      </c>
      <c r="S127" s="163">
        <f t="shared" si="11"/>
        <v>9</v>
      </c>
      <c r="T127" s="53">
        <v>0</v>
      </c>
      <c r="U127" s="163">
        <f t="shared" si="20"/>
        <v>5</v>
      </c>
      <c r="V127" s="53">
        <v>0</v>
      </c>
      <c r="W127" s="163">
        <f t="shared" si="21"/>
        <v>2</v>
      </c>
      <c r="X127" s="53">
        <v>0</v>
      </c>
      <c r="Y127" s="163">
        <f t="shared" si="13"/>
        <v>1</v>
      </c>
      <c r="Z127" s="53">
        <v>0</v>
      </c>
      <c r="AA127" s="53">
        <f>SUM(AA126,Z127)</f>
        <v>0</v>
      </c>
      <c r="AB127" s="53"/>
      <c r="AC127" s="164"/>
    </row>
    <row r="128" spans="1:29" x14ac:dyDescent="0.2">
      <c r="A128" s="54">
        <v>44090</v>
      </c>
      <c r="B128" s="53">
        <v>13</v>
      </c>
      <c r="C128" s="163">
        <f t="shared" si="14"/>
        <v>562</v>
      </c>
      <c r="D128" s="53">
        <v>5</v>
      </c>
      <c r="E128" s="163">
        <f t="shared" si="15"/>
        <v>272</v>
      </c>
      <c r="F128" s="53">
        <v>1</v>
      </c>
      <c r="G128" s="163">
        <f t="shared" si="12"/>
        <v>179</v>
      </c>
      <c r="H128" s="53">
        <v>2</v>
      </c>
      <c r="I128" s="163">
        <f t="shared" si="16"/>
        <v>64</v>
      </c>
      <c r="J128" s="53">
        <v>1</v>
      </c>
      <c r="K128" s="163">
        <f t="shared" si="22"/>
        <v>36</v>
      </c>
      <c r="L128" s="53">
        <v>0</v>
      </c>
      <c r="M128" s="163">
        <f t="shared" si="17"/>
        <v>28</v>
      </c>
      <c r="N128" s="53">
        <v>0</v>
      </c>
      <c r="O128" s="163">
        <f t="shared" si="18"/>
        <v>24</v>
      </c>
      <c r="P128" s="53">
        <v>1</v>
      </c>
      <c r="Q128" s="163">
        <f t="shared" si="19"/>
        <v>14</v>
      </c>
      <c r="R128" s="53">
        <v>0</v>
      </c>
      <c r="S128" s="163">
        <f t="shared" si="11"/>
        <v>9</v>
      </c>
      <c r="T128" s="53">
        <v>0</v>
      </c>
      <c r="U128" s="163">
        <f t="shared" si="20"/>
        <v>5</v>
      </c>
      <c r="V128" s="53">
        <v>0</v>
      </c>
      <c r="W128" s="163">
        <f t="shared" si="21"/>
        <v>2</v>
      </c>
      <c r="X128" s="53">
        <v>0</v>
      </c>
      <c r="Y128" s="163">
        <f>SUM(Y127,X128)</f>
        <v>1</v>
      </c>
      <c r="Z128" s="53">
        <v>0</v>
      </c>
      <c r="AA128" s="53">
        <f>SUM(AA127,Z128)</f>
        <v>0</v>
      </c>
      <c r="AB128" s="53"/>
      <c r="AC128" s="164"/>
    </row>
    <row r="129" spans="1:29" x14ac:dyDescent="0.2">
      <c r="A129" s="54">
        <v>44091</v>
      </c>
      <c r="B129" s="53">
        <v>16</v>
      </c>
      <c r="C129" s="163">
        <f t="shared" si="14"/>
        <v>578</v>
      </c>
      <c r="D129" s="53">
        <v>5</v>
      </c>
      <c r="E129" s="163">
        <f t="shared" si="15"/>
        <v>277</v>
      </c>
      <c r="F129" s="53">
        <v>0</v>
      </c>
      <c r="G129" s="163">
        <f t="shared" si="12"/>
        <v>179</v>
      </c>
      <c r="H129" s="53">
        <v>2</v>
      </c>
      <c r="I129" s="163">
        <f t="shared" si="16"/>
        <v>66</v>
      </c>
      <c r="J129" s="53">
        <v>0</v>
      </c>
      <c r="K129" s="163">
        <f t="shared" si="22"/>
        <v>36</v>
      </c>
      <c r="L129" s="53">
        <v>0</v>
      </c>
      <c r="M129" s="163">
        <f t="shared" si="17"/>
        <v>28</v>
      </c>
      <c r="N129" s="53">
        <v>0</v>
      </c>
      <c r="O129" s="163">
        <f t="shared" si="18"/>
        <v>24</v>
      </c>
      <c r="P129" s="53">
        <v>2</v>
      </c>
      <c r="Q129" s="163">
        <f t="shared" si="19"/>
        <v>16</v>
      </c>
      <c r="R129" s="53">
        <v>0</v>
      </c>
      <c r="S129" s="163">
        <f t="shared" si="11"/>
        <v>9</v>
      </c>
      <c r="T129" s="53">
        <v>0</v>
      </c>
      <c r="U129" s="163">
        <f t="shared" si="20"/>
        <v>5</v>
      </c>
      <c r="V129" s="53">
        <v>0</v>
      </c>
      <c r="W129" s="163">
        <f t="shared" si="21"/>
        <v>2</v>
      </c>
      <c r="X129" s="53">
        <v>0</v>
      </c>
      <c r="Y129" s="163">
        <f t="shared" si="13"/>
        <v>1</v>
      </c>
      <c r="Z129" s="53">
        <v>0</v>
      </c>
      <c r="AA129" s="53">
        <f>SUM(AA128,Z129)</f>
        <v>0</v>
      </c>
      <c r="AB129" s="53"/>
      <c r="AC129" s="164"/>
    </row>
    <row r="130" spans="1:29" x14ac:dyDescent="0.2">
      <c r="A130" s="54">
        <v>44092</v>
      </c>
      <c r="B130" s="53">
        <v>18</v>
      </c>
      <c r="C130" s="163">
        <f t="shared" si="14"/>
        <v>596</v>
      </c>
      <c r="D130" s="53">
        <v>3</v>
      </c>
      <c r="E130" s="163">
        <f t="shared" si="15"/>
        <v>280</v>
      </c>
      <c r="F130" s="53">
        <v>0</v>
      </c>
      <c r="G130" s="163">
        <f t="shared" si="12"/>
        <v>179</v>
      </c>
      <c r="H130" s="53">
        <v>1</v>
      </c>
      <c r="I130" s="163">
        <f t="shared" si="16"/>
        <v>67</v>
      </c>
      <c r="J130" s="53">
        <v>0</v>
      </c>
      <c r="K130" s="163">
        <f t="shared" si="22"/>
        <v>36</v>
      </c>
      <c r="L130" s="53">
        <v>2</v>
      </c>
      <c r="M130" s="163">
        <f t="shared" si="17"/>
        <v>30</v>
      </c>
      <c r="N130" s="53">
        <v>0</v>
      </c>
      <c r="O130" s="163">
        <f t="shared" si="18"/>
        <v>24</v>
      </c>
      <c r="P130" s="53">
        <v>0</v>
      </c>
      <c r="Q130" s="163">
        <f t="shared" si="19"/>
        <v>16</v>
      </c>
      <c r="R130" s="53">
        <v>0</v>
      </c>
      <c r="S130" s="163">
        <f t="shared" si="11"/>
        <v>9</v>
      </c>
      <c r="T130" s="53">
        <v>0</v>
      </c>
      <c r="U130" s="163">
        <f t="shared" si="20"/>
        <v>5</v>
      </c>
      <c r="V130" s="53">
        <v>0</v>
      </c>
      <c r="W130" s="163">
        <f t="shared" si="21"/>
        <v>2</v>
      </c>
      <c r="X130" s="53">
        <v>0</v>
      </c>
      <c r="Y130" s="163">
        <f t="shared" si="13"/>
        <v>1</v>
      </c>
      <c r="Z130" s="53">
        <v>0</v>
      </c>
      <c r="AA130" s="53">
        <f>SUM(AA129,Z130)</f>
        <v>0</v>
      </c>
      <c r="AB130" s="53"/>
      <c r="AC130" s="164"/>
    </row>
    <row r="131" spans="1:29" x14ac:dyDescent="0.2">
      <c r="A131" s="54">
        <v>44093</v>
      </c>
      <c r="B131" s="53"/>
      <c r="C131" s="163">
        <f t="shared" si="14"/>
        <v>596</v>
      </c>
      <c r="D131" s="53"/>
      <c r="E131" s="163">
        <f t="shared" si="15"/>
        <v>280</v>
      </c>
      <c r="F131" s="53"/>
      <c r="G131" s="163">
        <f t="shared" si="12"/>
        <v>179</v>
      </c>
      <c r="H131" s="53"/>
      <c r="I131" s="163">
        <f t="shared" si="16"/>
        <v>67</v>
      </c>
      <c r="J131" s="53"/>
      <c r="K131" s="163">
        <f t="shared" si="22"/>
        <v>36</v>
      </c>
      <c r="L131" s="53"/>
      <c r="M131" s="163">
        <f t="shared" si="17"/>
        <v>30</v>
      </c>
      <c r="N131" s="53"/>
      <c r="O131" s="163">
        <f t="shared" si="18"/>
        <v>24</v>
      </c>
      <c r="P131" s="53"/>
      <c r="Q131" s="163">
        <f t="shared" si="19"/>
        <v>16</v>
      </c>
      <c r="R131" s="53"/>
      <c r="S131" s="163">
        <f t="shared" si="11"/>
        <v>9</v>
      </c>
      <c r="T131" s="53"/>
      <c r="U131" s="163">
        <f t="shared" si="20"/>
        <v>5</v>
      </c>
      <c r="V131" s="53"/>
      <c r="W131" s="163">
        <f t="shared" si="21"/>
        <v>2</v>
      </c>
      <c r="X131" s="53"/>
      <c r="Y131" s="163">
        <f t="shared" si="13"/>
        <v>1</v>
      </c>
      <c r="Z131" s="53"/>
      <c r="AA131" s="53">
        <f t="shared" ref="AA131:AA132" si="23">SUM(AA130,Z131)</f>
        <v>0</v>
      </c>
      <c r="AB131" s="53"/>
      <c r="AC131" s="164"/>
    </row>
    <row r="132" spans="1:29" x14ac:dyDescent="0.2">
      <c r="A132" s="54">
        <v>44094</v>
      </c>
      <c r="B132" s="53"/>
      <c r="C132" s="163">
        <f t="shared" si="14"/>
        <v>596</v>
      </c>
      <c r="D132" s="53"/>
      <c r="E132" s="163">
        <f t="shared" si="15"/>
        <v>280</v>
      </c>
      <c r="F132" s="53"/>
      <c r="G132" s="163">
        <f t="shared" si="12"/>
        <v>179</v>
      </c>
      <c r="H132" s="53"/>
      <c r="I132" s="163">
        <f t="shared" si="16"/>
        <v>67</v>
      </c>
      <c r="J132" s="53"/>
      <c r="K132" s="163">
        <f t="shared" si="22"/>
        <v>36</v>
      </c>
      <c r="L132" s="53"/>
      <c r="M132" s="163">
        <f t="shared" si="17"/>
        <v>30</v>
      </c>
      <c r="N132" s="53"/>
      <c r="O132" s="163">
        <f t="shared" si="18"/>
        <v>24</v>
      </c>
      <c r="P132" s="53"/>
      <c r="Q132" s="163">
        <f t="shared" si="19"/>
        <v>16</v>
      </c>
      <c r="R132" s="53"/>
      <c r="S132" s="163">
        <f t="shared" si="11"/>
        <v>9</v>
      </c>
      <c r="T132" s="53"/>
      <c r="U132" s="163">
        <f t="shared" si="20"/>
        <v>5</v>
      </c>
      <c r="V132" s="53"/>
      <c r="W132" s="163">
        <f t="shared" si="21"/>
        <v>2</v>
      </c>
      <c r="X132" s="53"/>
      <c r="Y132" s="163">
        <f t="shared" si="13"/>
        <v>1</v>
      </c>
      <c r="Z132" s="53"/>
      <c r="AA132" s="53">
        <f t="shared" si="23"/>
        <v>0</v>
      </c>
      <c r="AB132" s="53"/>
      <c r="AC132" s="164"/>
    </row>
    <row r="133" spans="1:29" x14ac:dyDescent="0.2">
      <c r="A133" s="54">
        <v>44095</v>
      </c>
      <c r="B133" s="53">
        <v>35</v>
      </c>
      <c r="C133" s="163">
        <f t="shared" si="14"/>
        <v>631</v>
      </c>
      <c r="D133" s="53">
        <v>12</v>
      </c>
      <c r="E133" s="163">
        <f t="shared" si="15"/>
        <v>292</v>
      </c>
      <c r="F133" s="53">
        <v>0</v>
      </c>
      <c r="G133" s="163">
        <f t="shared" ref="G133:G137" si="24">SUM(G132,F133)</f>
        <v>179</v>
      </c>
      <c r="H133" s="53">
        <v>1</v>
      </c>
      <c r="I133" s="163">
        <f t="shared" si="16"/>
        <v>68</v>
      </c>
      <c r="J133" s="53">
        <v>0</v>
      </c>
      <c r="K133" s="163">
        <f t="shared" si="22"/>
        <v>36</v>
      </c>
      <c r="L133" s="53">
        <v>0</v>
      </c>
      <c r="M133" s="163">
        <f t="shared" si="17"/>
        <v>30</v>
      </c>
      <c r="N133" s="53">
        <v>0</v>
      </c>
      <c r="O133" s="163">
        <f t="shared" si="18"/>
        <v>24</v>
      </c>
      <c r="P133" s="53">
        <v>4</v>
      </c>
      <c r="Q133" s="163">
        <f t="shared" si="19"/>
        <v>20</v>
      </c>
      <c r="R133" s="53">
        <v>2</v>
      </c>
      <c r="S133" s="163">
        <f t="shared" ref="S133:S137" si="25">SUM(S132,R133)</f>
        <v>11</v>
      </c>
      <c r="T133" s="53">
        <v>0</v>
      </c>
      <c r="U133" s="163">
        <f t="shared" si="20"/>
        <v>5</v>
      </c>
      <c r="V133" s="53">
        <v>0</v>
      </c>
      <c r="W133" s="163">
        <f t="shared" si="21"/>
        <v>2</v>
      </c>
      <c r="X133" s="53">
        <v>0</v>
      </c>
      <c r="Y133" s="163">
        <f t="shared" si="13"/>
        <v>1</v>
      </c>
      <c r="Z133" s="53">
        <v>1</v>
      </c>
      <c r="AA133" s="53">
        <f>SUM(AA132+Z133)</f>
        <v>1</v>
      </c>
      <c r="AB133" s="53"/>
      <c r="AC133" s="164"/>
    </row>
    <row r="134" spans="1:29" x14ac:dyDescent="0.2">
      <c r="A134" s="54">
        <v>44096</v>
      </c>
      <c r="B134" s="53">
        <v>26</v>
      </c>
      <c r="C134" s="163">
        <f t="shared" si="14"/>
        <v>657</v>
      </c>
      <c r="D134" s="53">
        <v>10</v>
      </c>
      <c r="E134" s="163">
        <f t="shared" si="15"/>
        <v>302</v>
      </c>
      <c r="F134" s="53">
        <v>0</v>
      </c>
      <c r="G134" s="163">
        <f t="shared" si="24"/>
        <v>179</v>
      </c>
      <c r="H134" s="53">
        <v>1</v>
      </c>
      <c r="I134" s="163">
        <f t="shared" si="16"/>
        <v>69</v>
      </c>
      <c r="J134" s="53">
        <v>0</v>
      </c>
      <c r="K134" s="163">
        <f t="shared" si="22"/>
        <v>36</v>
      </c>
      <c r="L134" s="53">
        <v>0</v>
      </c>
      <c r="M134" s="163">
        <f t="shared" si="17"/>
        <v>30</v>
      </c>
      <c r="N134" s="53">
        <v>0</v>
      </c>
      <c r="O134" s="163">
        <f t="shared" si="18"/>
        <v>24</v>
      </c>
      <c r="P134" s="53">
        <v>0</v>
      </c>
      <c r="Q134" s="163">
        <f t="shared" si="19"/>
        <v>20</v>
      </c>
      <c r="R134" s="53">
        <v>0</v>
      </c>
      <c r="S134" s="163">
        <f t="shared" si="25"/>
        <v>11</v>
      </c>
      <c r="T134" s="53">
        <v>0</v>
      </c>
      <c r="U134" s="163">
        <f t="shared" si="20"/>
        <v>5</v>
      </c>
      <c r="V134" s="53">
        <v>0</v>
      </c>
      <c r="W134" s="163">
        <f t="shared" si="21"/>
        <v>2</v>
      </c>
      <c r="X134" s="53">
        <v>0</v>
      </c>
      <c r="Y134" s="163">
        <f t="shared" si="13"/>
        <v>1</v>
      </c>
      <c r="Z134" s="53">
        <v>0</v>
      </c>
      <c r="AA134" s="53">
        <f t="shared" ref="AA134:AA158" si="26">SUM(AA133+Z134)</f>
        <v>1</v>
      </c>
      <c r="AB134" s="53"/>
      <c r="AC134" s="164"/>
    </row>
    <row r="135" spans="1:29" x14ac:dyDescent="0.2">
      <c r="A135" s="54">
        <v>44097</v>
      </c>
      <c r="B135" s="53">
        <v>15</v>
      </c>
      <c r="C135" s="163">
        <f t="shared" si="14"/>
        <v>672</v>
      </c>
      <c r="D135" s="53">
        <v>4</v>
      </c>
      <c r="E135" s="163">
        <f t="shared" si="15"/>
        <v>306</v>
      </c>
      <c r="F135" s="53">
        <v>0</v>
      </c>
      <c r="G135" s="163">
        <f t="shared" si="24"/>
        <v>179</v>
      </c>
      <c r="H135" s="53">
        <v>1</v>
      </c>
      <c r="I135" s="163">
        <f t="shared" si="16"/>
        <v>70</v>
      </c>
      <c r="J135" s="53">
        <v>0</v>
      </c>
      <c r="K135" s="163">
        <f t="shared" si="22"/>
        <v>36</v>
      </c>
      <c r="L135" s="53">
        <v>0</v>
      </c>
      <c r="M135" s="163">
        <f t="shared" si="17"/>
        <v>30</v>
      </c>
      <c r="N135" s="53">
        <v>0</v>
      </c>
      <c r="O135" s="163">
        <f t="shared" si="18"/>
        <v>24</v>
      </c>
      <c r="P135" s="53">
        <v>0</v>
      </c>
      <c r="Q135" s="163">
        <f t="shared" si="19"/>
        <v>20</v>
      </c>
      <c r="R135" s="53">
        <v>0</v>
      </c>
      <c r="S135" s="163">
        <f t="shared" si="25"/>
        <v>11</v>
      </c>
      <c r="T135" s="53">
        <v>0</v>
      </c>
      <c r="U135" s="163">
        <f t="shared" si="20"/>
        <v>5</v>
      </c>
      <c r="V135" s="53">
        <v>0</v>
      </c>
      <c r="W135" s="163">
        <f t="shared" si="21"/>
        <v>2</v>
      </c>
      <c r="X135" s="53">
        <v>0</v>
      </c>
      <c r="Y135" s="163">
        <f t="shared" si="13"/>
        <v>1</v>
      </c>
      <c r="Z135" s="53">
        <v>0</v>
      </c>
      <c r="AA135" s="53">
        <f t="shared" si="26"/>
        <v>1</v>
      </c>
      <c r="AB135" s="53"/>
      <c r="AC135" s="164"/>
    </row>
    <row r="136" spans="1:29" x14ac:dyDescent="0.2">
      <c r="A136" s="54">
        <v>44098</v>
      </c>
      <c r="B136" s="53">
        <v>8</v>
      </c>
      <c r="C136" s="163">
        <f t="shared" si="14"/>
        <v>680</v>
      </c>
      <c r="D136" s="53">
        <v>4</v>
      </c>
      <c r="E136" s="163">
        <f t="shared" si="15"/>
        <v>310</v>
      </c>
      <c r="F136" s="53">
        <v>0</v>
      </c>
      <c r="G136" s="163">
        <f t="shared" si="24"/>
        <v>179</v>
      </c>
      <c r="H136" s="53">
        <v>0</v>
      </c>
      <c r="I136" s="163">
        <f t="shared" si="16"/>
        <v>70</v>
      </c>
      <c r="J136" s="53">
        <v>0</v>
      </c>
      <c r="K136" s="163">
        <f t="shared" si="22"/>
        <v>36</v>
      </c>
      <c r="L136" s="53">
        <v>0</v>
      </c>
      <c r="M136" s="163">
        <f t="shared" si="17"/>
        <v>30</v>
      </c>
      <c r="N136" s="53">
        <v>0</v>
      </c>
      <c r="O136" s="163">
        <f t="shared" si="18"/>
        <v>24</v>
      </c>
      <c r="P136" s="53">
        <v>0</v>
      </c>
      <c r="Q136" s="163">
        <f t="shared" si="19"/>
        <v>20</v>
      </c>
      <c r="R136" s="53">
        <v>0</v>
      </c>
      <c r="S136" s="163">
        <f t="shared" si="25"/>
        <v>11</v>
      </c>
      <c r="T136" s="53">
        <v>0</v>
      </c>
      <c r="U136" s="163">
        <f t="shared" si="20"/>
        <v>5</v>
      </c>
      <c r="V136" s="53">
        <v>0</v>
      </c>
      <c r="W136" s="163">
        <f t="shared" si="21"/>
        <v>2</v>
      </c>
      <c r="X136" s="53">
        <v>0</v>
      </c>
      <c r="Y136" s="163">
        <f t="shared" si="13"/>
        <v>1</v>
      </c>
      <c r="Z136" s="53">
        <v>0</v>
      </c>
      <c r="AA136" s="53">
        <f t="shared" si="26"/>
        <v>1</v>
      </c>
      <c r="AB136" s="53"/>
      <c r="AC136" s="164"/>
    </row>
    <row r="137" spans="1:29" x14ac:dyDescent="0.2">
      <c r="A137" s="54">
        <v>44099</v>
      </c>
      <c r="B137" s="53">
        <v>9</v>
      </c>
      <c r="C137" s="163">
        <f t="shared" si="14"/>
        <v>689</v>
      </c>
      <c r="D137" s="53">
        <v>1</v>
      </c>
      <c r="E137" s="163">
        <f t="shared" si="15"/>
        <v>311</v>
      </c>
      <c r="F137" s="53">
        <v>0</v>
      </c>
      <c r="G137" s="163">
        <f t="shared" si="24"/>
        <v>179</v>
      </c>
      <c r="H137" s="53">
        <v>0</v>
      </c>
      <c r="I137" s="163">
        <f t="shared" si="16"/>
        <v>70</v>
      </c>
      <c r="J137" s="53">
        <v>0</v>
      </c>
      <c r="K137" s="163">
        <f t="shared" si="22"/>
        <v>36</v>
      </c>
      <c r="L137" s="53">
        <v>0</v>
      </c>
      <c r="M137" s="163">
        <f t="shared" si="17"/>
        <v>30</v>
      </c>
      <c r="N137" s="53">
        <v>0</v>
      </c>
      <c r="O137" s="163">
        <f t="shared" si="18"/>
        <v>24</v>
      </c>
      <c r="P137" s="53">
        <v>0</v>
      </c>
      <c r="Q137" s="163">
        <f t="shared" si="19"/>
        <v>20</v>
      </c>
      <c r="R137" s="53">
        <v>0</v>
      </c>
      <c r="S137" s="163">
        <f t="shared" si="25"/>
        <v>11</v>
      </c>
      <c r="T137" s="53">
        <v>0</v>
      </c>
      <c r="U137" s="163">
        <f t="shared" si="20"/>
        <v>5</v>
      </c>
      <c r="V137" s="53">
        <v>0</v>
      </c>
      <c r="W137" s="163">
        <f t="shared" si="21"/>
        <v>2</v>
      </c>
      <c r="X137" s="53">
        <v>0</v>
      </c>
      <c r="Y137" s="163">
        <f t="shared" si="13"/>
        <v>1</v>
      </c>
      <c r="Z137" s="53">
        <v>0</v>
      </c>
      <c r="AA137" s="53">
        <f t="shared" si="26"/>
        <v>1</v>
      </c>
      <c r="AB137" s="53"/>
      <c r="AC137" s="164"/>
    </row>
    <row r="138" spans="1:29" x14ac:dyDescent="0.2">
      <c r="A138" s="54">
        <v>44100</v>
      </c>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f t="shared" si="26"/>
        <v>1</v>
      </c>
      <c r="AB138" s="53"/>
      <c r="AC138" s="164"/>
    </row>
    <row r="139" spans="1:29" x14ac:dyDescent="0.2">
      <c r="A139" s="54">
        <v>44101</v>
      </c>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f t="shared" si="26"/>
        <v>1</v>
      </c>
      <c r="AB139" s="53"/>
      <c r="AC139" s="164"/>
    </row>
    <row r="140" spans="1:29" x14ac:dyDescent="0.2">
      <c r="A140" s="54">
        <v>44102</v>
      </c>
      <c r="B140" s="53">
        <v>12</v>
      </c>
      <c r="C140" s="163">
        <f>SUM(C137,B140)</f>
        <v>701</v>
      </c>
      <c r="D140" s="53">
        <v>5</v>
      </c>
      <c r="E140" s="163">
        <f>SUM(E137,D140)</f>
        <v>316</v>
      </c>
      <c r="F140" s="53">
        <v>0</v>
      </c>
      <c r="G140" s="163">
        <f>SUM(G137,F140)</f>
        <v>179</v>
      </c>
      <c r="H140" s="53">
        <v>2</v>
      </c>
      <c r="I140" s="163">
        <f>SUM(I137,H140)</f>
        <v>72</v>
      </c>
      <c r="J140" s="53">
        <v>0</v>
      </c>
      <c r="K140" s="163">
        <f>K137+J140</f>
        <v>36</v>
      </c>
      <c r="L140" s="53">
        <v>0</v>
      </c>
      <c r="M140" s="163">
        <f>SUM(M137,L140)</f>
        <v>30</v>
      </c>
      <c r="N140" s="53">
        <v>0</v>
      </c>
      <c r="O140" s="163">
        <f>SUM(O137,N140)</f>
        <v>24</v>
      </c>
      <c r="P140" s="53">
        <v>1</v>
      </c>
      <c r="Q140" s="163">
        <f>SUM(Q137,P140)</f>
        <v>21</v>
      </c>
      <c r="R140" s="53">
        <v>0</v>
      </c>
      <c r="S140" s="163">
        <f>SUM(S137,R140)</f>
        <v>11</v>
      </c>
      <c r="T140" s="53">
        <v>0</v>
      </c>
      <c r="U140" s="163">
        <f>SUM(U137,T140)</f>
        <v>5</v>
      </c>
      <c r="V140" s="53">
        <v>0</v>
      </c>
      <c r="W140" s="163">
        <f>SUM(W137,V140)</f>
        <v>2</v>
      </c>
      <c r="X140" s="53">
        <v>0</v>
      </c>
      <c r="Y140" s="163">
        <f>SUM(Y137,X140)</f>
        <v>1</v>
      </c>
      <c r="Z140" s="53">
        <v>0</v>
      </c>
      <c r="AA140" s="53">
        <f t="shared" si="26"/>
        <v>1</v>
      </c>
      <c r="AB140" s="53"/>
      <c r="AC140" s="164"/>
    </row>
    <row r="141" spans="1:29" x14ac:dyDescent="0.2">
      <c r="A141" s="54">
        <v>44103</v>
      </c>
      <c r="B141" s="53">
        <v>7</v>
      </c>
      <c r="C141" s="163">
        <f>SUM(C140,B141)</f>
        <v>708</v>
      </c>
      <c r="D141" s="53">
        <v>0</v>
      </c>
      <c r="E141" s="163">
        <f>SUM(E140,D141)</f>
        <v>316</v>
      </c>
      <c r="F141" s="53">
        <v>0</v>
      </c>
      <c r="G141" s="163">
        <f>SUM(G140,F141)</f>
        <v>179</v>
      </c>
      <c r="H141" s="53">
        <v>0</v>
      </c>
      <c r="I141" s="163">
        <f>SUM(I140,H141)</f>
        <v>72</v>
      </c>
      <c r="J141" s="53">
        <v>0</v>
      </c>
      <c r="K141" s="163">
        <f>K140+J141</f>
        <v>36</v>
      </c>
      <c r="L141" s="53">
        <v>0</v>
      </c>
      <c r="M141" s="163">
        <f>SUM(M140,L141)</f>
        <v>30</v>
      </c>
      <c r="N141" s="53">
        <v>0</v>
      </c>
      <c r="O141" s="163">
        <f>SUM(O140,N141)</f>
        <v>24</v>
      </c>
      <c r="P141" s="53">
        <v>0</v>
      </c>
      <c r="Q141" s="163">
        <f>SUM(Q140,P141)</f>
        <v>21</v>
      </c>
      <c r="R141" s="53">
        <v>0</v>
      </c>
      <c r="S141" s="163">
        <f>SUM(S140,R141)</f>
        <v>11</v>
      </c>
      <c r="T141" s="53">
        <v>0</v>
      </c>
      <c r="U141" s="163">
        <f>SUM(U140,T141)</f>
        <v>5</v>
      </c>
      <c r="V141" s="53">
        <v>0</v>
      </c>
      <c r="W141" s="163">
        <f>SUM(W140,V141)</f>
        <v>2</v>
      </c>
      <c r="X141" s="53">
        <v>0</v>
      </c>
      <c r="Y141" s="163">
        <f>SUM(Y140,X141)</f>
        <v>1</v>
      </c>
      <c r="Z141" s="53">
        <v>0</v>
      </c>
      <c r="AA141" s="53">
        <f t="shared" si="26"/>
        <v>1</v>
      </c>
      <c r="AB141" s="53"/>
      <c r="AC141" s="164"/>
    </row>
    <row r="142" spans="1:29" x14ac:dyDescent="0.2">
      <c r="A142" s="54">
        <v>44104</v>
      </c>
      <c r="B142" s="53">
        <v>17</v>
      </c>
      <c r="C142" s="163">
        <f>SUM(C141,B142)</f>
        <v>725</v>
      </c>
      <c r="D142" s="53">
        <v>0</v>
      </c>
      <c r="E142" s="163">
        <f>SUM(E141,D142)</f>
        <v>316</v>
      </c>
      <c r="F142" s="53">
        <v>0</v>
      </c>
      <c r="G142" s="163">
        <f>SUM(G141,F142)</f>
        <v>179</v>
      </c>
      <c r="H142" s="53">
        <v>1</v>
      </c>
      <c r="I142" s="163">
        <f>SUM(I141,H142)</f>
        <v>73</v>
      </c>
      <c r="J142" s="53">
        <v>0</v>
      </c>
      <c r="K142" s="163">
        <f>K141+J142</f>
        <v>36</v>
      </c>
      <c r="L142" s="53">
        <v>0</v>
      </c>
      <c r="M142" s="163">
        <f>SUM(M141,L142)</f>
        <v>30</v>
      </c>
      <c r="N142" s="53">
        <v>0</v>
      </c>
      <c r="O142" s="163">
        <f>SUM(O141,N142)</f>
        <v>24</v>
      </c>
      <c r="P142" s="53">
        <v>0</v>
      </c>
      <c r="Q142" s="163">
        <f>SUM(Q141,P142)</f>
        <v>21</v>
      </c>
      <c r="R142" s="53">
        <v>0</v>
      </c>
      <c r="S142" s="163">
        <f>SUM(S141,R142)</f>
        <v>11</v>
      </c>
      <c r="T142" s="53">
        <v>0</v>
      </c>
      <c r="U142" s="163">
        <f>SUM(U141,T142)</f>
        <v>5</v>
      </c>
      <c r="V142" s="53">
        <v>0</v>
      </c>
      <c r="W142" s="163">
        <f>SUM(W141,V142)</f>
        <v>2</v>
      </c>
      <c r="X142" s="53">
        <v>0</v>
      </c>
      <c r="Y142" s="163">
        <f>SUM(Y141,X142)</f>
        <v>1</v>
      </c>
      <c r="Z142" s="53">
        <v>0</v>
      </c>
      <c r="AA142" s="53">
        <f t="shared" si="26"/>
        <v>1</v>
      </c>
      <c r="AB142" s="53"/>
      <c r="AC142" s="164"/>
    </row>
    <row r="143" spans="1:29" x14ac:dyDescent="0.2">
      <c r="A143" s="54">
        <v>44105</v>
      </c>
      <c r="B143" s="53">
        <v>8</v>
      </c>
      <c r="C143" s="163">
        <f>SUM(C142,B143)</f>
        <v>733</v>
      </c>
      <c r="D143" s="53">
        <v>0</v>
      </c>
      <c r="E143" s="163">
        <f>SUM(E142,D143)</f>
        <v>316</v>
      </c>
      <c r="F143" s="53">
        <v>0</v>
      </c>
      <c r="G143" s="163">
        <f>SUM(G142,F143)</f>
        <v>179</v>
      </c>
      <c r="H143" s="53">
        <v>1</v>
      </c>
      <c r="I143" s="163">
        <f>SUM(I142,H143)</f>
        <v>74</v>
      </c>
      <c r="J143" s="53">
        <v>0</v>
      </c>
      <c r="K143" s="163">
        <f>K142+J143</f>
        <v>36</v>
      </c>
      <c r="L143" s="53">
        <v>2</v>
      </c>
      <c r="M143" s="163">
        <f t="shared" ref="M143:M158" si="27">SUM(M142,L143)</f>
        <v>32</v>
      </c>
      <c r="N143" s="53">
        <v>0</v>
      </c>
      <c r="O143" s="163">
        <f>SUM(O142,N143)</f>
        <v>24</v>
      </c>
      <c r="P143" s="53">
        <v>0</v>
      </c>
      <c r="Q143" s="163">
        <f>SUM(Q142,P143)</f>
        <v>21</v>
      </c>
      <c r="R143" s="53">
        <v>1</v>
      </c>
      <c r="S143" s="163">
        <f>SUM(S142,R143)</f>
        <v>12</v>
      </c>
      <c r="T143" s="53">
        <v>0</v>
      </c>
      <c r="U143" s="163">
        <f>SUM(U142,T143)</f>
        <v>5</v>
      </c>
      <c r="V143" s="53">
        <v>0</v>
      </c>
      <c r="W143" s="163">
        <f>SUM(W142,V143)</f>
        <v>2</v>
      </c>
      <c r="X143" s="53">
        <v>0</v>
      </c>
      <c r="Y143" s="163">
        <f>SUM(Y142,X143)</f>
        <v>1</v>
      </c>
      <c r="Z143" s="53">
        <v>0</v>
      </c>
      <c r="AA143" s="53">
        <f t="shared" si="26"/>
        <v>1</v>
      </c>
      <c r="AB143" s="53"/>
      <c r="AC143" s="164"/>
    </row>
    <row r="144" spans="1:29" x14ac:dyDescent="0.2">
      <c r="A144" s="54">
        <v>44106</v>
      </c>
      <c r="B144" s="53">
        <v>10</v>
      </c>
      <c r="C144" s="163">
        <f>SUM(C143,B144)</f>
        <v>743</v>
      </c>
      <c r="D144" s="53">
        <v>4</v>
      </c>
      <c r="E144" s="163">
        <f>SUM(E143,D144)</f>
        <v>320</v>
      </c>
      <c r="F144" s="53">
        <v>1</v>
      </c>
      <c r="G144" s="163">
        <f>SUM(G143,F144)</f>
        <v>180</v>
      </c>
      <c r="H144" s="53">
        <v>1</v>
      </c>
      <c r="I144" s="163">
        <f>SUM(I143,H144)</f>
        <v>75</v>
      </c>
      <c r="J144" s="53">
        <v>0</v>
      </c>
      <c r="K144" s="163">
        <f>K143+J144</f>
        <v>36</v>
      </c>
      <c r="L144" s="53">
        <v>0</v>
      </c>
      <c r="M144" s="163">
        <f t="shared" si="27"/>
        <v>32</v>
      </c>
      <c r="N144" s="53">
        <v>0</v>
      </c>
      <c r="O144" s="163">
        <f>SUM(O143,N144)</f>
        <v>24</v>
      </c>
      <c r="P144" s="53">
        <v>1</v>
      </c>
      <c r="Q144" s="163">
        <f>SUM(Q143,P144)</f>
        <v>22</v>
      </c>
      <c r="R144" s="53">
        <v>1</v>
      </c>
      <c r="S144" s="163">
        <f>SUM(S143,R144)</f>
        <v>13</v>
      </c>
      <c r="T144" s="53">
        <v>0</v>
      </c>
      <c r="U144" s="163">
        <f>SUM(U143,T144)</f>
        <v>5</v>
      </c>
      <c r="V144" s="53">
        <v>0</v>
      </c>
      <c r="W144" s="163">
        <f>SUM(W143,V144)</f>
        <v>2</v>
      </c>
      <c r="X144" s="53">
        <v>0</v>
      </c>
      <c r="Y144" s="163">
        <f>SUM(Y143,X144)</f>
        <v>1</v>
      </c>
      <c r="Z144" s="53">
        <v>0</v>
      </c>
      <c r="AA144" s="53">
        <f t="shared" si="26"/>
        <v>1</v>
      </c>
      <c r="AB144" s="53"/>
      <c r="AC144" s="164"/>
    </row>
    <row r="145" spans="1:29" x14ac:dyDescent="0.2">
      <c r="A145" s="54">
        <v>44107</v>
      </c>
      <c r="B145" s="53"/>
      <c r="C145" s="163">
        <f t="shared" ref="C145:C158" si="28">SUM(C144,B145)</f>
        <v>743</v>
      </c>
      <c r="D145" s="53"/>
      <c r="E145" s="163">
        <f t="shared" ref="E145:E158" si="29">SUM(E144,D145)</f>
        <v>320</v>
      </c>
      <c r="F145" s="53"/>
      <c r="G145" s="163">
        <f t="shared" ref="G145:G158" si="30">SUM(G144,F145)</f>
        <v>180</v>
      </c>
      <c r="H145" s="53"/>
      <c r="I145" s="163">
        <f t="shared" ref="I145:I158" si="31">SUM(I144,H145)</f>
        <v>75</v>
      </c>
      <c r="J145" s="53"/>
      <c r="K145" s="163">
        <f t="shared" ref="K145:K158" si="32">K144+J145</f>
        <v>36</v>
      </c>
      <c r="L145" s="53"/>
      <c r="M145" s="163">
        <f t="shared" si="27"/>
        <v>32</v>
      </c>
      <c r="N145" s="53"/>
      <c r="O145" s="163">
        <f t="shared" ref="O145:O158" si="33">SUM(O144,N145)</f>
        <v>24</v>
      </c>
      <c r="P145" s="53"/>
      <c r="Q145" s="163">
        <f t="shared" ref="Q145:Q158" si="34">SUM(Q144,P145)</f>
        <v>22</v>
      </c>
      <c r="R145" s="53"/>
      <c r="S145" s="163">
        <f t="shared" ref="S145:S158" si="35">SUM(S144,R145)</f>
        <v>13</v>
      </c>
      <c r="T145" s="53"/>
      <c r="U145" s="163">
        <f t="shared" ref="U145:U158" si="36">SUM(U144,T145)</f>
        <v>5</v>
      </c>
      <c r="V145" s="53"/>
      <c r="W145" s="163">
        <f t="shared" ref="W145:W158" si="37">SUM(W144,V145)</f>
        <v>2</v>
      </c>
      <c r="X145" s="53"/>
      <c r="Y145" s="163">
        <f t="shared" ref="Y145:Y158" si="38">SUM(Y144,X145)</f>
        <v>1</v>
      </c>
      <c r="Z145" s="53"/>
      <c r="AA145" s="53">
        <f t="shared" si="26"/>
        <v>1</v>
      </c>
      <c r="AB145" s="53"/>
      <c r="AC145" s="164"/>
    </row>
    <row r="146" spans="1:29" x14ac:dyDescent="0.2">
      <c r="A146" s="54">
        <v>44108</v>
      </c>
      <c r="B146" s="53"/>
      <c r="C146" s="163">
        <f t="shared" si="28"/>
        <v>743</v>
      </c>
      <c r="D146" s="53"/>
      <c r="E146" s="163">
        <f t="shared" si="29"/>
        <v>320</v>
      </c>
      <c r="F146" s="53"/>
      <c r="G146" s="163">
        <f t="shared" si="30"/>
        <v>180</v>
      </c>
      <c r="H146" s="53"/>
      <c r="I146" s="163">
        <f t="shared" si="31"/>
        <v>75</v>
      </c>
      <c r="J146" s="53"/>
      <c r="K146" s="163">
        <f t="shared" si="32"/>
        <v>36</v>
      </c>
      <c r="L146" s="53"/>
      <c r="M146" s="163">
        <f t="shared" si="27"/>
        <v>32</v>
      </c>
      <c r="N146" s="53"/>
      <c r="O146" s="163">
        <f t="shared" si="33"/>
        <v>24</v>
      </c>
      <c r="P146" s="53"/>
      <c r="Q146" s="163">
        <f t="shared" si="34"/>
        <v>22</v>
      </c>
      <c r="R146" s="53"/>
      <c r="S146" s="163">
        <f t="shared" si="35"/>
        <v>13</v>
      </c>
      <c r="T146" s="53"/>
      <c r="U146" s="163">
        <f t="shared" si="36"/>
        <v>5</v>
      </c>
      <c r="V146" s="53"/>
      <c r="W146" s="163">
        <f t="shared" si="37"/>
        <v>2</v>
      </c>
      <c r="X146" s="53"/>
      <c r="Y146" s="163">
        <f t="shared" si="38"/>
        <v>1</v>
      </c>
      <c r="Z146" s="53"/>
      <c r="AA146" s="53">
        <f t="shared" si="26"/>
        <v>1</v>
      </c>
      <c r="AB146" s="53"/>
      <c r="AC146" s="164"/>
    </row>
    <row r="147" spans="1:29" x14ac:dyDescent="0.2">
      <c r="A147" s="54">
        <v>44109</v>
      </c>
      <c r="B147" s="53">
        <v>21</v>
      </c>
      <c r="C147" s="163">
        <f t="shared" si="28"/>
        <v>764</v>
      </c>
      <c r="D147" s="53">
        <v>5</v>
      </c>
      <c r="E147" s="163">
        <f t="shared" si="29"/>
        <v>325</v>
      </c>
      <c r="F147" s="53">
        <v>0</v>
      </c>
      <c r="G147" s="163">
        <f t="shared" si="30"/>
        <v>180</v>
      </c>
      <c r="H147" s="53">
        <v>5</v>
      </c>
      <c r="I147" s="163">
        <f t="shared" si="31"/>
        <v>80</v>
      </c>
      <c r="J147" s="53">
        <v>0</v>
      </c>
      <c r="K147" s="163">
        <f t="shared" si="32"/>
        <v>36</v>
      </c>
      <c r="L147" s="53">
        <v>2</v>
      </c>
      <c r="M147" s="163">
        <f t="shared" si="27"/>
        <v>34</v>
      </c>
      <c r="N147" s="53">
        <v>0</v>
      </c>
      <c r="O147" s="163">
        <f t="shared" si="33"/>
        <v>24</v>
      </c>
      <c r="P147" s="53">
        <v>3</v>
      </c>
      <c r="Q147" s="163">
        <f t="shared" si="34"/>
        <v>25</v>
      </c>
      <c r="R147" s="53">
        <v>1</v>
      </c>
      <c r="S147" s="163">
        <f t="shared" si="35"/>
        <v>14</v>
      </c>
      <c r="T147" s="53">
        <v>0</v>
      </c>
      <c r="U147" s="163">
        <f t="shared" si="36"/>
        <v>5</v>
      </c>
      <c r="V147" s="53">
        <v>0</v>
      </c>
      <c r="W147" s="163">
        <f t="shared" si="37"/>
        <v>2</v>
      </c>
      <c r="X147" s="53">
        <v>0</v>
      </c>
      <c r="Y147" s="163">
        <f t="shared" si="38"/>
        <v>1</v>
      </c>
      <c r="Z147" s="53">
        <v>0</v>
      </c>
      <c r="AA147" s="53">
        <f t="shared" si="26"/>
        <v>1</v>
      </c>
      <c r="AB147" s="53"/>
      <c r="AC147" s="164"/>
    </row>
    <row r="148" spans="1:29" x14ac:dyDescent="0.2">
      <c r="A148" s="54">
        <v>44110</v>
      </c>
      <c r="B148" s="53">
        <v>17</v>
      </c>
      <c r="C148" s="163">
        <f t="shared" si="28"/>
        <v>781</v>
      </c>
      <c r="D148" s="53">
        <v>6</v>
      </c>
      <c r="E148" s="163">
        <f t="shared" si="29"/>
        <v>331</v>
      </c>
      <c r="F148" s="53">
        <v>0</v>
      </c>
      <c r="G148" s="163">
        <f t="shared" si="30"/>
        <v>180</v>
      </c>
      <c r="H148" s="53">
        <v>3</v>
      </c>
      <c r="I148" s="163">
        <f t="shared" si="31"/>
        <v>83</v>
      </c>
      <c r="J148" s="53">
        <v>0</v>
      </c>
      <c r="K148" s="163">
        <f t="shared" si="32"/>
        <v>36</v>
      </c>
      <c r="L148" s="53">
        <v>1</v>
      </c>
      <c r="M148" s="163">
        <f t="shared" si="27"/>
        <v>35</v>
      </c>
      <c r="N148" s="53">
        <v>0</v>
      </c>
      <c r="O148" s="163">
        <f t="shared" si="33"/>
        <v>24</v>
      </c>
      <c r="P148" s="53">
        <v>1</v>
      </c>
      <c r="Q148" s="163">
        <f t="shared" si="34"/>
        <v>26</v>
      </c>
      <c r="R148" s="53">
        <v>0</v>
      </c>
      <c r="S148" s="163">
        <f t="shared" si="35"/>
        <v>14</v>
      </c>
      <c r="T148" s="53">
        <v>0</v>
      </c>
      <c r="U148" s="163">
        <f t="shared" si="36"/>
        <v>5</v>
      </c>
      <c r="V148" s="53">
        <v>0</v>
      </c>
      <c r="W148" s="163">
        <f t="shared" si="37"/>
        <v>2</v>
      </c>
      <c r="X148" s="53">
        <v>0</v>
      </c>
      <c r="Y148" s="163">
        <f t="shared" si="38"/>
        <v>1</v>
      </c>
      <c r="Z148" s="53">
        <v>0</v>
      </c>
      <c r="AA148" s="53">
        <f t="shared" si="26"/>
        <v>1</v>
      </c>
      <c r="AB148" s="53"/>
      <c r="AC148" s="164"/>
    </row>
    <row r="149" spans="1:29" x14ac:dyDescent="0.2">
      <c r="A149" s="54">
        <v>44111</v>
      </c>
      <c r="B149" s="53">
        <v>15</v>
      </c>
      <c r="C149" s="163">
        <f t="shared" si="28"/>
        <v>796</v>
      </c>
      <c r="D149" s="53">
        <v>5</v>
      </c>
      <c r="E149" s="163">
        <f t="shared" si="29"/>
        <v>336</v>
      </c>
      <c r="F149" s="53">
        <v>7</v>
      </c>
      <c r="G149" s="163">
        <f t="shared" si="30"/>
        <v>187</v>
      </c>
      <c r="H149" s="53">
        <v>2</v>
      </c>
      <c r="I149" s="163">
        <f t="shared" si="31"/>
        <v>85</v>
      </c>
      <c r="J149" s="53">
        <v>0</v>
      </c>
      <c r="K149" s="163">
        <f t="shared" si="32"/>
        <v>36</v>
      </c>
      <c r="L149" s="53">
        <v>0</v>
      </c>
      <c r="M149" s="163">
        <f t="shared" si="27"/>
        <v>35</v>
      </c>
      <c r="N149" s="53">
        <v>0</v>
      </c>
      <c r="O149" s="163">
        <f t="shared" si="33"/>
        <v>24</v>
      </c>
      <c r="P149" s="53">
        <v>3</v>
      </c>
      <c r="Q149" s="163">
        <f t="shared" si="34"/>
        <v>29</v>
      </c>
      <c r="R149" s="53">
        <v>0</v>
      </c>
      <c r="S149" s="163">
        <f t="shared" si="35"/>
        <v>14</v>
      </c>
      <c r="T149" s="53">
        <v>0</v>
      </c>
      <c r="U149" s="163">
        <f t="shared" si="36"/>
        <v>5</v>
      </c>
      <c r="V149" s="53">
        <v>0</v>
      </c>
      <c r="W149" s="163">
        <f t="shared" si="37"/>
        <v>2</v>
      </c>
      <c r="X149" s="53">
        <v>0</v>
      </c>
      <c r="Y149" s="163">
        <f t="shared" si="38"/>
        <v>1</v>
      </c>
      <c r="Z149" s="53">
        <v>0</v>
      </c>
      <c r="AA149" s="53">
        <f t="shared" si="26"/>
        <v>1</v>
      </c>
      <c r="AB149" s="53"/>
      <c r="AC149" s="164"/>
    </row>
    <row r="150" spans="1:29" x14ac:dyDescent="0.2">
      <c r="A150" s="54">
        <v>44112</v>
      </c>
      <c r="B150" s="53">
        <v>14</v>
      </c>
      <c r="C150" s="163">
        <f t="shared" si="28"/>
        <v>810</v>
      </c>
      <c r="D150" s="53">
        <v>13</v>
      </c>
      <c r="E150" s="163">
        <f t="shared" si="29"/>
        <v>349</v>
      </c>
      <c r="F150" s="53">
        <v>0</v>
      </c>
      <c r="G150" s="163">
        <f t="shared" si="30"/>
        <v>187</v>
      </c>
      <c r="H150" s="53">
        <v>3</v>
      </c>
      <c r="I150" s="163">
        <f t="shared" si="31"/>
        <v>88</v>
      </c>
      <c r="J150" s="53">
        <v>0</v>
      </c>
      <c r="K150" s="163">
        <f t="shared" si="32"/>
        <v>36</v>
      </c>
      <c r="L150" s="53">
        <v>4</v>
      </c>
      <c r="M150" s="163">
        <f t="shared" si="27"/>
        <v>39</v>
      </c>
      <c r="N150" s="53">
        <v>1</v>
      </c>
      <c r="O150" s="163">
        <f t="shared" si="33"/>
        <v>25</v>
      </c>
      <c r="P150" s="53">
        <v>0</v>
      </c>
      <c r="Q150" s="163">
        <f t="shared" si="34"/>
        <v>29</v>
      </c>
      <c r="R150" s="53">
        <v>0</v>
      </c>
      <c r="S150" s="163">
        <f t="shared" si="35"/>
        <v>14</v>
      </c>
      <c r="T150" s="53">
        <v>2</v>
      </c>
      <c r="U150" s="163">
        <f t="shared" si="36"/>
        <v>7</v>
      </c>
      <c r="V150" s="53">
        <v>0</v>
      </c>
      <c r="W150" s="163">
        <f t="shared" si="37"/>
        <v>2</v>
      </c>
      <c r="X150" s="53">
        <v>0</v>
      </c>
      <c r="Y150" s="163">
        <f t="shared" si="38"/>
        <v>1</v>
      </c>
      <c r="Z150" s="53">
        <v>0</v>
      </c>
      <c r="AA150" s="53">
        <f t="shared" si="26"/>
        <v>1</v>
      </c>
      <c r="AB150" s="53"/>
      <c r="AC150" s="164"/>
    </row>
    <row r="151" spans="1:29" x14ac:dyDescent="0.2">
      <c r="A151" s="54">
        <v>44113</v>
      </c>
      <c r="B151" s="53">
        <v>21</v>
      </c>
      <c r="C151" s="163">
        <f t="shared" si="28"/>
        <v>831</v>
      </c>
      <c r="D151" s="53">
        <v>6</v>
      </c>
      <c r="E151" s="163">
        <f t="shared" si="29"/>
        <v>355</v>
      </c>
      <c r="F151" s="53">
        <v>4</v>
      </c>
      <c r="G151" s="163">
        <f t="shared" si="30"/>
        <v>191</v>
      </c>
      <c r="H151" s="53">
        <v>0</v>
      </c>
      <c r="I151" s="163">
        <f t="shared" si="31"/>
        <v>88</v>
      </c>
      <c r="J151" s="53">
        <v>0</v>
      </c>
      <c r="K151" s="163">
        <f t="shared" si="32"/>
        <v>36</v>
      </c>
      <c r="L151" s="53">
        <v>2</v>
      </c>
      <c r="M151" s="163">
        <f t="shared" si="27"/>
        <v>41</v>
      </c>
      <c r="N151" s="53">
        <v>0</v>
      </c>
      <c r="O151" s="163">
        <f t="shared" si="33"/>
        <v>25</v>
      </c>
      <c r="P151" s="53">
        <v>2</v>
      </c>
      <c r="Q151" s="163">
        <f t="shared" si="34"/>
        <v>31</v>
      </c>
      <c r="R151" s="53">
        <v>0</v>
      </c>
      <c r="S151" s="163">
        <f t="shared" si="35"/>
        <v>14</v>
      </c>
      <c r="T151" s="53">
        <v>0</v>
      </c>
      <c r="U151" s="163">
        <f t="shared" si="36"/>
        <v>7</v>
      </c>
      <c r="V151" s="53">
        <v>0</v>
      </c>
      <c r="W151" s="163">
        <f t="shared" si="37"/>
        <v>2</v>
      </c>
      <c r="X151" s="53">
        <v>0</v>
      </c>
      <c r="Y151" s="163">
        <f t="shared" si="38"/>
        <v>1</v>
      </c>
      <c r="Z151" s="53">
        <v>0</v>
      </c>
      <c r="AA151" s="53">
        <f t="shared" si="26"/>
        <v>1</v>
      </c>
      <c r="AB151" s="53"/>
      <c r="AC151" s="164"/>
    </row>
    <row r="152" spans="1:29" x14ac:dyDescent="0.2">
      <c r="A152" s="54">
        <v>44114</v>
      </c>
      <c r="B152" s="53"/>
      <c r="C152" s="163">
        <f t="shared" si="28"/>
        <v>831</v>
      </c>
      <c r="D152" s="53"/>
      <c r="E152" s="163">
        <f t="shared" si="29"/>
        <v>355</v>
      </c>
      <c r="F152" s="53"/>
      <c r="G152" s="163">
        <f t="shared" si="30"/>
        <v>191</v>
      </c>
      <c r="H152" s="53"/>
      <c r="I152" s="163">
        <f t="shared" si="31"/>
        <v>88</v>
      </c>
      <c r="J152" s="53"/>
      <c r="K152" s="163">
        <f t="shared" si="32"/>
        <v>36</v>
      </c>
      <c r="L152" s="53"/>
      <c r="M152" s="163">
        <f t="shared" si="27"/>
        <v>41</v>
      </c>
      <c r="N152" s="53"/>
      <c r="O152" s="163">
        <f t="shared" si="33"/>
        <v>25</v>
      </c>
      <c r="P152" s="53"/>
      <c r="Q152" s="163">
        <f t="shared" si="34"/>
        <v>31</v>
      </c>
      <c r="R152" s="53"/>
      <c r="S152" s="163">
        <f t="shared" si="35"/>
        <v>14</v>
      </c>
      <c r="T152" s="53"/>
      <c r="U152" s="163">
        <f t="shared" si="36"/>
        <v>7</v>
      </c>
      <c r="V152" s="53"/>
      <c r="W152" s="163">
        <f t="shared" si="37"/>
        <v>2</v>
      </c>
      <c r="X152" s="53"/>
      <c r="Y152" s="163">
        <f t="shared" si="38"/>
        <v>1</v>
      </c>
      <c r="Z152" s="53"/>
      <c r="AA152" s="53">
        <f t="shared" si="26"/>
        <v>1</v>
      </c>
      <c r="AB152" s="53"/>
      <c r="AC152" s="164"/>
    </row>
    <row r="153" spans="1:29" x14ac:dyDescent="0.2">
      <c r="A153" s="54">
        <v>44115</v>
      </c>
      <c r="B153" s="53"/>
      <c r="C153" s="163">
        <f t="shared" si="28"/>
        <v>831</v>
      </c>
      <c r="D153" s="53"/>
      <c r="E153" s="163">
        <f t="shared" si="29"/>
        <v>355</v>
      </c>
      <c r="F153" s="53"/>
      <c r="G153" s="163">
        <f t="shared" si="30"/>
        <v>191</v>
      </c>
      <c r="H153" s="53"/>
      <c r="I153" s="163">
        <f t="shared" si="31"/>
        <v>88</v>
      </c>
      <c r="J153" s="53"/>
      <c r="K153" s="163">
        <f t="shared" si="32"/>
        <v>36</v>
      </c>
      <c r="L153" s="53"/>
      <c r="M153" s="163">
        <f t="shared" si="27"/>
        <v>41</v>
      </c>
      <c r="N153" s="53"/>
      <c r="O153" s="163">
        <f t="shared" si="33"/>
        <v>25</v>
      </c>
      <c r="P153" s="53"/>
      <c r="Q153" s="163">
        <f t="shared" si="34"/>
        <v>31</v>
      </c>
      <c r="R153" s="53"/>
      <c r="S153" s="163">
        <f t="shared" si="35"/>
        <v>14</v>
      </c>
      <c r="T153" s="53"/>
      <c r="U153" s="163">
        <f t="shared" si="36"/>
        <v>7</v>
      </c>
      <c r="V153" s="53"/>
      <c r="W153" s="163">
        <f t="shared" si="37"/>
        <v>2</v>
      </c>
      <c r="X153" s="53"/>
      <c r="Y153" s="163">
        <f t="shared" si="38"/>
        <v>1</v>
      </c>
      <c r="Z153" s="53"/>
      <c r="AA153" s="53">
        <f t="shared" si="26"/>
        <v>1</v>
      </c>
      <c r="AB153" s="53"/>
      <c r="AC153" s="164"/>
    </row>
    <row r="154" spans="1:29" x14ac:dyDescent="0.2">
      <c r="A154" s="54">
        <v>44116</v>
      </c>
      <c r="B154" s="53">
        <v>65</v>
      </c>
      <c r="C154" s="163">
        <f t="shared" si="28"/>
        <v>896</v>
      </c>
      <c r="D154" s="53">
        <v>23</v>
      </c>
      <c r="E154" s="163">
        <f t="shared" si="29"/>
        <v>378</v>
      </c>
      <c r="F154" s="53">
        <v>14</v>
      </c>
      <c r="G154" s="163">
        <f t="shared" si="30"/>
        <v>205</v>
      </c>
      <c r="H154" s="53">
        <v>12</v>
      </c>
      <c r="I154" s="163">
        <f t="shared" si="31"/>
        <v>100</v>
      </c>
      <c r="J154" s="53">
        <v>0</v>
      </c>
      <c r="K154" s="163">
        <f t="shared" si="32"/>
        <v>36</v>
      </c>
      <c r="L154" s="53">
        <v>9</v>
      </c>
      <c r="M154" s="163">
        <f t="shared" si="27"/>
        <v>50</v>
      </c>
      <c r="N154" s="53">
        <v>2</v>
      </c>
      <c r="O154" s="163">
        <f t="shared" si="33"/>
        <v>27</v>
      </c>
      <c r="P154" s="53">
        <v>6</v>
      </c>
      <c r="Q154" s="163">
        <f t="shared" si="34"/>
        <v>37</v>
      </c>
      <c r="R154" s="53">
        <v>1</v>
      </c>
      <c r="S154" s="163">
        <f t="shared" si="35"/>
        <v>15</v>
      </c>
      <c r="T154" s="53">
        <v>0</v>
      </c>
      <c r="U154" s="163">
        <f t="shared" si="36"/>
        <v>7</v>
      </c>
      <c r="V154" s="53">
        <v>0</v>
      </c>
      <c r="W154" s="163">
        <f t="shared" si="37"/>
        <v>2</v>
      </c>
      <c r="X154" s="53">
        <v>1</v>
      </c>
      <c r="Y154" s="163">
        <f t="shared" si="38"/>
        <v>2</v>
      </c>
      <c r="Z154" s="53">
        <v>0</v>
      </c>
      <c r="AA154" s="53">
        <f t="shared" si="26"/>
        <v>1</v>
      </c>
      <c r="AB154" s="53"/>
      <c r="AC154" s="164"/>
    </row>
    <row r="155" spans="1:29" x14ac:dyDescent="0.2">
      <c r="A155" s="54">
        <v>44117</v>
      </c>
      <c r="B155" s="53">
        <v>13</v>
      </c>
      <c r="C155" s="163">
        <f t="shared" si="28"/>
        <v>909</v>
      </c>
      <c r="D155" s="53">
        <v>3</v>
      </c>
      <c r="E155" s="163">
        <f t="shared" si="29"/>
        <v>381</v>
      </c>
      <c r="F155" s="53">
        <v>3</v>
      </c>
      <c r="G155" s="163">
        <f t="shared" si="30"/>
        <v>208</v>
      </c>
      <c r="H155" s="53">
        <v>4</v>
      </c>
      <c r="I155" s="163">
        <f t="shared" si="31"/>
        <v>104</v>
      </c>
      <c r="J155" s="53">
        <v>0</v>
      </c>
      <c r="K155" s="163">
        <f t="shared" si="32"/>
        <v>36</v>
      </c>
      <c r="L155" s="53">
        <v>3</v>
      </c>
      <c r="M155" s="163">
        <f t="shared" si="27"/>
        <v>53</v>
      </c>
      <c r="N155" s="53">
        <v>0</v>
      </c>
      <c r="O155" s="163">
        <f t="shared" si="33"/>
        <v>27</v>
      </c>
      <c r="P155" s="53">
        <v>3</v>
      </c>
      <c r="Q155" s="163">
        <f t="shared" si="34"/>
        <v>40</v>
      </c>
      <c r="R155" s="53">
        <v>0</v>
      </c>
      <c r="S155" s="163">
        <f t="shared" si="35"/>
        <v>15</v>
      </c>
      <c r="T155" s="53">
        <v>2</v>
      </c>
      <c r="U155" s="163">
        <f t="shared" si="36"/>
        <v>9</v>
      </c>
      <c r="V155" s="53">
        <v>0</v>
      </c>
      <c r="W155" s="163">
        <f t="shared" si="37"/>
        <v>2</v>
      </c>
      <c r="X155" s="53">
        <v>0</v>
      </c>
      <c r="Y155" s="163">
        <f t="shared" si="38"/>
        <v>2</v>
      </c>
      <c r="Z155" s="53">
        <v>0</v>
      </c>
      <c r="AA155" s="53">
        <f t="shared" si="26"/>
        <v>1</v>
      </c>
      <c r="AB155" s="53">
        <v>1</v>
      </c>
      <c r="AC155" s="164">
        <f>SUM(AC154,AB155)</f>
        <v>1</v>
      </c>
    </row>
    <row r="156" spans="1:29" x14ac:dyDescent="0.2">
      <c r="A156" s="54">
        <v>44118</v>
      </c>
      <c r="B156" s="53">
        <v>17</v>
      </c>
      <c r="C156" s="163">
        <f t="shared" si="28"/>
        <v>926</v>
      </c>
      <c r="D156" s="53">
        <v>9</v>
      </c>
      <c r="E156" s="163">
        <f t="shared" si="29"/>
        <v>390</v>
      </c>
      <c r="F156" s="53">
        <v>6</v>
      </c>
      <c r="G156" s="163">
        <f t="shared" si="30"/>
        <v>214</v>
      </c>
      <c r="H156" s="53">
        <v>8</v>
      </c>
      <c r="I156" s="163">
        <f t="shared" si="31"/>
        <v>112</v>
      </c>
      <c r="J156" s="53">
        <v>2</v>
      </c>
      <c r="K156" s="163">
        <f t="shared" si="32"/>
        <v>38</v>
      </c>
      <c r="L156" s="53">
        <v>7</v>
      </c>
      <c r="M156" s="163">
        <f t="shared" si="27"/>
        <v>60</v>
      </c>
      <c r="N156" s="53">
        <v>0</v>
      </c>
      <c r="O156" s="163">
        <f t="shared" si="33"/>
        <v>27</v>
      </c>
      <c r="P156" s="53">
        <v>3</v>
      </c>
      <c r="Q156" s="163">
        <f t="shared" si="34"/>
        <v>43</v>
      </c>
      <c r="R156" s="53">
        <v>0</v>
      </c>
      <c r="S156" s="163">
        <f t="shared" si="35"/>
        <v>15</v>
      </c>
      <c r="T156" s="53">
        <v>0</v>
      </c>
      <c r="U156" s="163">
        <f t="shared" si="36"/>
        <v>9</v>
      </c>
      <c r="V156" s="53">
        <v>0</v>
      </c>
      <c r="W156" s="163">
        <f t="shared" si="37"/>
        <v>2</v>
      </c>
      <c r="X156" s="53">
        <v>0</v>
      </c>
      <c r="Y156" s="163">
        <f t="shared" si="38"/>
        <v>2</v>
      </c>
      <c r="Z156" s="53">
        <v>1</v>
      </c>
      <c r="AA156" s="53">
        <f t="shared" si="26"/>
        <v>2</v>
      </c>
      <c r="AB156" s="53">
        <v>0</v>
      </c>
      <c r="AC156" s="164">
        <f t="shared" ref="AC156:AC185" si="39">SUM(AC155,AB156)</f>
        <v>1</v>
      </c>
    </row>
    <row r="157" spans="1:29" x14ac:dyDescent="0.2">
      <c r="A157" s="54">
        <v>44119</v>
      </c>
      <c r="B157" s="53">
        <v>22</v>
      </c>
      <c r="C157" s="163">
        <f t="shared" si="28"/>
        <v>948</v>
      </c>
      <c r="D157" s="53">
        <v>10</v>
      </c>
      <c r="E157" s="163">
        <f t="shared" si="29"/>
        <v>400</v>
      </c>
      <c r="F157" s="53">
        <v>6</v>
      </c>
      <c r="G157" s="163">
        <f t="shared" si="30"/>
        <v>220</v>
      </c>
      <c r="H157" s="53">
        <v>8</v>
      </c>
      <c r="I157" s="163">
        <f t="shared" si="31"/>
        <v>120</v>
      </c>
      <c r="J157" s="53">
        <v>0</v>
      </c>
      <c r="K157" s="163">
        <f t="shared" si="32"/>
        <v>38</v>
      </c>
      <c r="L157" s="53">
        <v>1</v>
      </c>
      <c r="M157" s="163">
        <f t="shared" si="27"/>
        <v>61</v>
      </c>
      <c r="N157" s="53">
        <v>0</v>
      </c>
      <c r="O157" s="163">
        <f t="shared" si="33"/>
        <v>27</v>
      </c>
      <c r="P157" s="53">
        <v>4</v>
      </c>
      <c r="Q157" s="163">
        <f t="shared" si="34"/>
        <v>47</v>
      </c>
      <c r="R157" s="53">
        <v>0</v>
      </c>
      <c r="S157" s="163">
        <f t="shared" si="35"/>
        <v>15</v>
      </c>
      <c r="T157" s="53">
        <v>0</v>
      </c>
      <c r="U157" s="163">
        <f t="shared" si="36"/>
        <v>9</v>
      </c>
      <c r="V157" s="53">
        <v>0</v>
      </c>
      <c r="W157" s="163">
        <f t="shared" si="37"/>
        <v>2</v>
      </c>
      <c r="X157" s="53">
        <v>0</v>
      </c>
      <c r="Y157" s="163">
        <f t="shared" si="38"/>
        <v>2</v>
      </c>
      <c r="Z157" s="53">
        <v>0</v>
      </c>
      <c r="AA157" s="53">
        <f t="shared" si="26"/>
        <v>2</v>
      </c>
      <c r="AB157" s="53">
        <v>0</v>
      </c>
      <c r="AC157" s="164">
        <f t="shared" si="39"/>
        <v>1</v>
      </c>
    </row>
    <row r="158" spans="1:29" x14ac:dyDescent="0.2">
      <c r="A158" s="54">
        <v>44120</v>
      </c>
      <c r="B158" s="53">
        <v>14</v>
      </c>
      <c r="C158" s="163">
        <f t="shared" si="28"/>
        <v>962</v>
      </c>
      <c r="D158" s="53">
        <v>5</v>
      </c>
      <c r="E158" s="163">
        <f t="shared" si="29"/>
        <v>405</v>
      </c>
      <c r="F158" s="53">
        <v>0</v>
      </c>
      <c r="G158" s="163">
        <f t="shared" si="30"/>
        <v>220</v>
      </c>
      <c r="H158" s="53">
        <v>3</v>
      </c>
      <c r="I158" s="163">
        <f t="shared" si="31"/>
        <v>123</v>
      </c>
      <c r="J158" s="53">
        <v>0</v>
      </c>
      <c r="K158" s="163">
        <f t="shared" si="32"/>
        <v>38</v>
      </c>
      <c r="L158" s="53">
        <v>0</v>
      </c>
      <c r="M158" s="163">
        <f t="shared" si="27"/>
        <v>61</v>
      </c>
      <c r="N158" s="53">
        <v>0</v>
      </c>
      <c r="O158" s="163">
        <f t="shared" si="33"/>
        <v>27</v>
      </c>
      <c r="P158" s="53">
        <v>2</v>
      </c>
      <c r="Q158" s="163">
        <f t="shared" si="34"/>
        <v>49</v>
      </c>
      <c r="R158" s="53">
        <v>0</v>
      </c>
      <c r="S158" s="163">
        <f t="shared" si="35"/>
        <v>15</v>
      </c>
      <c r="T158" s="53">
        <v>0</v>
      </c>
      <c r="U158" s="163">
        <f t="shared" si="36"/>
        <v>9</v>
      </c>
      <c r="V158" s="53">
        <v>0</v>
      </c>
      <c r="W158" s="163">
        <f t="shared" si="37"/>
        <v>2</v>
      </c>
      <c r="X158" s="53">
        <v>0</v>
      </c>
      <c r="Y158" s="163">
        <f t="shared" si="38"/>
        <v>2</v>
      </c>
      <c r="Z158" s="53">
        <v>0</v>
      </c>
      <c r="AA158" s="53">
        <f t="shared" si="26"/>
        <v>2</v>
      </c>
      <c r="AB158" s="53">
        <v>0</v>
      </c>
      <c r="AC158" s="164">
        <f t="shared" si="39"/>
        <v>1</v>
      </c>
    </row>
    <row r="159" spans="1:29" x14ac:dyDescent="0.2">
      <c r="A159" s="54">
        <v>44121</v>
      </c>
      <c r="B159" s="53"/>
      <c r="C159" s="163">
        <f t="shared" ref="C159:C160" si="40">SUM(C158,B159)</f>
        <v>962</v>
      </c>
      <c r="D159" s="53"/>
      <c r="E159" s="163">
        <f t="shared" ref="E159:E160" si="41">SUM(E158,D159)</f>
        <v>405</v>
      </c>
      <c r="F159" s="53"/>
      <c r="G159" s="163">
        <f t="shared" ref="G159:G160" si="42">SUM(G158,F159)</f>
        <v>220</v>
      </c>
      <c r="H159" s="53"/>
      <c r="I159" s="163">
        <f t="shared" ref="I159:I160" si="43">SUM(I158,H159)</f>
        <v>123</v>
      </c>
      <c r="J159" s="53"/>
      <c r="K159" s="163">
        <f t="shared" ref="K159:K160" si="44">K158+J159</f>
        <v>38</v>
      </c>
      <c r="L159" s="53"/>
      <c r="M159" s="163">
        <f t="shared" ref="M159:M160" si="45">SUM(M158,L159)</f>
        <v>61</v>
      </c>
      <c r="N159" s="53"/>
      <c r="O159" s="163">
        <f t="shared" ref="O159:O160" si="46">SUM(O158,N159)</f>
        <v>27</v>
      </c>
      <c r="P159" s="53"/>
      <c r="Q159" s="163">
        <f t="shared" ref="Q159:Q160" si="47">SUM(Q158,P159)</f>
        <v>49</v>
      </c>
      <c r="R159" s="53"/>
      <c r="S159" s="163">
        <f t="shared" ref="S159:S160" si="48">SUM(S158,R159)</f>
        <v>15</v>
      </c>
      <c r="T159" s="53"/>
      <c r="U159" s="163">
        <f t="shared" ref="U159:U160" si="49">SUM(U158,T159)</f>
        <v>9</v>
      </c>
      <c r="V159" s="53"/>
      <c r="W159" s="163">
        <f t="shared" ref="W159:W160" si="50">SUM(W158,V159)</f>
        <v>2</v>
      </c>
      <c r="X159" s="53"/>
      <c r="Y159" s="163">
        <f t="shared" ref="Y159:Y160" si="51">SUM(Y158,X159)</f>
        <v>2</v>
      </c>
      <c r="Z159" s="53"/>
      <c r="AA159" s="53">
        <f t="shared" ref="AA159:AA160" si="52">SUM(AA158+Z159)</f>
        <v>2</v>
      </c>
      <c r="AB159" s="53"/>
      <c r="AC159" s="164">
        <f t="shared" si="39"/>
        <v>1</v>
      </c>
    </row>
    <row r="160" spans="1:29" x14ac:dyDescent="0.2">
      <c r="A160" s="54">
        <v>44122</v>
      </c>
      <c r="B160" s="53"/>
      <c r="C160" s="163">
        <f t="shared" si="40"/>
        <v>962</v>
      </c>
      <c r="D160" s="53"/>
      <c r="E160" s="163">
        <f t="shared" si="41"/>
        <v>405</v>
      </c>
      <c r="F160" s="53"/>
      <c r="G160" s="163">
        <f t="shared" si="42"/>
        <v>220</v>
      </c>
      <c r="H160" s="53"/>
      <c r="I160" s="163">
        <f t="shared" si="43"/>
        <v>123</v>
      </c>
      <c r="J160" s="53"/>
      <c r="K160" s="163">
        <f t="shared" si="44"/>
        <v>38</v>
      </c>
      <c r="L160" s="53"/>
      <c r="M160" s="163">
        <f t="shared" si="45"/>
        <v>61</v>
      </c>
      <c r="N160" s="53"/>
      <c r="O160" s="163">
        <f t="shared" si="46"/>
        <v>27</v>
      </c>
      <c r="P160" s="53"/>
      <c r="Q160" s="163">
        <f t="shared" si="47"/>
        <v>49</v>
      </c>
      <c r="R160" s="53"/>
      <c r="S160" s="163">
        <f t="shared" si="48"/>
        <v>15</v>
      </c>
      <c r="T160" s="53"/>
      <c r="U160" s="163">
        <f t="shared" si="49"/>
        <v>9</v>
      </c>
      <c r="V160" s="53"/>
      <c r="W160" s="163">
        <f t="shared" si="50"/>
        <v>2</v>
      </c>
      <c r="X160" s="53"/>
      <c r="Y160" s="163">
        <f t="shared" si="51"/>
        <v>2</v>
      </c>
      <c r="Z160" s="53"/>
      <c r="AA160" s="53">
        <f t="shared" si="52"/>
        <v>2</v>
      </c>
      <c r="AB160" s="53"/>
      <c r="AC160" s="164">
        <f t="shared" si="39"/>
        <v>1</v>
      </c>
    </row>
    <row r="161" spans="1:29" x14ac:dyDescent="0.2">
      <c r="A161" s="54">
        <v>44123</v>
      </c>
      <c r="B161" s="53">
        <v>61</v>
      </c>
      <c r="C161" s="163">
        <f t="shared" ref="C161:C183" si="53">SUM(C160,B161)</f>
        <v>1023</v>
      </c>
      <c r="D161" s="53">
        <v>30</v>
      </c>
      <c r="E161" s="163">
        <f t="shared" ref="E161:E181" si="54">SUM(E160,D161)</f>
        <v>435</v>
      </c>
      <c r="F161" s="53">
        <v>6</v>
      </c>
      <c r="G161" s="163">
        <f t="shared" ref="G161:G185" si="55">SUM(G160,F161)</f>
        <v>226</v>
      </c>
      <c r="H161" s="53">
        <v>16</v>
      </c>
      <c r="I161" s="163">
        <f t="shared" ref="I161:I185" si="56">SUM(I160,H161)</f>
        <v>139</v>
      </c>
      <c r="J161" s="53">
        <v>0</v>
      </c>
      <c r="K161" s="163">
        <f t="shared" ref="K161:K185" si="57">K160+J161</f>
        <v>38</v>
      </c>
      <c r="L161" s="53">
        <v>1</v>
      </c>
      <c r="M161" s="163">
        <f t="shared" ref="M161:M185" si="58">SUM(M160,L161)</f>
        <v>62</v>
      </c>
      <c r="N161" s="53">
        <v>1</v>
      </c>
      <c r="O161" s="163">
        <f t="shared" ref="O161:O185" si="59">SUM(O160,N161)</f>
        <v>28</v>
      </c>
      <c r="P161" s="53">
        <v>1</v>
      </c>
      <c r="Q161" s="163">
        <f t="shared" ref="Q161:Q185" si="60">SUM(Q160,P161)</f>
        <v>50</v>
      </c>
      <c r="R161" s="53">
        <v>3</v>
      </c>
      <c r="S161" s="163">
        <f t="shared" ref="S161:S185" si="61">SUM(S160,R161)</f>
        <v>18</v>
      </c>
      <c r="T161" s="53">
        <v>1</v>
      </c>
      <c r="U161" s="163">
        <f t="shared" ref="U161:U185" si="62">SUM(U160,T161)</f>
        <v>10</v>
      </c>
      <c r="V161" s="53">
        <v>0</v>
      </c>
      <c r="W161" s="163">
        <f t="shared" ref="W161:W185" si="63">SUM(W160,V161)</f>
        <v>2</v>
      </c>
      <c r="X161" s="53">
        <v>0</v>
      </c>
      <c r="Y161" s="163">
        <f t="shared" ref="Y161:Y185" si="64">SUM(Y160,X161)</f>
        <v>2</v>
      </c>
      <c r="Z161" s="53">
        <v>0</v>
      </c>
      <c r="AA161" s="53">
        <f t="shared" ref="AA161:AA185" si="65">SUM(AA160+Z161)</f>
        <v>2</v>
      </c>
      <c r="AB161" s="53">
        <v>0</v>
      </c>
      <c r="AC161" s="164">
        <f t="shared" si="39"/>
        <v>1</v>
      </c>
    </row>
    <row r="162" spans="1:29" x14ac:dyDescent="0.2">
      <c r="A162" s="54">
        <v>44124</v>
      </c>
      <c r="B162" s="53">
        <v>43</v>
      </c>
      <c r="C162" s="163">
        <f t="shared" si="53"/>
        <v>1066</v>
      </c>
      <c r="D162" s="53">
        <v>47</v>
      </c>
      <c r="E162" s="163">
        <f t="shared" si="54"/>
        <v>482</v>
      </c>
      <c r="F162" s="53">
        <v>10</v>
      </c>
      <c r="G162" s="163">
        <f t="shared" si="55"/>
        <v>236</v>
      </c>
      <c r="H162" s="53">
        <v>14</v>
      </c>
      <c r="I162" s="163">
        <f t="shared" si="56"/>
        <v>153</v>
      </c>
      <c r="J162" s="53">
        <v>0</v>
      </c>
      <c r="K162" s="163">
        <f t="shared" si="57"/>
        <v>38</v>
      </c>
      <c r="L162" s="53">
        <v>0</v>
      </c>
      <c r="M162" s="163">
        <f t="shared" si="58"/>
        <v>62</v>
      </c>
      <c r="N162" s="53">
        <v>0</v>
      </c>
      <c r="O162" s="163">
        <f t="shared" si="59"/>
        <v>28</v>
      </c>
      <c r="P162" s="53">
        <v>4</v>
      </c>
      <c r="Q162" s="163">
        <f t="shared" si="60"/>
        <v>54</v>
      </c>
      <c r="R162" s="53">
        <v>1</v>
      </c>
      <c r="S162" s="163">
        <f t="shared" si="61"/>
        <v>19</v>
      </c>
      <c r="T162" s="53">
        <v>0</v>
      </c>
      <c r="U162" s="163">
        <f t="shared" si="62"/>
        <v>10</v>
      </c>
      <c r="V162" s="53">
        <v>0</v>
      </c>
      <c r="W162" s="163">
        <f t="shared" si="63"/>
        <v>2</v>
      </c>
      <c r="X162" s="53">
        <v>0</v>
      </c>
      <c r="Y162" s="163">
        <f t="shared" si="64"/>
        <v>2</v>
      </c>
      <c r="Z162" s="53">
        <v>0</v>
      </c>
      <c r="AA162" s="53">
        <f t="shared" si="65"/>
        <v>2</v>
      </c>
      <c r="AB162" s="53">
        <v>0</v>
      </c>
      <c r="AC162" s="164">
        <f t="shared" si="39"/>
        <v>1</v>
      </c>
    </row>
    <row r="163" spans="1:29" x14ac:dyDescent="0.2">
      <c r="A163" s="54">
        <v>44125</v>
      </c>
      <c r="B163" s="53">
        <v>74</v>
      </c>
      <c r="C163" s="163">
        <f t="shared" si="53"/>
        <v>1140</v>
      </c>
      <c r="D163" s="53">
        <v>38</v>
      </c>
      <c r="E163" s="163">
        <f t="shared" si="54"/>
        <v>520</v>
      </c>
      <c r="F163" s="53">
        <v>0</v>
      </c>
      <c r="G163" s="163">
        <f t="shared" si="55"/>
        <v>236</v>
      </c>
      <c r="H163" s="53">
        <v>11</v>
      </c>
      <c r="I163" s="163">
        <f t="shared" si="56"/>
        <v>164</v>
      </c>
      <c r="J163" s="53">
        <v>0</v>
      </c>
      <c r="K163" s="163">
        <f t="shared" si="57"/>
        <v>38</v>
      </c>
      <c r="L163" s="53">
        <v>0</v>
      </c>
      <c r="M163" s="163">
        <f t="shared" si="58"/>
        <v>62</v>
      </c>
      <c r="N163" s="53">
        <v>2</v>
      </c>
      <c r="O163" s="163">
        <f t="shared" si="59"/>
        <v>30</v>
      </c>
      <c r="P163" s="53">
        <v>5</v>
      </c>
      <c r="Q163" s="163">
        <f t="shared" si="60"/>
        <v>59</v>
      </c>
      <c r="R163" s="53">
        <v>2</v>
      </c>
      <c r="S163" s="163">
        <f t="shared" si="61"/>
        <v>21</v>
      </c>
      <c r="T163" s="53">
        <v>0</v>
      </c>
      <c r="U163" s="163">
        <f t="shared" si="62"/>
        <v>10</v>
      </c>
      <c r="V163" s="53">
        <v>0</v>
      </c>
      <c r="W163" s="163">
        <f t="shared" si="63"/>
        <v>2</v>
      </c>
      <c r="X163" s="53">
        <v>0</v>
      </c>
      <c r="Y163" s="163">
        <f t="shared" si="64"/>
        <v>2</v>
      </c>
      <c r="Z163" s="53">
        <v>0</v>
      </c>
      <c r="AA163" s="53">
        <f t="shared" si="65"/>
        <v>2</v>
      </c>
      <c r="AB163" s="53">
        <v>0</v>
      </c>
      <c r="AC163" s="164">
        <f t="shared" si="39"/>
        <v>1</v>
      </c>
    </row>
    <row r="164" spans="1:29" x14ac:dyDescent="0.2">
      <c r="A164" s="54">
        <v>44126</v>
      </c>
      <c r="B164" s="53">
        <v>41</v>
      </c>
      <c r="C164" s="163">
        <f t="shared" si="53"/>
        <v>1181</v>
      </c>
      <c r="D164" s="53">
        <v>34</v>
      </c>
      <c r="E164" s="163">
        <f t="shared" si="54"/>
        <v>554</v>
      </c>
      <c r="F164" s="53">
        <v>1</v>
      </c>
      <c r="G164" s="163">
        <f t="shared" si="55"/>
        <v>237</v>
      </c>
      <c r="H164" s="53">
        <v>8</v>
      </c>
      <c r="I164" s="163">
        <f t="shared" si="56"/>
        <v>172</v>
      </c>
      <c r="J164" s="53">
        <v>6</v>
      </c>
      <c r="K164" s="163">
        <f t="shared" si="57"/>
        <v>44</v>
      </c>
      <c r="L164" s="53">
        <v>1</v>
      </c>
      <c r="M164" s="163">
        <f t="shared" si="58"/>
        <v>63</v>
      </c>
      <c r="N164" s="53">
        <v>0</v>
      </c>
      <c r="O164" s="163">
        <f t="shared" si="59"/>
        <v>30</v>
      </c>
      <c r="P164" s="53">
        <v>3</v>
      </c>
      <c r="Q164" s="163">
        <f t="shared" si="60"/>
        <v>62</v>
      </c>
      <c r="R164" s="53">
        <v>1</v>
      </c>
      <c r="S164" s="163">
        <f t="shared" si="61"/>
        <v>22</v>
      </c>
      <c r="T164" s="53">
        <v>0</v>
      </c>
      <c r="U164" s="163">
        <f t="shared" si="62"/>
        <v>10</v>
      </c>
      <c r="V164" s="53">
        <v>1</v>
      </c>
      <c r="W164" s="163">
        <f t="shared" si="63"/>
        <v>3</v>
      </c>
      <c r="X164" s="53">
        <v>0</v>
      </c>
      <c r="Y164" s="163">
        <f t="shared" si="64"/>
        <v>2</v>
      </c>
      <c r="Z164" s="53">
        <v>0</v>
      </c>
      <c r="AA164" s="53">
        <f t="shared" si="65"/>
        <v>2</v>
      </c>
      <c r="AB164" s="53">
        <v>0</v>
      </c>
      <c r="AC164" s="164">
        <f t="shared" si="39"/>
        <v>1</v>
      </c>
    </row>
    <row r="165" spans="1:29" x14ac:dyDescent="0.2">
      <c r="A165" s="54">
        <v>44127</v>
      </c>
      <c r="B165" s="53">
        <v>40</v>
      </c>
      <c r="C165" s="163">
        <f t="shared" si="53"/>
        <v>1221</v>
      </c>
      <c r="D165" s="53">
        <v>20</v>
      </c>
      <c r="E165" s="163">
        <f t="shared" si="54"/>
        <v>574</v>
      </c>
      <c r="F165" s="53">
        <v>0</v>
      </c>
      <c r="G165" s="163">
        <f t="shared" si="55"/>
        <v>237</v>
      </c>
      <c r="H165" s="53">
        <v>15</v>
      </c>
      <c r="I165" s="163">
        <f t="shared" si="56"/>
        <v>187</v>
      </c>
      <c r="J165" s="53">
        <v>0</v>
      </c>
      <c r="K165" s="163">
        <f t="shared" si="57"/>
        <v>44</v>
      </c>
      <c r="L165" s="53">
        <v>0</v>
      </c>
      <c r="M165" s="163">
        <f t="shared" si="58"/>
        <v>63</v>
      </c>
      <c r="N165" s="53">
        <v>0</v>
      </c>
      <c r="O165" s="163">
        <f t="shared" si="59"/>
        <v>30</v>
      </c>
      <c r="P165" s="53">
        <v>2</v>
      </c>
      <c r="Q165" s="163">
        <f t="shared" si="60"/>
        <v>64</v>
      </c>
      <c r="R165" s="53">
        <v>0</v>
      </c>
      <c r="S165" s="163">
        <f t="shared" si="61"/>
        <v>22</v>
      </c>
      <c r="T165" s="53">
        <v>0</v>
      </c>
      <c r="U165" s="163">
        <f t="shared" si="62"/>
        <v>10</v>
      </c>
      <c r="V165" s="53">
        <v>0</v>
      </c>
      <c r="W165" s="163">
        <f t="shared" si="63"/>
        <v>3</v>
      </c>
      <c r="X165" s="53">
        <v>0</v>
      </c>
      <c r="Y165" s="163">
        <f t="shared" si="64"/>
        <v>2</v>
      </c>
      <c r="Z165" s="53">
        <v>0</v>
      </c>
      <c r="AA165" s="53">
        <f t="shared" si="65"/>
        <v>2</v>
      </c>
      <c r="AB165" s="53">
        <v>0</v>
      </c>
      <c r="AC165" s="164">
        <f t="shared" si="39"/>
        <v>1</v>
      </c>
    </row>
    <row r="166" spans="1:29" x14ac:dyDescent="0.2">
      <c r="A166" s="54">
        <v>44128</v>
      </c>
      <c r="B166" s="53"/>
      <c r="C166" s="163">
        <f t="shared" si="53"/>
        <v>1221</v>
      </c>
      <c r="D166" s="53"/>
      <c r="E166" s="163">
        <f t="shared" si="54"/>
        <v>574</v>
      </c>
      <c r="F166" s="53"/>
      <c r="G166" s="163">
        <f t="shared" si="55"/>
        <v>237</v>
      </c>
      <c r="H166" s="53"/>
      <c r="I166" s="163">
        <f t="shared" si="56"/>
        <v>187</v>
      </c>
      <c r="J166" s="53"/>
      <c r="K166" s="163">
        <f t="shared" si="57"/>
        <v>44</v>
      </c>
      <c r="L166" s="53"/>
      <c r="M166" s="163">
        <f t="shared" si="58"/>
        <v>63</v>
      </c>
      <c r="N166" s="53"/>
      <c r="O166" s="163">
        <f t="shared" si="59"/>
        <v>30</v>
      </c>
      <c r="P166" s="53"/>
      <c r="Q166" s="163">
        <f t="shared" si="60"/>
        <v>64</v>
      </c>
      <c r="R166" s="53"/>
      <c r="S166" s="163">
        <f t="shared" si="61"/>
        <v>22</v>
      </c>
      <c r="T166" s="53"/>
      <c r="U166" s="163">
        <f t="shared" si="62"/>
        <v>10</v>
      </c>
      <c r="V166" s="53"/>
      <c r="W166" s="163">
        <f t="shared" si="63"/>
        <v>3</v>
      </c>
      <c r="X166" s="53"/>
      <c r="Y166" s="163">
        <f t="shared" si="64"/>
        <v>2</v>
      </c>
      <c r="Z166" s="53"/>
      <c r="AA166" s="53">
        <f t="shared" si="65"/>
        <v>2</v>
      </c>
      <c r="AB166" s="53"/>
      <c r="AC166" s="164">
        <f t="shared" si="39"/>
        <v>1</v>
      </c>
    </row>
    <row r="167" spans="1:29" x14ac:dyDescent="0.2">
      <c r="A167" s="54">
        <v>44129</v>
      </c>
      <c r="B167" s="53"/>
      <c r="C167" s="163">
        <f t="shared" si="53"/>
        <v>1221</v>
      </c>
      <c r="D167" s="53"/>
      <c r="E167" s="163">
        <f t="shared" si="54"/>
        <v>574</v>
      </c>
      <c r="F167" s="53"/>
      <c r="G167" s="163">
        <f t="shared" si="55"/>
        <v>237</v>
      </c>
      <c r="H167" s="53"/>
      <c r="I167" s="163">
        <f t="shared" si="56"/>
        <v>187</v>
      </c>
      <c r="J167" s="53"/>
      <c r="K167" s="163">
        <f t="shared" si="57"/>
        <v>44</v>
      </c>
      <c r="L167" s="53"/>
      <c r="M167" s="163">
        <f t="shared" si="58"/>
        <v>63</v>
      </c>
      <c r="N167" s="53"/>
      <c r="O167" s="163">
        <f t="shared" si="59"/>
        <v>30</v>
      </c>
      <c r="P167" s="53"/>
      <c r="Q167" s="163">
        <f t="shared" si="60"/>
        <v>64</v>
      </c>
      <c r="R167" s="53"/>
      <c r="S167" s="163">
        <f t="shared" si="61"/>
        <v>22</v>
      </c>
      <c r="T167" s="53"/>
      <c r="U167" s="163">
        <f t="shared" si="62"/>
        <v>10</v>
      </c>
      <c r="V167" s="53"/>
      <c r="W167" s="163">
        <f t="shared" si="63"/>
        <v>3</v>
      </c>
      <c r="X167" s="53"/>
      <c r="Y167" s="163">
        <f t="shared" si="64"/>
        <v>2</v>
      </c>
      <c r="Z167" s="53"/>
      <c r="AA167" s="53">
        <f t="shared" si="65"/>
        <v>2</v>
      </c>
      <c r="AB167" s="53"/>
      <c r="AC167" s="164">
        <f t="shared" si="39"/>
        <v>1</v>
      </c>
    </row>
    <row r="168" spans="1:29" x14ac:dyDescent="0.2">
      <c r="A168" s="54">
        <v>44130</v>
      </c>
      <c r="B168" s="53">
        <v>196</v>
      </c>
      <c r="C168" s="163">
        <f t="shared" si="53"/>
        <v>1417</v>
      </c>
      <c r="D168" s="53">
        <v>76</v>
      </c>
      <c r="E168" s="163">
        <f t="shared" si="54"/>
        <v>650</v>
      </c>
      <c r="F168" s="53">
        <v>16</v>
      </c>
      <c r="G168" s="163">
        <f t="shared" si="55"/>
        <v>253</v>
      </c>
      <c r="H168" s="53">
        <v>18</v>
      </c>
      <c r="I168" s="163">
        <f t="shared" si="56"/>
        <v>205</v>
      </c>
      <c r="J168" s="53">
        <v>1</v>
      </c>
      <c r="K168" s="163">
        <f t="shared" si="57"/>
        <v>45</v>
      </c>
      <c r="L168" s="53">
        <v>14</v>
      </c>
      <c r="M168" s="163">
        <f t="shared" si="58"/>
        <v>77</v>
      </c>
      <c r="N168" s="53">
        <v>0</v>
      </c>
      <c r="O168" s="163">
        <f t="shared" si="59"/>
        <v>30</v>
      </c>
      <c r="P168" s="53">
        <v>11</v>
      </c>
      <c r="Q168" s="163">
        <f t="shared" si="60"/>
        <v>75</v>
      </c>
      <c r="R168" s="53">
        <v>3</v>
      </c>
      <c r="S168" s="163">
        <f t="shared" si="61"/>
        <v>25</v>
      </c>
      <c r="T168" s="53">
        <v>1</v>
      </c>
      <c r="U168" s="163">
        <f t="shared" si="62"/>
        <v>11</v>
      </c>
      <c r="V168" s="53">
        <v>2</v>
      </c>
      <c r="W168" s="163">
        <f t="shared" si="63"/>
        <v>5</v>
      </c>
      <c r="X168" s="53">
        <v>0</v>
      </c>
      <c r="Y168" s="163">
        <f t="shared" si="64"/>
        <v>2</v>
      </c>
      <c r="Z168" s="53">
        <v>0</v>
      </c>
      <c r="AA168" s="53">
        <f t="shared" si="65"/>
        <v>2</v>
      </c>
      <c r="AB168" s="53">
        <v>0</v>
      </c>
      <c r="AC168" s="164">
        <f t="shared" si="39"/>
        <v>1</v>
      </c>
    </row>
    <row r="169" spans="1:29" x14ac:dyDescent="0.2">
      <c r="A169" s="54">
        <v>44131</v>
      </c>
      <c r="B169" s="53">
        <f>1987-1417</f>
        <v>570</v>
      </c>
      <c r="C169" s="163">
        <f t="shared" si="53"/>
        <v>1987</v>
      </c>
      <c r="D169" s="53">
        <v>0</v>
      </c>
      <c r="E169" s="163">
        <f t="shared" si="54"/>
        <v>650</v>
      </c>
      <c r="F169" s="53">
        <v>0</v>
      </c>
      <c r="G169" s="163">
        <f t="shared" si="55"/>
        <v>253</v>
      </c>
      <c r="H169" s="53">
        <v>10</v>
      </c>
      <c r="I169" s="163">
        <f t="shared" si="56"/>
        <v>215</v>
      </c>
      <c r="J169" s="53">
        <v>3</v>
      </c>
      <c r="K169" s="163">
        <f t="shared" si="57"/>
        <v>48</v>
      </c>
      <c r="L169" s="53">
        <v>0</v>
      </c>
      <c r="M169" s="163">
        <f t="shared" si="58"/>
        <v>77</v>
      </c>
      <c r="N169" s="53">
        <v>0</v>
      </c>
      <c r="O169" s="163">
        <f t="shared" si="59"/>
        <v>30</v>
      </c>
      <c r="P169" s="53">
        <v>0</v>
      </c>
      <c r="Q169" s="163">
        <f t="shared" si="60"/>
        <v>75</v>
      </c>
      <c r="R169" s="53">
        <v>0</v>
      </c>
      <c r="S169" s="163">
        <f t="shared" si="61"/>
        <v>25</v>
      </c>
      <c r="T169" s="53">
        <v>0</v>
      </c>
      <c r="U169" s="163">
        <f t="shared" si="62"/>
        <v>11</v>
      </c>
      <c r="V169" s="53">
        <v>0</v>
      </c>
      <c r="W169" s="163">
        <f t="shared" si="63"/>
        <v>5</v>
      </c>
      <c r="X169" s="53">
        <v>0</v>
      </c>
      <c r="Y169" s="163">
        <f t="shared" si="64"/>
        <v>2</v>
      </c>
      <c r="Z169" s="53">
        <v>0</v>
      </c>
      <c r="AA169" s="53">
        <f t="shared" si="65"/>
        <v>2</v>
      </c>
      <c r="AB169" s="53">
        <v>0</v>
      </c>
      <c r="AC169" s="164">
        <f t="shared" si="39"/>
        <v>1</v>
      </c>
    </row>
    <row r="170" spans="1:29" x14ac:dyDescent="0.2">
      <c r="A170" s="54">
        <v>44132</v>
      </c>
      <c r="B170" s="53">
        <f>2190-1987</f>
        <v>203</v>
      </c>
      <c r="C170" s="163">
        <f t="shared" si="53"/>
        <v>2190</v>
      </c>
      <c r="D170" s="53">
        <v>149</v>
      </c>
      <c r="E170" s="163">
        <f t="shared" si="54"/>
        <v>799</v>
      </c>
      <c r="F170" s="53">
        <v>1</v>
      </c>
      <c r="G170" s="163">
        <f t="shared" si="55"/>
        <v>254</v>
      </c>
      <c r="H170" s="53">
        <v>5</v>
      </c>
      <c r="I170" s="163">
        <f t="shared" si="56"/>
        <v>220</v>
      </c>
      <c r="J170" s="53">
        <v>0</v>
      </c>
      <c r="K170" s="163">
        <f t="shared" si="57"/>
        <v>48</v>
      </c>
      <c r="L170" s="53">
        <v>1</v>
      </c>
      <c r="M170" s="163">
        <f t="shared" si="58"/>
        <v>78</v>
      </c>
      <c r="N170" s="53">
        <v>0</v>
      </c>
      <c r="O170" s="163">
        <f t="shared" si="59"/>
        <v>30</v>
      </c>
      <c r="P170" s="53">
        <v>0</v>
      </c>
      <c r="Q170" s="163">
        <f t="shared" si="60"/>
        <v>75</v>
      </c>
      <c r="R170" s="53">
        <v>0</v>
      </c>
      <c r="S170" s="163">
        <f t="shared" si="61"/>
        <v>25</v>
      </c>
      <c r="T170" s="53">
        <v>0</v>
      </c>
      <c r="U170" s="163">
        <f t="shared" si="62"/>
        <v>11</v>
      </c>
      <c r="V170" s="53">
        <v>0</v>
      </c>
      <c r="W170" s="163">
        <f t="shared" si="63"/>
        <v>5</v>
      </c>
      <c r="X170" s="53">
        <v>0</v>
      </c>
      <c r="Y170" s="163">
        <f t="shared" si="64"/>
        <v>2</v>
      </c>
      <c r="Z170" s="53">
        <v>0</v>
      </c>
      <c r="AA170" s="53">
        <f t="shared" si="65"/>
        <v>2</v>
      </c>
      <c r="AB170" s="53">
        <v>0</v>
      </c>
      <c r="AC170" s="164">
        <f t="shared" si="39"/>
        <v>1</v>
      </c>
    </row>
    <row r="171" spans="1:29" x14ac:dyDescent="0.2">
      <c r="A171" s="54">
        <v>44133</v>
      </c>
      <c r="B171" s="53">
        <v>150</v>
      </c>
      <c r="C171" s="163">
        <f t="shared" si="53"/>
        <v>2340</v>
      </c>
      <c r="D171" s="53">
        <v>107</v>
      </c>
      <c r="E171" s="163">
        <f t="shared" si="54"/>
        <v>906</v>
      </c>
      <c r="F171" s="53">
        <v>3</v>
      </c>
      <c r="G171" s="163">
        <f t="shared" si="55"/>
        <v>257</v>
      </c>
      <c r="H171" s="53">
        <v>23</v>
      </c>
      <c r="I171" s="163">
        <f t="shared" si="56"/>
        <v>243</v>
      </c>
      <c r="J171" s="53">
        <v>0</v>
      </c>
      <c r="K171" s="163">
        <f t="shared" si="57"/>
        <v>48</v>
      </c>
      <c r="L171" s="53">
        <v>3</v>
      </c>
      <c r="M171" s="163">
        <f t="shared" si="58"/>
        <v>81</v>
      </c>
      <c r="N171" s="53">
        <v>0</v>
      </c>
      <c r="O171" s="163">
        <f t="shared" si="59"/>
        <v>30</v>
      </c>
      <c r="P171" s="53">
        <v>0</v>
      </c>
      <c r="Q171" s="163">
        <f t="shared" si="60"/>
        <v>75</v>
      </c>
      <c r="R171" s="53">
        <v>8</v>
      </c>
      <c r="S171" s="163">
        <f t="shared" si="61"/>
        <v>33</v>
      </c>
      <c r="T171" s="53">
        <v>0</v>
      </c>
      <c r="U171" s="163">
        <f t="shared" si="62"/>
        <v>11</v>
      </c>
      <c r="V171" s="53">
        <v>2</v>
      </c>
      <c r="W171" s="163">
        <f t="shared" si="63"/>
        <v>7</v>
      </c>
      <c r="X171" s="53">
        <v>0</v>
      </c>
      <c r="Y171" s="163">
        <f t="shared" si="64"/>
        <v>2</v>
      </c>
      <c r="Z171" s="53">
        <v>0</v>
      </c>
      <c r="AA171" s="53">
        <f t="shared" si="65"/>
        <v>2</v>
      </c>
      <c r="AB171" s="53">
        <v>0</v>
      </c>
      <c r="AC171" s="164">
        <f t="shared" si="39"/>
        <v>1</v>
      </c>
    </row>
    <row r="172" spans="1:29" x14ac:dyDescent="0.2">
      <c r="A172" s="54">
        <v>44134</v>
      </c>
      <c r="B172" s="53">
        <v>233</v>
      </c>
      <c r="C172" s="163">
        <f t="shared" si="53"/>
        <v>2573</v>
      </c>
      <c r="D172" s="53">
        <v>0</v>
      </c>
      <c r="E172" s="163">
        <f t="shared" si="54"/>
        <v>906</v>
      </c>
      <c r="F172" s="53">
        <v>0</v>
      </c>
      <c r="G172" s="163">
        <f t="shared" si="55"/>
        <v>257</v>
      </c>
      <c r="H172" s="53">
        <v>0</v>
      </c>
      <c r="I172" s="163">
        <f t="shared" si="56"/>
        <v>243</v>
      </c>
      <c r="J172" s="53">
        <v>0</v>
      </c>
      <c r="K172" s="163">
        <f t="shared" si="57"/>
        <v>48</v>
      </c>
      <c r="L172" s="53">
        <v>0</v>
      </c>
      <c r="M172" s="163">
        <f t="shared" si="58"/>
        <v>81</v>
      </c>
      <c r="N172" s="53">
        <v>0</v>
      </c>
      <c r="O172" s="163">
        <f t="shared" si="59"/>
        <v>30</v>
      </c>
      <c r="P172" s="53">
        <v>0</v>
      </c>
      <c r="Q172" s="163">
        <f t="shared" si="60"/>
        <v>75</v>
      </c>
      <c r="R172" s="53">
        <v>0</v>
      </c>
      <c r="S172" s="163">
        <f t="shared" si="61"/>
        <v>33</v>
      </c>
      <c r="T172" s="53">
        <v>0</v>
      </c>
      <c r="U172" s="163">
        <f t="shared" si="62"/>
        <v>11</v>
      </c>
      <c r="V172" s="53">
        <v>0</v>
      </c>
      <c r="W172" s="163">
        <f t="shared" si="63"/>
        <v>7</v>
      </c>
      <c r="X172" s="53">
        <v>0</v>
      </c>
      <c r="Y172" s="163">
        <f t="shared" si="64"/>
        <v>2</v>
      </c>
      <c r="Z172" s="53">
        <v>0</v>
      </c>
      <c r="AA172" s="53">
        <f t="shared" si="65"/>
        <v>2</v>
      </c>
      <c r="AB172" s="53">
        <v>0</v>
      </c>
      <c r="AC172" s="164">
        <f t="shared" si="39"/>
        <v>1</v>
      </c>
    </row>
    <row r="173" spans="1:29" x14ac:dyDescent="0.2">
      <c r="A173" s="54">
        <v>44135</v>
      </c>
      <c r="B173" s="53"/>
      <c r="C173" s="163">
        <f t="shared" si="53"/>
        <v>2573</v>
      </c>
      <c r="D173" s="53"/>
      <c r="E173" s="163">
        <f t="shared" si="54"/>
        <v>906</v>
      </c>
      <c r="F173" s="53"/>
      <c r="G173" s="163">
        <f t="shared" si="55"/>
        <v>257</v>
      </c>
      <c r="H173" s="53"/>
      <c r="I173" s="163">
        <f t="shared" si="56"/>
        <v>243</v>
      </c>
      <c r="J173" s="53"/>
      <c r="K173" s="163">
        <f t="shared" si="57"/>
        <v>48</v>
      </c>
      <c r="L173" s="53"/>
      <c r="M173" s="163">
        <f t="shared" si="58"/>
        <v>81</v>
      </c>
      <c r="N173" s="53"/>
      <c r="O173" s="163">
        <f t="shared" si="59"/>
        <v>30</v>
      </c>
      <c r="P173" s="53"/>
      <c r="Q173" s="163">
        <f t="shared" si="60"/>
        <v>75</v>
      </c>
      <c r="R173" s="53"/>
      <c r="S173" s="163">
        <f t="shared" si="61"/>
        <v>33</v>
      </c>
      <c r="T173" s="53"/>
      <c r="U173" s="163">
        <f t="shared" si="62"/>
        <v>11</v>
      </c>
      <c r="V173" s="53"/>
      <c r="W173" s="163">
        <f t="shared" si="63"/>
        <v>7</v>
      </c>
      <c r="X173" s="53"/>
      <c r="Y173" s="163">
        <f t="shared" si="64"/>
        <v>2</v>
      </c>
      <c r="Z173" s="53"/>
      <c r="AA173" s="53">
        <f t="shared" si="65"/>
        <v>2</v>
      </c>
      <c r="AB173" s="53"/>
      <c r="AC173" s="164">
        <f t="shared" si="39"/>
        <v>1</v>
      </c>
    </row>
    <row r="174" spans="1:29" x14ac:dyDescent="0.2">
      <c r="A174" s="54">
        <v>44136</v>
      </c>
      <c r="B174" s="53"/>
      <c r="C174" s="163">
        <f t="shared" si="53"/>
        <v>2573</v>
      </c>
      <c r="D174" s="53"/>
      <c r="E174" s="163">
        <f t="shared" si="54"/>
        <v>906</v>
      </c>
      <c r="F174" s="53"/>
      <c r="G174" s="163">
        <f t="shared" si="55"/>
        <v>257</v>
      </c>
      <c r="H174" s="53"/>
      <c r="I174" s="163">
        <f t="shared" si="56"/>
        <v>243</v>
      </c>
      <c r="J174" s="53"/>
      <c r="K174" s="163">
        <f t="shared" si="57"/>
        <v>48</v>
      </c>
      <c r="L174" s="53"/>
      <c r="M174" s="163">
        <f t="shared" si="58"/>
        <v>81</v>
      </c>
      <c r="N174" s="53"/>
      <c r="O174" s="163">
        <f t="shared" si="59"/>
        <v>30</v>
      </c>
      <c r="P174" s="53"/>
      <c r="Q174" s="163">
        <f t="shared" si="60"/>
        <v>75</v>
      </c>
      <c r="R174" s="53"/>
      <c r="S174" s="163">
        <f t="shared" si="61"/>
        <v>33</v>
      </c>
      <c r="T174" s="53"/>
      <c r="U174" s="163">
        <f t="shared" si="62"/>
        <v>11</v>
      </c>
      <c r="V174" s="53"/>
      <c r="W174" s="163">
        <f t="shared" si="63"/>
        <v>7</v>
      </c>
      <c r="X174" s="53"/>
      <c r="Y174" s="163">
        <f t="shared" si="64"/>
        <v>2</v>
      </c>
      <c r="Z174" s="53"/>
      <c r="AA174" s="53">
        <f t="shared" si="65"/>
        <v>2</v>
      </c>
      <c r="AB174" s="53"/>
      <c r="AC174" s="164">
        <f t="shared" si="39"/>
        <v>1</v>
      </c>
    </row>
    <row r="175" spans="1:29" x14ac:dyDescent="0.2">
      <c r="A175" s="54">
        <v>44137</v>
      </c>
      <c r="B175" s="53">
        <f>3163-C172</f>
        <v>590</v>
      </c>
      <c r="C175" s="163">
        <f t="shared" si="53"/>
        <v>3163</v>
      </c>
      <c r="D175" s="53">
        <v>88</v>
      </c>
      <c r="E175" s="163">
        <f t="shared" si="54"/>
        <v>994</v>
      </c>
      <c r="F175" s="53">
        <v>9</v>
      </c>
      <c r="G175" s="163">
        <f t="shared" si="55"/>
        <v>266</v>
      </c>
      <c r="H175" s="53">
        <v>37</v>
      </c>
      <c r="I175" s="163">
        <f t="shared" si="56"/>
        <v>280</v>
      </c>
      <c r="J175" s="53">
        <v>7</v>
      </c>
      <c r="K175" s="163">
        <f t="shared" si="57"/>
        <v>55</v>
      </c>
      <c r="L175" s="53">
        <v>12</v>
      </c>
      <c r="M175" s="163">
        <f t="shared" si="58"/>
        <v>93</v>
      </c>
      <c r="N175" s="53">
        <v>0</v>
      </c>
      <c r="O175" s="163">
        <f t="shared" si="59"/>
        <v>30</v>
      </c>
      <c r="P175" s="53">
        <v>3</v>
      </c>
      <c r="Q175" s="163">
        <f t="shared" si="60"/>
        <v>78</v>
      </c>
      <c r="R175" s="53">
        <v>7</v>
      </c>
      <c r="S175" s="163">
        <f t="shared" si="61"/>
        <v>40</v>
      </c>
      <c r="T175" s="53">
        <v>2</v>
      </c>
      <c r="U175" s="163">
        <f t="shared" si="62"/>
        <v>13</v>
      </c>
      <c r="V175" s="53">
        <v>0</v>
      </c>
      <c r="W175" s="163">
        <f t="shared" si="63"/>
        <v>7</v>
      </c>
      <c r="X175" s="53">
        <v>2</v>
      </c>
      <c r="Y175" s="163">
        <f t="shared" si="64"/>
        <v>4</v>
      </c>
      <c r="Z175" s="53">
        <v>1</v>
      </c>
      <c r="AA175" s="53">
        <f t="shared" si="65"/>
        <v>3</v>
      </c>
      <c r="AB175" s="53">
        <v>1</v>
      </c>
      <c r="AC175" s="164">
        <f t="shared" si="39"/>
        <v>2</v>
      </c>
    </row>
    <row r="176" spans="1:29" x14ac:dyDescent="0.2">
      <c r="A176" s="54">
        <v>44138</v>
      </c>
      <c r="B176" s="53">
        <f>3290-C175</f>
        <v>127</v>
      </c>
      <c r="C176" s="163">
        <f t="shared" si="53"/>
        <v>3290</v>
      </c>
      <c r="D176" s="53">
        <v>38</v>
      </c>
      <c r="E176" s="163">
        <f t="shared" si="54"/>
        <v>1032</v>
      </c>
      <c r="F176" s="53">
        <v>0</v>
      </c>
      <c r="G176" s="163">
        <f t="shared" si="55"/>
        <v>266</v>
      </c>
      <c r="H176" s="53">
        <v>0</v>
      </c>
      <c r="I176" s="163">
        <f t="shared" si="56"/>
        <v>280</v>
      </c>
      <c r="J176" s="53">
        <v>13</v>
      </c>
      <c r="K176" s="163">
        <f t="shared" si="57"/>
        <v>68</v>
      </c>
      <c r="L176" s="53">
        <v>9</v>
      </c>
      <c r="M176" s="163">
        <f t="shared" si="58"/>
        <v>102</v>
      </c>
      <c r="N176" s="53">
        <v>0</v>
      </c>
      <c r="O176" s="163">
        <f t="shared" si="59"/>
        <v>30</v>
      </c>
      <c r="P176" s="53">
        <v>21</v>
      </c>
      <c r="Q176" s="163">
        <f t="shared" si="60"/>
        <v>99</v>
      </c>
      <c r="R176" s="53">
        <v>8</v>
      </c>
      <c r="S176" s="163">
        <f t="shared" si="61"/>
        <v>48</v>
      </c>
      <c r="T176" s="53">
        <v>0</v>
      </c>
      <c r="U176" s="163">
        <f t="shared" si="62"/>
        <v>13</v>
      </c>
      <c r="V176" s="53">
        <v>0</v>
      </c>
      <c r="W176" s="163">
        <f t="shared" si="63"/>
        <v>7</v>
      </c>
      <c r="X176" s="53">
        <v>0</v>
      </c>
      <c r="Y176" s="163">
        <f t="shared" si="64"/>
        <v>4</v>
      </c>
      <c r="Z176" s="53">
        <v>0</v>
      </c>
      <c r="AA176" s="53">
        <f t="shared" si="65"/>
        <v>3</v>
      </c>
      <c r="AB176" s="53">
        <v>0</v>
      </c>
      <c r="AC176" s="164">
        <f t="shared" si="39"/>
        <v>2</v>
      </c>
    </row>
    <row r="177" spans="1:29" x14ac:dyDescent="0.2">
      <c r="A177" s="54">
        <v>44139</v>
      </c>
      <c r="B177" s="53">
        <f>3497-C176</f>
        <v>207</v>
      </c>
      <c r="C177" s="163">
        <f t="shared" si="53"/>
        <v>3497</v>
      </c>
      <c r="D177" s="53">
        <v>222</v>
      </c>
      <c r="E177" s="163">
        <f t="shared" si="54"/>
        <v>1254</v>
      </c>
      <c r="F177" s="53">
        <v>8</v>
      </c>
      <c r="G177" s="163">
        <f t="shared" si="55"/>
        <v>274</v>
      </c>
      <c r="H177" s="53">
        <v>25</v>
      </c>
      <c r="I177" s="163">
        <f t="shared" si="56"/>
        <v>305</v>
      </c>
      <c r="J177" s="53">
        <v>12</v>
      </c>
      <c r="K177" s="163">
        <f t="shared" si="57"/>
        <v>80</v>
      </c>
      <c r="L177" s="53">
        <v>35</v>
      </c>
      <c r="M177" s="163">
        <f t="shared" si="58"/>
        <v>137</v>
      </c>
      <c r="N177" s="53">
        <v>0</v>
      </c>
      <c r="O177" s="163">
        <f t="shared" si="59"/>
        <v>30</v>
      </c>
      <c r="P177" s="53">
        <v>48</v>
      </c>
      <c r="Q177" s="163">
        <f t="shared" si="60"/>
        <v>147</v>
      </c>
      <c r="R177" s="53">
        <v>32</v>
      </c>
      <c r="S177" s="163">
        <f t="shared" si="61"/>
        <v>80</v>
      </c>
      <c r="T177" s="53">
        <v>0</v>
      </c>
      <c r="U177" s="163">
        <f t="shared" si="62"/>
        <v>13</v>
      </c>
      <c r="V177" s="53">
        <v>0</v>
      </c>
      <c r="W177" s="163">
        <f t="shared" si="63"/>
        <v>7</v>
      </c>
      <c r="X177" s="53">
        <v>0</v>
      </c>
      <c r="Y177" s="163">
        <f t="shared" si="64"/>
        <v>4</v>
      </c>
      <c r="Z177" s="53">
        <v>0</v>
      </c>
      <c r="AA177" s="53">
        <f t="shared" si="65"/>
        <v>3</v>
      </c>
      <c r="AB177" s="53">
        <v>0</v>
      </c>
      <c r="AC177" s="164">
        <f t="shared" si="39"/>
        <v>2</v>
      </c>
    </row>
    <row r="178" spans="1:29" x14ac:dyDescent="0.2">
      <c r="A178" s="54">
        <v>44140</v>
      </c>
      <c r="B178" s="53">
        <f>3630-C177</f>
        <v>133</v>
      </c>
      <c r="C178" s="163">
        <f t="shared" si="53"/>
        <v>3630</v>
      </c>
      <c r="D178" s="53">
        <v>122</v>
      </c>
      <c r="E178" s="163">
        <f t="shared" si="54"/>
        <v>1376</v>
      </c>
      <c r="F178" s="53">
        <v>1</v>
      </c>
      <c r="G178" s="163">
        <f t="shared" si="55"/>
        <v>275</v>
      </c>
      <c r="H178" s="53">
        <v>41</v>
      </c>
      <c r="I178" s="163">
        <f t="shared" si="56"/>
        <v>346</v>
      </c>
      <c r="J178" s="53">
        <v>7</v>
      </c>
      <c r="K178" s="163">
        <f t="shared" si="57"/>
        <v>87</v>
      </c>
      <c r="L178" s="53">
        <v>18</v>
      </c>
      <c r="M178" s="163">
        <f t="shared" si="58"/>
        <v>155</v>
      </c>
      <c r="N178" s="53">
        <v>0</v>
      </c>
      <c r="O178" s="163">
        <f t="shared" si="59"/>
        <v>30</v>
      </c>
      <c r="P178" s="53">
        <v>18</v>
      </c>
      <c r="Q178" s="163">
        <f t="shared" si="60"/>
        <v>165</v>
      </c>
      <c r="R178" s="53">
        <v>15</v>
      </c>
      <c r="S178" s="163">
        <f t="shared" si="61"/>
        <v>95</v>
      </c>
      <c r="T178" s="53">
        <v>0</v>
      </c>
      <c r="U178" s="163">
        <f t="shared" si="62"/>
        <v>13</v>
      </c>
      <c r="V178" s="53">
        <v>2</v>
      </c>
      <c r="W178" s="163">
        <f t="shared" si="63"/>
        <v>9</v>
      </c>
      <c r="X178" s="53">
        <v>0</v>
      </c>
      <c r="Y178" s="163">
        <f t="shared" si="64"/>
        <v>4</v>
      </c>
      <c r="Z178" s="53">
        <v>0</v>
      </c>
      <c r="AA178" s="53">
        <f t="shared" si="65"/>
        <v>3</v>
      </c>
      <c r="AB178" s="53">
        <v>0</v>
      </c>
      <c r="AC178" s="164">
        <f t="shared" si="39"/>
        <v>2</v>
      </c>
    </row>
    <row r="179" spans="1:29" x14ac:dyDescent="0.2">
      <c r="A179" s="54">
        <v>44141</v>
      </c>
      <c r="B179" s="39">
        <v>263</v>
      </c>
      <c r="C179" s="163">
        <f t="shared" si="53"/>
        <v>3893</v>
      </c>
      <c r="D179" s="53">
        <v>77</v>
      </c>
      <c r="E179" s="163">
        <f t="shared" si="54"/>
        <v>1453</v>
      </c>
      <c r="F179" s="53">
        <v>0</v>
      </c>
      <c r="G179" s="163">
        <f t="shared" si="55"/>
        <v>275</v>
      </c>
      <c r="H179" s="53">
        <v>9</v>
      </c>
      <c r="I179" s="163">
        <f t="shared" si="56"/>
        <v>355</v>
      </c>
      <c r="J179" s="53">
        <v>0</v>
      </c>
      <c r="K179" s="163">
        <f t="shared" si="57"/>
        <v>87</v>
      </c>
      <c r="L179" s="53">
        <v>34</v>
      </c>
      <c r="M179" s="163">
        <f t="shared" si="58"/>
        <v>189</v>
      </c>
      <c r="N179" s="53">
        <v>0</v>
      </c>
      <c r="O179" s="163">
        <f t="shared" si="59"/>
        <v>30</v>
      </c>
      <c r="P179" s="53">
        <v>13</v>
      </c>
      <c r="Q179" s="163">
        <f t="shared" si="60"/>
        <v>178</v>
      </c>
      <c r="R179" s="53">
        <v>10</v>
      </c>
      <c r="S179" s="163">
        <f t="shared" si="61"/>
        <v>105</v>
      </c>
      <c r="T179" s="53">
        <v>0</v>
      </c>
      <c r="U179" s="163">
        <f t="shared" si="62"/>
        <v>13</v>
      </c>
      <c r="V179" s="53">
        <v>0</v>
      </c>
      <c r="W179" s="163">
        <f t="shared" si="63"/>
        <v>9</v>
      </c>
      <c r="X179" s="53">
        <v>0</v>
      </c>
      <c r="Y179" s="163">
        <f t="shared" si="64"/>
        <v>4</v>
      </c>
      <c r="Z179" s="53">
        <v>0</v>
      </c>
      <c r="AA179" s="53">
        <f t="shared" si="65"/>
        <v>3</v>
      </c>
      <c r="AB179" s="53">
        <v>0</v>
      </c>
      <c r="AC179" s="164">
        <f t="shared" si="39"/>
        <v>2</v>
      </c>
    </row>
    <row r="180" spans="1:29" x14ac:dyDescent="0.2">
      <c r="A180" s="54">
        <v>44142</v>
      </c>
      <c r="B180" s="53"/>
      <c r="C180" s="163">
        <f t="shared" si="53"/>
        <v>3893</v>
      </c>
      <c r="D180" s="53"/>
      <c r="E180" s="163">
        <f t="shared" si="54"/>
        <v>1453</v>
      </c>
      <c r="F180" s="53"/>
      <c r="G180" s="163">
        <f t="shared" si="55"/>
        <v>275</v>
      </c>
      <c r="H180" s="53"/>
      <c r="I180" s="163">
        <f t="shared" si="56"/>
        <v>355</v>
      </c>
      <c r="J180" s="53"/>
      <c r="K180" s="163">
        <f t="shared" si="57"/>
        <v>87</v>
      </c>
      <c r="L180" s="53"/>
      <c r="M180" s="163">
        <f t="shared" si="58"/>
        <v>189</v>
      </c>
      <c r="N180" s="53"/>
      <c r="O180" s="163">
        <f t="shared" si="59"/>
        <v>30</v>
      </c>
      <c r="P180" s="53"/>
      <c r="Q180" s="163">
        <f t="shared" si="60"/>
        <v>178</v>
      </c>
      <c r="R180" s="53"/>
      <c r="S180" s="163">
        <f t="shared" si="61"/>
        <v>105</v>
      </c>
      <c r="T180" s="53"/>
      <c r="U180" s="163">
        <f t="shared" si="62"/>
        <v>13</v>
      </c>
      <c r="V180" s="53"/>
      <c r="W180" s="163">
        <f t="shared" si="63"/>
        <v>9</v>
      </c>
      <c r="X180" s="53"/>
      <c r="Y180" s="163">
        <f t="shared" si="64"/>
        <v>4</v>
      </c>
      <c r="Z180" s="53"/>
      <c r="AA180" s="53">
        <f t="shared" si="65"/>
        <v>3</v>
      </c>
      <c r="AB180" s="53"/>
      <c r="AC180" s="164">
        <f t="shared" si="39"/>
        <v>2</v>
      </c>
    </row>
    <row r="181" spans="1:29" x14ac:dyDescent="0.2">
      <c r="A181" s="54">
        <v>44143</v>
      </c>
      <c r="B181" s="53"/>
      <c r="C181" s="163">
        <f t="shared" si="53"/>
        <v>3893</v>
      </c>
      <c r="D181" s="53"/>
      <c r="E181" s="163">
        <f t="shared" si="54"/>
        <v>1453</v>
      </c>
      <c r="F181" s="53"/>
      <c r="G181" s="163">
        <f t="shared" si="55"/>
        <v>275</v>
      </c>
      <c r="H181" s="53"/>
      <c r="I181" s="163">
        <f t="shared" si="56"/>
        <v>355</v>
      </c>
      <c r="J181" s="53"/>
      <c r="K181" s="163">
        <f t="shared" si="57"/>
        <v>87</v>
      </c>
      <c r="L181" s="53"/>
      <c r="M181" s="163">
        <f t="shared" si="58"/>
        <v>189</v>
      </c>
      <c r="N181" s="53"/>
      <c r="O181" s="163">
        <f t="shared" si="59"/>
        <v>30</v>
      </c>
      <c r="P181" s="53"/>
      <c r="Q181" s="163">
        <f t="shared" si="60"/>
        <v>178</v>
      </c>
      <c r="R181" s="53"/>
      <c r="S181" s="163">
        <f t="shared" si="61"/>
        <v>105</v>
      </c>
      <c r="T181" s="53"/>
      <c r="U181" s="163">
        <f t="shared" si="62"/>
        <v>13</v>
      </c>
      <c r="V181" s="53"/>
      <c r="W181" s="163">
        <f t="shared" si="63"/>
        <v>9</v>
      </c>
      <c r="X181" s="53"/>
      <c r="Y181" s="163">
        <f t="shared" si="64"/>
        <v>4</v>
      </c>
      <c r="Z181" s="53"/>
      <c r="AA181" s="53">
        <f t="shared" si="65"/>
        <v>3</v>
      </c>
      <c r="AB181" s="53"/>
      <c r="AC181" s="164">
        <f t="shared" si="39"/>
        <v>2</v>
      </c>
    </row>
    <row r="182" spans="1:29" x14ac:dyDescent="0.2">
      <c r="A182" s="54">
        <v>44144</v>
      </c>
      <c r="B182" s="53">
        <f>4106-C179</f>
        <v>213</v>
      </c>
      <c r="C182" s="163">
        <f t="shared" si="53"/>
        <v>4106</v>
      </c>
      <c r="D182" s="53">
        <f>E182-E181</f>
        <v>150</v>
      </c>
      <c r="E182" s="163">
        <v>1603</v>
      </c>
      <c r="F182" s="53">
        <v>0</v>
      </c>
      <c r="G182" s="163">
        <f t="shared" si="55"/>
        <v>275</v>
      </c>
      <c r="H182" s="53">
        <v>15</v>
      </c>
      <c r="I182" s="163">
        <f t="shared" si="56"/>
        <v>370</v>
      </c>
      <c r="J182" s="53">
        <v>4</v>
      </c>
      <c r="K182" s="163">
        <f t="shared" si="57"/>
        <v>91</v>
      </c>
      <c r="L182" s="53">
        <v>6</v>
      </c>
      <c r="M182" s="163">
        <f t="shared" si="58"/>
        <v>195</v>
      </c>
      <c r="N182" s="53">
        <v>0</v>
      </c>
      <c r="O182" s="163">
        <f t="shared" si="59"/>
        <v>30</v>
      </c>
      <c r="P182" s="53">
        <v>12</v>
      </c>
      <c r="Q182" s="163">
        <f t="shared" si="60"/>
        <v>190</v>
      </c>
      <c r="R182" s="53">
        <v>5</v>
      </c>
      <c r="S182" s="163">
        <f t="shared" si="61"/>
        <v>110</v>
      </c>
      <c r="T182" s="53">
        <v>0</v>
      </c>
      <c r="U182" s="163">
        <f t="shared" si="62"/>
        <v>13</v>
      </c>
      <c r="V182" s="53">
        <v>0</v>
      </c>
      <c r="W182" s="163">
        <f t="shared" si="63"/>
        <v>9</v>
      </c>
      <c r="X182" s="53">
        <v>0</v>
      </c>
      <c r="Y182" s="163">
        <f t="shared" si="64"/>
        <v>4</v>
      </c>
      <c r="Z182" s="53">
        <v>0</v>
      </c>
      <c r="AA182" s="53">
        <f t="shared" si="65"/>
        <v>3</v>
      </c>
      <c r="AB182" s="53">
        <v>1</v>
      </c>
      <c r="AC182" s="164">
        <f t="shared" si="39"/>
        <v>3</v>
      </c>
    </row>
    <row r="183" spans="1:29" x14ac:dyDescent="0.2">
      <c r="A183" s="54">
        <v>44145</v>
      </c>
      <c r="B183" s="53">
        <f>4688-4106</f>
        <v>582</v>
      </c>
      <c r="C183" s="163">
        <f t="shared" si="53"/>
        <v>4688</v>
      </c>
      <c r="D183" s="53">
        <f>E183-E182</f>
        <v>142</v>
      </c>
      <c r="E183" s="163">
        <v>1745</v>
      </c>
      <c r="F183" s="53">
        <v>6</v>
      </c>
      <c r="G183" s="163">
        <f t="shared" si="55"/>
        <v>281</v>
      </c>
      <c r="H183" s="53">
        <v>0</v>
      </c>
      <c r="I183" s="163">
        <f t="shared" si="56"/>
        <v>370</v>
      </c>
      <c r="J183" s="53">
        <v>4</v>
      </c>
      <c r="K183" s="163">
        <f t="shared" si="57"/>
        <v>95</v>
      </c>
      <c r="L183" s="53">
        <v>19</v>
      </c>
      <c r="M183" s="163">
        <f t="shared" si="58"/>
        <v>214</v>
      </c>
      <c r="N183" s="53">
        <v>0</v>
      </c>
      <c r="O183" s="163">
        <f t="shared" si="59"/>
        <v>30</v>
      </c>
      <c r="P183" s="53">
        <f>213-Q182</f>
        <v>23</v>
      </c>
      <c r="Q183" s="163">
        <f t="shared" si="60"/>
        <v>213</v>
      </c>
      <c r="R183" s="53">
        <v>13</v>
      </c>
      <c r="S183" s="163">
        <f t="shared" si="61"/>
        <v>123</v>
      </c>
      <c r="T183" s="53">
        <v>0</v>
      </c>
      <c r="U183" s="163">
        <f t="shared" si="62"/>
        <v>13</v>
      </c>
      <c r="V183" s="53">
        <v>0</v>
      </c>
      <c r="W183" s="163">
        <f t="shared" si="63"/>
        <v>9</v>
      </c>
      <c r="X183" s="53">
        <v>0</v>
      </c>
      <c r="Y183" s="163">
        <f t="shared" si="64"/>
        <v>4</v>
      </c>
      <c r="Z183" s="53">
        <v>0</v>
      </c>
      <c r="AA183" s="53">
        <f t="shared" si="65"/>
        <v>3</v>
      </c>
      <c r="AB183" s="53">
        <v>0</v>
      </c>
      <c r="AC183" s="164">
        <f t="shared" si="39"/>
        <v>3</v>
      </c>
    </row>
    <row r="184" spans="1:29" x14ac:dyDescent="0.2">
      <c r="A184" s="54">
        <v>44146</v>
      </c>
      <c r="B184" s="53">
        <f>C184-C183</f>
        <v>337</v>
      </c>
      <c r="C184" s="163">
        <v>5025</v>
      </c>
      <c r="D184" s="53">
        <f>E184-E183</f>
        <v>200</v>
      </c>
      <c r="E184" s="163">
        <v>1945</v>
      </c>
      <c r="F184" s="53">
        <f>G184-G183</f>
        <v>0</v>
      </c>
      <c r="G184" s="163">
        <v>281</v>
      </c>
      <c r="H184" s="53">
        <f>I184-I183</f>
        <v>10</v>
      </c>
      <c r="I184" s="163">
        <v>380</v>
      </c>
      <c r="J184" s="53">
        <f>K184-K183</f>
        <v>3</v>
      </c>
      <c r="K184" s="163">
        <v>98</v>
      </c>
      <c r="L184" s="53">
        <f>M184-M183</f>
        <v>75</v>
      </c>
      <c r="M184" s="163">
        <v>289</v>
      </c>
      <c r="N184" s="53">
        <f>O184-O183</f>
        <v>0</v>
      </c>
      <c r="O184" s="163">
        <v>30</v>
      </c>
      <c r="P184" s="53">
        <f>Q184-Q183</f>
        <v>14</v>
      </c>
      <c r="Q184" s="163">
        <v>227</v>
      </c>
      <c r="R184" s="53">
        <f>S184-S183</f>
        <v>13</v>
      </c>
      <c r="S184" s="163">
        <v>136</v>
      </c>
      <c r="T184" s="53">
        <f>U184-U183</f>
        <v>0</v>
      </c>
      <c r="U184" s="163">
        <v>13</v>
      </c>
      <c r="V184" s="53">
        <f>W184-W183</f>
        <v>1</v>
      </c>
      <c r="W184" s="163">
        <v>10</v>
      </c>
      <c r="X184" s="53">
        <f>Y184-Y183</f>
        <v>0</v>
      </c>
      <c r="Y184" s="163">
        <v>4</v>
      </c>
      <c r="Z184" s="53">
        <f>AA184-AA183</f>
        <v>0</v>
      </c>
      <c r="AA184" s="53">
        <v>3</v>
      </c>
      <c r="AB184" s="53">
        <f>AC184-AC183</f>
        <v>0</v>
      </c>
      <c r="AC184" s="164">
        <v>3</v>
      </c>
    </row>
    <row r="185" spans="1:29" x14ac:dyDescent="0.2">
      <c r="A185" s="54">
        <v>44147</v>
      </c>
      <c r="B185" s="53">
        <f>5423-C184</f>
        <v>398</v>
      </c>
      <c r="C185" s="163">
        <f>SUM(C184,B185)</f>
        <v>5423</v>
      </c>
      <c r="D185" s="53">
        <f>2163-E184</f>
        <v>218</v>
      </c>
      <c r="E185" s="163">
        <v>2163</v>
      </c>
      <c r="F185" s="53">
        <v>0</v>
      </c>
      <c r="G185" s="163">
        <f t="shared" si="55"/>
        <v>281</v>
      </c>
      <c r="H185" s="53">
        <v>17</v>
      </c>
      <c r="I185" s="163">
        <f t="shared" si="56"/>
        <v>397</v>
      </c>
      <c r="J185" s="53">
        <v>1</v>
      </c>
      <c r="K185" s="163">
        <f t="shared" si="57"/>
        <v>99</v>
      </c>
      <c r="L185" s="53">
        <f>325-M184</f>
        <v>36</v>
      </c>
      <c r="M185" s="163">
        <f t="shared" si="58"/>
        <v>325</v>
      </c>
      <c r="N185" s="53">
        <v>0</v>
      </c>
      <c r="O185" s="163">
        <f t="shared" si="59"/>
        <v>30</v>
      </c>
      <c r="P185" s="53">
        <v>9</v>
      </c>
      <c r="Q185" s="163">
        <f t="shared" si="60"/>
        <v>236</v>
      </c>
      <c r="R185" s="53">
        <v>11</v>
      </c>
      <c r="S185" s="163">
        <f t="shared" si="61"/>
        <v>147</v>
      </c>
      <c r="T185" s="53">
        <v>0</v>
      </c>
      <c r="U185" s="163">
        <f t="shared" si="62"/>
        <v>13</v>
      </c>
      <c r="V185" s="53">
        <v>0</v>
      </c>
      <c r="W185" s="163">
        <f t="shared" si="63"/>
        <v>10</v>
      </c>
      <c r="X185" s="53">
        <v>0</v>
      </c>
      <c r="Y185" s="163">
        <f t="shared" si="64"/>
        <v>4</v>
      </c>
      <c r="Z185" s="53">
        <v>0</v>
      </c>
      <c r="AA185" s="53">
        <f t="shared" si="65"/>
        <v>3</v>
      </c>
      <c r="AB185" s="53">
        <v>0</v>
      </c>
      <c r="AC185" s="164">
        <f t="shared" si="39"/>
        <v>3</v>
      </c>
    </row>
    <row r="186" spans="1:29" x14ac:dyDescent="0.2">
      <c r="A186" s="54">
        <v>44148</v>
      </c>
      <c r="B186" s="53">
        <f>C186-C185</f>
        <v>181</v>
      </c>
      <c r="C186" s="163">
        <v>5604</v>
      </c>
      <c r="D186" s="53">
        <f>E186-E185</f>
        <v>100</v>
      </c>
      <c r="E186" s="163">
        <v>2263</v>
      </c>
      <c r="F186" s="53">
        <f>G186-G185</f>
        <v>1</v>
      </c>
      <c r="G186" s="163">
        <v>282</v>
      </c>
      <c r="H186" s="53">
        <f>I186-I185</f>
        <v>5</v>
      </c>
      <c r="I186" s="163">
        <v>402</v>
      </c>
      <c r="J186" s="53">
        <f>K186-K185</f>
        <v>0</v>
      </c>
      <c r="K186" s="163">
        <v>99</v>
      </c>
      <c r="L186" s="53">
        <f>M186-M185</f>
        <v>11</v>
      </c>
      <c r="M186" s="163">
        <v>336</v>
      </c>
      <c r="N186" s="53">
        <f>O186-O185</f>
        <v>0</v>
      </c>
      <c r="O186" s="163">
        <v>30</v>
      </c>
      <c r="P186" s="53">
        <f>Q186-Q185</f>
        <v>2</v>
      </c>
      <c r="Q186" s="163">
        <v>238</v>
      </c>
      <c r="R186" s="53">
        <f>S186-S185</f>
        <v>1</v>
      </c>
      <c r="S186" s="163">
        <v>148</v>
      </c>
      <c r="T186" s="53">
        <f>U186-U185</f>
        <v>0</v>
      </c>
      <c r="U186" s="163">
        <v>13</v>
      </c>
      <c r="V186" s="53">
        <f>W186-W185</f>
        <v>0</v>
      </c>
      <c r="W186" s="163">
        <v>10</v>
      </c>
      <c r="X186" s="53">
        <f>Y186-Y185</f>
        <v>0</v>
      </c>
      <c r="Y186" s="163">
        <v>4</v>
      </c>
      <c r="Z186" s="53">
        <f>AA186-AA185</f>
        <v>0</v>
      </c>
      <c r="AA186" s="53">
        <v>3</v>
      </c>
      <c r="AB186" s="53">
        <f>AC186-AC185</f>
        <v>0</v>
      </c>
      <c r="AC186" s="164">
        <v>3</v>
      </c>
    </row>
    <row r="187" spans="1:29" x14ac:dyDescent="0.2">
      <c r="A187" s="54">
        <v>44149</v>
      </c>
      <c r="B187" s="53"/>
      <c r="C187" s="163">
        <v>5604</v>
      </c>
      <c r="D187" s="53"/>
      <c r="E187" s="163">
        <v>2263</v>
      </c>
      <c r="F187" s="53"/>
      <c r="G187" s="163">
        <v>282</v>
      </c>
      <c r="H187" s="53"/>
      <c r="I187" s="163">
        <v>402</v>
      </c>
      <c r="J187" s="53"/>
      <c r="K187" s="163">
        <v>99</v>
      </c>
      <c r="L187" s="53"/>
      <c r="M187" s="163">
        <v>336</v>
      </c>
      <c r="N187" s="53"/>
      <c r="O187" s="163">
        <v>30</v>
      </c>
      <c r="P187" s="53"/>
      <c r="Q187" s="163">
        <v>238</v>
      </c>
      <c r="R187" s="53"/>
      <c r="S187" s="163">
        <v>148</v>
      </c>
      <c r="T187" s="53"/>
      <c r="U187" s="163">
        <v>13</v>
      </c>
      <c r="V187" s="53"/>
      <c r="W187" s="163">
        <v>10</v>
      </c>
      <c r="X187" s="53"/>
      <c r="Y187" s="163">
        <v>4</v>
      </c>
      <c r="Z187" s="53"/>
      <c r="AA187" s="53">
        <v>3</v>
      </c>
      <c r="AB187" s="53"/>
      <c r="AC187" s="164"/>
    </row>
    <row r="188" spans="1:29" x14ac:dyDescent="0.2">
      <c r="A188" s="54">
        <v>44150</v>
      </c>
      <c r="B188" s="53"/>
      <c r="C188" s="163">
        <v>5604</v>
      </c>
      <c r="D188" s="53"/>
      <c r="E188" s="163">
        <v>2263</v>
      </c>
      <c r="F188" s="53"/>
      <c r="G188" s="163">
        <v>282</v>
      </c>
      <c r="H188" s="53"/>
      <c r="I188" s="163">
        <v>402</v>
      </c>
      <c r="J188" s="53"/>
      <c r="K188" s="163">
        <v>99</v>
      </c>
      <c r="L188" s="53"/>
      <c r="M188" s="163">
        <v>336</v>
      </c>
      <c r="N188" s="53"/>
      <c r="O188" s="163">
        <v>30</v>
      </c>
      <c r="P188" s="53"/>
      <c r="Q188" s="163">
        <v>238</v>
      </c>
      <c r="R188" s="53"/>
      <c r="S188" s="163">
        <v>148</v>
      </c>
      <c r="T188" s="53"/>
      <c r="U188" s="163">
        <v>13</v>
      </c>
      <c r="V188" s="53"/>
      <c r="W188" s="163">
        <v>10</v>
      </c>
      <c r="X188" s="53"/>
      <c r="Y188" s="163">
        <v>4</v>
      </c>
      <c r="Z188" s="53"/>
      <c r="AA188" s="53">
        <v>3</v>
      </c>
      <c r="AB188" s="53"/>
      <c r="AC188" s="164"/>
    </row>
    <row r="189" spans="1:29" ht="15" customHeight="1" x14ac:dyDescent="0.2">
      <c r="A189" s="54">
        <v>44151</v>
      </c>
      <c r="B189" s="53">
        <f>C189-C186</f>
        <v>227</v>
      </c>
      <c r="C189" s="163">
        <v>5831</v>
      </c>
      <c r="D189" s="53">
        <f>E189-E186</f>
        <v>186</v>
      </c>
      <c r="E189" s="163">
        <v>2449</v>
      </c>
      <c r="F189" s="53">
        <f>G189-G186</f>
        <v>3</v>
      </c>
      <c r="G189" s="163">
        <v>285</v>
      </c>
      <c r="H189" s="53">
        <f>I189-I186</f>
        <v>52</v>
      </c>
      <c r="I189" s="163">
        <v>454</v>
      </c>
      <c r="J189" s="53">
        <f>K189-K186</f>
        <v>9</v>
      </c>
      <c r="K189" s="163">
        <v>108</v>
      </c>
      <c r="L189" s="53">
        <f>M189-M186</f>
        <v>18</v>
      </c>
      <c r="M189" s="163">
        <v>354</v>
      </c>
      <c r="N189" s="53">
        <f>O189-O186</f>
        <v>0</v>
      </c>
      <c r="O189" s="163">
        <v>30</v>
      </c>
      <c r="P189" s="53">
        <f>Q189-Q186</f>
        <v>2</v>
      </c>
      <c r="Q189" s="163">
        <v>240</v>
      </c>
      <c r="R189" s="53">
        <f>S189-S186</f>
        <v>4</v>
      </c>
      <c r="S189" s="163">
        <v>152</v>
      </c>
      <c r="T189" s="53">
        <f>U189-U186</f>
        <v>0</v>
      </c>
      <c r="U189" s="163">
        <v>13</v>
      </c>
      <c r="V189" s="53">
        <f>W190-W189</f>
        <v>0</v>
      </c>
      <c r="W189" s="163">
        <v>10</v>
      </c>
      <c r="X189" s="53">
        <f>Y189-Y186</f>
        <v>0</v>
      </c>
      <c r="Y189" s="163">
        <v>4</v>
      </c>
      <c r="Z189" s="53">
        <f>AA189-AA186</f>
        <v>0</v>
      </c>
      <c r="AA189" s="53">
        <v>3</v>
      </c>
      <c r="AB189" s="53">
        <f>AC189-AC186</f>
        <v>1</v>
      </c>
      <c r="AC189" s="164">
        <v>4</v>
      </c>
    </row>
    <row r="190" spans="1:29" x14ac:dyDescent="0.2">
      <c r="A190" s="54">
        <v>44152</v>
      </c>
      <c r="B190" s="53">
        <f>C190-C189</f>
        <v>145</v>
      </c>
      <c r="C190" s="163">
        <v>5976</v>
      </c>
      <c r="D190" s="53">
        <f>E190-E189</f>
        <v>114</v>
      </c>
      <c r="E190" s="163">
        <v>2563</v>
      </c>
      <c r="F190" s="53">
        <f>G190-G189</f>
        <v>2</v>
      </c>
      <c r="G190" s="163">
        <v>287</v>
      </c>
      <c r="H190" s="53">
        <f>I190-I189</f>
        <v>44</v>
      </c>
      <c r="I190" s="163">
        <v>498</v>
      </c>
      <c r="J190" s="53">
        <f>K190-K189</f>
        <v>2</v>
      </c>
      <c r="K190" s="163">
        <v>110</v>
      </c>
      <c r="L190" s="53">
        <f>M190-M189</f>
        <v>6</v>
      </c>
      <c r="M190" s="163">
        <v>360</v>
      </c>
      <c r="N190" s="53">
        <f>O190-O189</f>
        <v>0</v>
      </c>
      <c r="O190" s="163">
        <v>30</v>
      </c>
      <c r="P190" s="53">
        <f>Q190-Q189</f>
        <v>3</v>
      </c>
      <c r="Q190" s="163">
        <v>243</v>
      </c>
      <c r="R190" s="53">
        <f>S190-S189</f>
        <v>6</v>
      </c>
      <c r="S190" s="163">
        <v>158</v>
      </c>
      <c r="T190" s="53">
        <f>U190-U189</f>
        <v>0</v>
      </c>
      <c r="U190" s="163">
        <v>13</v>
      </c>
      <c r="V190" s="53">
        <f>W190-W189</f>
        <v>0</v>
      </c>
      <c r="W190" s="163">
        <v>10</v>
      </c>
      <c r="X190" s="53">
        <f>Y190-Y189</f>
        <v>0</v>
      </c>
      <c r="Y190" s="163">
        <v>4</v>
      </c>
      <c r="Z190" s="53">
        <f>AA190-AA189</f>
        <v>0</v>
      </c>
      <c r="AA190" s="163">
        <v>3</v>
      </c>
      <c r="AB190" s="53">
        <f>AC190-AC189</f>
        <v>0</v>
      </c>
      <c r="AC190" s="164">
        <v>4</v>
      </c>
    </row>
    <row r="191" spans="1:29" x14ac:dyDescent="0.2">
      <c r="A191" s="54">
        <v>44153</v>
      </c>
      <c r="B191" s="53">
        <f>C191-C190</f>
        <v>47</v>
      </c>
      <c r="C191" s="163">
        <v>6023</v>
      </c>
      <c r="D191" s="53">
        <f>E191-E190</f>
        <v>149</v>
      </c>
      <c r="E191" s="163">
        <v>2712</v>
      </c>
      <c r="F191" s="53">
        <f>G191-G190</f>
        <v>4</v>
      </c>
      <c r="G191" s="163">
        <v>291</v>
      </c>
      <c r="H191" s="53">
        <f>I191-I190</f>
        <v>31</v>
      </c>
      <c r="I191" s="163">
        <v>529</v>
      </c>
      <c r="J191" s="53">
        <f>K191-K190</f>
        <v>4</v>
      </c>
      <c r="K191" s="163">
        <v>114</v>
      </c>
      <c r="L191" s="53">
        <f>M191-M190</f>
        <v>29</v>
      </c>
      <c r="M191" s="163">
        <v>389</v>
      </c>
      <c r="N191" s="53">
        <f>O191-O190</f>
        <v>0</v>
      </c>
      <c r="O191" s="163">
        <v>30</v>
      </c>
      <c r="P191" s="53">
        <f>Q191-Q190</f>
        <v>12</v>
      </c>
      <c r="Q191" s="163">
        <v>255</v>
      </c>
      <c r="R191" s="53">
        <f>S191-S190</f>
        <v>4</v>
      </c>
      <c r="S191" s="163">
        <v>162</v>
      </c>
      <c r="T191" s="53">
        <f>U191-U190</f>
        <v>0</v>
      </c>
      <c r="U191" s="163">
        <v>13</v>
      </c>
      <c r="V191" s="53">
        <f>W191-W190</f>
        <v>0</v>
      </c>
      <c r="W191" s="163">
        <v>10</v>
      </c>
      <c r="X191" s="53">
        <f>Y191-Y190</f>
        <v>0</v>
      </c>
      <c r="Y191" s="163">
        <v>4</v>
      </c>
      <c r="Z191" s="53">
        <f>AA191-AA190</f>
        <v>0</v>
      </c>
      <c r="AA191" s="163">
        <v>3</v>
      </c>
      <c r="AB191" s="53">
        <f>AC191-AC190</f>
        <v>0</v>
      </c>
      <c r="AC191" s="164">
        <v>4</v>
      </c>
    </row>
    <row r="192" spans="1:29" x14ac:dyDescent="0.2">
      <c r="A192" s="54">
        <v>44154</v>
      </c>
      <c r="B192" s="53">
        <f>C192-C191</f>
        <v>173</v>
      </c>
      <c r="C192" s="163">
        <v>6196</v>
      </c>
      <c r="D192" s="53">
        <f>E192-E191</f>
        <v>111</v>
      </c>
      <c r="E192" s="163">
        <v>2823</v>
      </c>
      <c r="F192" s="53">
        <f>G192-G191</f>
        <v>0</v>
      </c>
      <c r="G192" s="163">
        <v>291</v>
      </c>
      <c r="H192" s="53">
        <f>I192-I191</f>
        <v>15</v>
      </c>
      <c r="I192" s="163">
        <v>544</v>
      </c>
      <c r="J192" s="53">
        <f>K192-K191</f>
        <v>0</v>
      </c>
      <c r="K192" s="163">
        <v>114</v>
      </c>
      <c r="L192" s="53">
        <f>M192-M191</f>
        <v>12</v>
      </c>
      <c r="M192" s="163">
        <v>401</v>
      </c>
      <c r="N192" s="53">
        <f>O192-O191</f>
        <v>0</v>
      </c>
      <c r="O192" s="163">
        <v>30</v>
      </c>
      <c r="P192" s="53">
        <f>Q192-Q191</f>
        <v>4</v>
      </c>
      <c r="Q192" s="163">
        <v>259</v>
      </c>
      <c r="R192" s="53">
        <f>S192-S191</f>
        <v>0</v>
      </c>
      <c r="S192" s="163">
        <v>162</v>
      </c>
      <c r="T192" s="53">
        <f>U192-U191</f>
        <v>0</v>
      </c>
      <c r="U192" s="163">
        <v>13</v>
      </c>
      <c r="V192" s="53">
        <f>W192-W191</f>
        <v>0</v>
      </c>
      <c r="W192" s="163">
        <v>10</v>
      </c>
      <c r="X192" s="53">
        <f>Y192-Y191</f>
        <v>0</v>
      </c>
      <c r="Y192" s="163">
        <v>4</v>
      </c>
      <c r="Z192" s="53">
        <f>AA192-AA191</f>
        <v>0</v>
      </c>
      <c r="AA192" s="163">
        <v>3</v>
      </c>
      <c r="AB192" s="53">
        <f>AC192-AC191</f>
        <v>0</v>
      </c>
      <c r="AC192" s="164">
        <v>4</v>
      </c>
    </row>
    <row r="193" spans="1:29" x14ac:dyDescent="0.2">
      <c r="A193" s="54">
        <v>44155</v>
      </c>
      <c r="B193" s="53">
        <f>C193-C192</f>
        <v>49</v>
      </c>
      <c r="C193" s="163">
        <v>6245</v>
      </c>
      <c r="D193" s="53">
        <f>E193-E192</f>
        <v>127</v>
      </c>
      <c r="E193" s="163">
        <v>2950</v>
      </c>
      <c r="F193" s="53">
        <f>G193-G192</f>
        <v>5</v>
      </c>
      <c r="G193" s="163">
        <v>296</v>
      </c>
      <c r="H193" s="53">
        <f>I193-I192</f>
        <v>58</v>
      </c>
      <c r="I193" s="163">
        <v>602</v>
      </c>
      <c r="J193" s="53">
        <f>K193-K192</f>
        <v>3</v>
      </c>
      <c r="K193" s="163">
        <v>117</v>
      </c>
      <c r="L193" s="53">
        <f>M193-M192</f>
        <v>13</v>
      </c>
      <c r="M193" s="163">
        <v>414</v>
      </c>
      <c r="N193" s="53">
        <f>O193-O192</f>
        <v>0</v>
      </c>
      <c r="O193" s="163">
        <v>30</v>
      </c>
      <c r="P193" s="53">
        <f>Q193-Q192</f>
        <v>15</v>
      </c>
      <c r="Q193" s="163">
        <v>274</v>
      </c>
      <c r="R193" s="53">
        <f>S193-S192</f>
        <v>7</v>
      </c>
      <c r="S193" s="163">
        <v>169</v>
      </c>
      <c r="T193" s="53">
        <f>U193-U192</f>
        <v>0</v>
      </c>
      <c r="U193" s="163">
        <v>13</v>
      </c>
      <c r="V193" s="53">
        <f>W193-W192</f>
        <v>0</v>
      </c>
      <c r="W193" s="163">
        <v>10</v>
      </c>
      <c r="X193" s="53">
        <f>Y193-Y192</f>
        <v>0</v>
      </c>
      <c r="Y193" s="163">
        <v>4</v>
      </c>
      <c r="Z193" s="53">
        <f>AA193-AA192</f>
        <v>0</v>
      </c>
      <c r="AA193" s="163">
        <v>3</v>
      </c>
      <c r="AB193" s="53">
        <f>AC193-AC192</f>
        <v>0</v>
      </c>
      <c r="AC193" s="164">
        <v>4</v>
      </c>
    </row>
    <row r="194" spans="1:29" x14ac:dyDescent="0.2">
      <c r="A194" s="54">
        <v>44156</v>
      </c>
      <c r="B194" s="53"/>
      <c r="C194" s="163">
        <v>6245</v>
      </c>
      <c r="D194" s="53"/>
      <c r="E194" s="163">
        <v>2950</v>
      </c>
      <c r="F194" s="53"/>
      <c r="G194" s="163">
        <v>296</v>
      </c>
      <c r="H194" s="53"/>
      <c r="I194" s="163">
        <v>602</v>
      </c>
      <c r="J194" s="53"/>
      <c r="K194" s="163">
        <v>117</v>
      </c>
      <c r="L194" s="53"/>
      <c r="M194" s="163">
        <v>414</v>
      </c>
      <c r="N194" s="53"/>
      <c r="O194" s="163">
        <v>30</v>
      </c>
      <c r="P194" s="53"/>
      <c r="Q194" s="163">
        <v>274</v>
      </c>
      <c r="R194" s="53"/>
      <c r="S194" s="163">
        <v>169</v>
      </c>
      <c r="T194" s="53"/>
      <c r="U194" s="163">
        <v>13</v>
      </c>
      <c r="V194" s="53"/>
      <c r="W194" s="163">
        <v>10</v>
      </c>
      <c r="X194" s="53"/>
      <c r="Y194" s="163">
        <v>4</v>
      </c>
      <c r="Z194" s="53"/>
      <c r="AA194" s="163">
        <v>3</v>
      </c>
      <c r="AB194" s="53"/>
      <c r="AC194" s="164">
        <v>4</v>
      </c>
    </row>
    <row r="195" spans="1:29" x14ac:dyDescent="0.2">
      <c r="A195" s="54">
        <v>44157</v>
      </c>
      <c r="B195" s="53"/>
      <c r="C195" s="163">
        <v>6245</v>
      </c>
      <c r="D195" s="53"/>
      <c r="E195" s="163">
        <v>2950</v>
      </c>
      <c r="F195" s="53"/>
      <c r="G195" s="163">
        <v>296</v>
      </c>
      <c r="H195" s="53"/>
      <c r="I195" s="163">
        <v>602</v>
      </c>
      <c r="J195" s="53"/>
      <c r="K195" s="163">
        <v>117</v>
      </c>
      <c r="L195" s="53"/>
      <c r="M195" s="163">
        <v>414</v>
      </c>
      <c r="N195" s="53"/>
      <c r="O195" s="163">
        <v>30</v>
      </c>
      <c r="P195" s="53"/>
      <c r="Q195" s="163">
        <v>274</v>
      </c>
      <c r="R195" s="53"/>
      <c r="S195" s="163">
        <v>169</v>
      </c>
      <c r="T195" s="53"/>
      <c r="U195" s="163">
        <v>13</v>
      </c>
      <c r="V195" s="53"/>
      <c r="W195" s="163">
        <v>10</v>
      </c>
      <c r="X195" s="53"/>
      <c r="Y195" s="163">
        <v>4</v>
      </c>
      <c r="Z195" s="53"/>
      <c r="AA195" s="163">
        <v>3</v>
      </c>
      <c r="AB195" s="53"/>
      <c r="AC195" s="164">
        <v>4</v>
      </c>
    </row>
    <row r="196" spans="1:29" x14ac:dyDescent="0.2">
      <c r="A196" s="54">
        <v>44158</v>
      </c>
      <c r="B196" s="53">
        <f t="shared" ref="B196:B200" si="66">C196-C195</f>
        <v>291</v>
      </c>
      <c r="C196" s="163">
        <v>6536</v>
      </c>
      <c r="D196" s="53">
        <f t="shared" ref="D196:D200" si="67">E196-E195</f>
        <v>315</v>
      </c>
      <c r="E196" s="163">
        <v>3265</v>
      </c>
      <c r="F196" s="53">
        <f t="shared" ref="F196:F200" si="68">G196-G195</f>
        <v>0</v>
      </c>
      <c r="G196" s="163">
        <v>296</v>
      </c>
      <c r="H196" s="53">
        <f t="shared" ref="H196:H200" si="69">I196-I195</f>
        <v>96</v>
      </c>
      <c r="I196" s="163">
        <v>698</v>
      </c>
      <c r="J196" s="53">
        <f t="shared" ref="J196:J200" si="70">K196-K195</f>
        <v>5</v>
      </c>
      <c r="K196" s="163">
        <v>122</v>
      </c>
      <c r="L196" s="53">
        <f t="shared" ref="L196:L200" si="71">M196-M195</f>
        <v>83</v>
      </c>
      <c r="M196" s="163">
        <v>497</v>
      </c>
      <c r="N196" s="53">
        <f t="shared" ref="N196:N200" si="72">O196-O195</f>
        <v>0</v>
      </c>
      <c r="O196" s="163">
        <v>30</v>
      </c>
      <c r="P196" s="53">
        <f t="shared" ref="P196:P200" si="73">Q196-Q195</f>
        <v>0</v>
      </c>
      <c r="Q196" s="163">
        <v>274</v>
      </c>
      <c r="R196" s="53">
        <f t="shared" ref="R196:R200" si="74">S196-S195</f>
        <v>17</v>
      </c>
      <c r="S196" s="163">
        <v>186</v>
      </c>
      <c r="T196" s="53">
        <f t="shared" ref="T196:T200" si="75">U196-U195</f>
        <v>0</v>
      </c>
      <c r="U196" s="163">
        <v>13</v>
      </c>
      <c r="V196" s="53">
        <f t="shared" ref="V196:V200" si="76">W196-W195</f>
        <v>0</v>
      </c>
      <c r="W196" s="163">
        <v>10</v>
      </c>
      <c r="X196" s="53">
        <f>Y196-Y195</f>
        <v>0</v>
      </c>
      <c r="Y196" s="163">
        <v>4</v>
      </c>
      <c r="Z196" s="53">
        <f>AA196-AA195</f>
        <v>0</v>
      </c>
      <c r="AA196" s="163">
        <v>3</v>
      </c>
      <c r="AB196" s="53">
        <f t="shared" ref="AB196:AB200" si="77">AC196-AC195</f>
        <v>0</v>
      </c>
      <c r="AC196" s="164">
        <v>4</v>
      </c>
    </row>
    <row r="197" spans="1:29" x14ac:dyDescent="0.2">
      <c r="A197" s="54">
        <v>44159</v>
      </c>
      <c r="B197" s="53">
        <f t="shared" si="66"/>
        <v>118</v>
      </c>
      <c r="C197" s="163">
        <v>6654</v>
      </c>
      <c r="D197" s="53">
        <f t="shared" si="67"/>
        <v>100</v>
      </c>
      <c r="E197" s="163">
        <v>3365</v>
      </c>
      <c r="F197" s="53">
        <f t="shared" si="68"/>
        <v>2</v>
      </c>
      <c r="G197" s="163">
        <v>298</v>
      </c>
      <c r="H197" s="53">
        <f t="shared" si="69"/>
        <v>44</v>
      </c>
      <c r="I197" s="163">
        <v>742</v>
      </c>
      <c r="J197" s="53">
        <f t="shared" si="70"/>
        <v>0</v>
      </c>
      <c r="K197" s="163">
        <v>122</v>
      </c>
      <c r="L197" s="53">
        <f t="shared" si="71"/>
        <v>17</v>
      </c>
      <c r="M197" s="163">
        <v>514</v>
      </c>
      <c r="N197" s="53">
        <f t="shared" si="72"/>
        <v>0</v>
      </c>
      <c r="O197" s="163">
        <v>30</v>
      </c>
      <c r="P197" s="53">
        <f t="shared" si="73"/>
        <v>27</v>
      </c>
      <c r="Q197" s="163">
        <v>301</v>
      </c>
      <c r="R197" s="53">
        <f t="shared" si="74"/>
        <v>0</v>
      </c>
      <c r="S197" s="163">
        <v>186</v>
      </c>
      <c r="T197" s="53">
        <f t="shared" si="75"/>
        <v>0</v>
      </c>
      <c r="U197" s="163">
        <v>13</v>
      </c>
      <c r="V197" s="53">
        <f t="shared" si="76"/>
        <v>0</v>
      </c>
      <c r="W197" s="163">
        <v>10</v>
      </c>
      <c r="X197" s="53">
        <f>Y197-Y196</f>
        <v>0</v>
      </c>
      <c r="Y197" s="163">
        <v>4</v>
      </c>
      <c r="Z197" s="53">
        <f>AA197-AA196</f>
        <v>0</v>
      </c>
      <c r="AA197" s="163">
        <v>3</v>
      </c>
      <c r="AB197" s="53">
        <f t="shared" si="77"/>
        <v>0</v>
      </c>
      <c r="AC197" s="164">
        <v>4</v>
      </c>
    </row>
    <row r="198" spans="1:29" x14ac:dyDescent="0.2">
      <c r="A198" s="54">
        <v>44160</v>
      </c>
      <c r="B198" s="53">
        <f t="shared" si="66"/>
        <v>128</v>
      </c>
      <c r="C198" s="163">
        <v>6782</v>
      </c>
      <c r="D198" s="53">
        <f t="shared" si="67"/>
        <v>86</v>
      </c>
      <c r="E198" s="163">
        <v>3451</v>
      </c>
      <c r="F198" s="53">
        <f t="shared" si="68"/>
        <v>0</v>
      </c>
      <c r="G198" s="163">
        <v>298</v>
      </c>
      <c r="H198" s="53">
        <f t="shared" si="69"/>
        <v>103</v>
      </c>
      <c r="I198" s="163">
        <v>845</v>
      </c>
      <c r="J198" s="53">
        <f t="shared" si="70"/>
        <v>0</v>
      </c>
      <c r="K198" s="163">
        <v>122</v>
      </c>
      <c r="L198" s="53">
        <f t="shared" si="71"/>
        <v>73</v>
      </c>
      <c r="M198" s="163">
        <v>587</v>
      </c>
      <c r="N198" s="53">
        <f t="shared" si="72"/>
        <v>0</v>
      </c>
      <c r="O198" s="163">
        <v>30</v>
      </c>
      <c r="P198" s="53">
        <f t="shared" si="73"/>
        <v>10</v>
      </c>
      <c r="Q198" s="163">
        <v>311</v>
      </c>
      <c r="R198" s="53">
        <f t="shared" si="74"/>
        <v>3</v>
      </c>
      <c r="S198" s="163">
        <v>189</v>
      </c>
      <c r="T198" s="53">
        <f t="shared" si="75"/>
        <v>0</v>
      </c>
      <c r="U198" s="163">
        <v>13</v>
      </c>
      <c r="V198" s="53">
        <f t="shared" si="76"/>
        <v>0</v>
      </c>
      <c r="W198" s="163">
        <v>10</v>
      </c>
      <c r="X198" s="53">
        <f>Y198-Y197</f>
        <v>0</v>
      </c>
      <c r="Y198" s="163">
        <v>4</v>
      </c>
      <c r="Z198" s="53">
        <f>AA198-AA197</f>
        <v>0</v>
      </c>
      <c r="AA198" s="163">
        <v>3</v>
      </c>
      <c r="AB198" s="53">
        <f t="shared" si="77"/>
        <v>0</v>
      </c>
      <c r="AC198" s="164">
        <v>4</v>
      </c>
    </row>
    <row r="199" spans="1:29" x14ac:dyDescent="0.2">
      <c r="A199" s="54">
        <v>44161</v>
      </c>
      <c r="B199" s="53">
        <f t="shared" si="66"/>
        <v>236</v>
      </c>
      <c r="C199" s="163">
        <v>7018</v>
      </c>
      <c r="D199" s="53">
        <f t="shared" si="67"/>
        <v>129</v>
      </c>
      <c r="E199" s="163">
        <v>3580</v>
      </c>
      <c r="F199" s="53">
        <f t="shared" si="68"/>
        <v>1</v>
      </c>
      <c r="G199" s="163">
        <v>299</v>
      </c>
      <c r="H199" s="53">
        <f t="shared" si="69"/>
        <v>25</v>
      </c>
      <c r="I199" s="163">
        <v>870</v>
      </c>
      <c r="J199" s="53">
        <f t="shared" si="70"/>
        <v>7</v>
      </c>
      <c r="K199" s="163">
        <v>129</v>
      </c>
      <c r="L199" s="53">
        <f t="shared" si="71"/>
        <v>8</v>
      </c>
      <c r="M199" s="163">
        <v>595</v>
      </c>
      <c r="N199" s="53">
        <f t="shared" si="72"/>
        <v>0</v>
      </c>
      <c r="O199" s="163">
        <v>30</v>
      </c>
      <c r="P199" s="53">
        <f t="shared" si="73"/>
        <v>0</v>
      </c>
      <c r="Q199" s="163">
        <v>311</v>
      </c>
      <c r="R199" s="53">
        <f t="shared" si="74"/>
        <v>3</v>
      </c>
      <c r="S199" s="163">
        <v>192</v>
      </c>
      <c r="T199" s="53">
        <f t="shared" si="75"/>
        <v>2</v>
      </c>
      <c r="U199" s="163">
        <v>15</v>
      </c>
      <c r="V199" s="53">
        <f t="shared" si="76"/>
        <v>0</v>
      </c>
      <c r="W199" s="163">
        <v>10</v>
      </c>
      <c r="X199" s="53">
        <f>Y199-Y198</f>
        <v>2</v>
      </c>
      <c r="Y199" s="163">
        <v>6</v>
      </c>
      <c r="Z199" s="53">
        <f>AA199-AA198</f>
        <v>1</v>
      </c>
      <c r="AA199" s="163">
        <v>4</v>
      </c>
      <c r="AB199" s="53">
        <f t="shared" si="77"/>
        <v>0</v>
      </c>
      <c r="AC199" s="164">
        <v>4</v>
      </c>
    </row>
    <row r="200" spans="1:29" x14ac:dyDescent="0.2">
      <c r="A200" s="54">
        <v>44162</v>
      </c>
      <c r="B200" s="119">
        <f t="shared" si="66"/>
        <v>196</v>
      </c>
      <c r="C200" s="163">
        <v>7214</v>
      </c>
      <c r="D200" s="53">
        <f t="shared" si="67"/>
        <v>129</v>
      </c>
      <c r="E200" s="163">
        <v>3709</v>
      </c>
      <c r="F200" s="53">
        <f t="shared" si="68"/>
        <v>3</v>
      </c>
      <c r="G200" s="163">
        <v>302</v>
      </c>
      <c r="H200" s="53">
        <f t="shared" si="69"/>
        <v>38</v>
      </c>
      <c r="I200" s="163">
        <v>908</v>
      </c>
      <c r="J200" s="53">
        <f t="shared" si="70"/>
        <v>7</v>
      </c>
      <c r="K200" s="163">
        <v>136</v>
      </c>
      <c r="L200" s="53">
        <f t="shared" si="71"/>
        <v>9</v>
      </c>
      <c r="M200" s="163">
        <v>604</v>
      </c>
      <c r="N200" s="53">
        <f t="shared" si="72"/>
        <v>0</v>
      </c>
      <c r="O200" s="163">
        <v>30</v>
      </c>
      <c r="P200" s="53">
        <f t="shared" si="73"/>
        <v>1</v>
      </c>
      <c r="Q200" s="163">
        <v>312</v>
      </c>
      <c r="R200" s="53">
        <f t="shared" si="74"/>
        <v>4</v>
      </c>
      <c r="S200" s="163">
        <v>196</v>
      </c>
      <c r="T200" s="53">
        <f t="shared" si="75"/>
        <v>0</v>
      </c>
      <c r="U200" s="163">
        <v>15</v>
      </c>
      <c r="V200" s="53">
        <f t="shared" si="76"/>
        <v>0</v>
      </c>
      <c r="W200" s="163">
        <v>10</v>
      </c>
      <c r="X200" s="119">
        <f>Y200-Y199</f>
        <v>5</v>
      </c>
      <c r="Y200" s="163">
        <v>11</v>
      </c>
      <c r="Z200" s="53">
        <f>AA200-AA199</f>
        <v>2</v>
      </c>
      <c r="AA200" s="163">
        <v>6</v>
      </c>
      <c r="AB200" s="53">
        <f t="shared" si="77"/>
        <v>0</v>
      </c>
      <c r="AC200" s="164">
        <v>4</v>
      </c>
    </row>
    <row r="201" spans="1:29" x14ac:dyDescent="0.2">
      <c r="A201" s="54">
        <v>44163</v>
      </c>
      <c r="B201" s="119"/>
      <c r="C201" s="163">
        <v>7214</v>
      </c>
      <c r="D201" s="53"/>
      <c r="E201" s="163">
        <v>3709</v>
      </c>
      <c r="F201" s="53"/>
      <c r="G201" s="163">
        <v>302</v>
      </c>
      <c r="H201" s="53"/>
      <c r="I201" s="163">
        <v>908</v>
      </c>
      <c r="J201" s="53"/>
      <c r="K201" s="163">
        <v>136</v>
      </c>
      <c r="L201" s="53"/>
      <c r="M201" s="163">
        <v>604</v>
      </c>
      <c r="N201" s="53"/>
      <c r="O201" s="163">
        <v>30</v>
      </c>
      <c r="P201" s="53"/>
      <c r="Q201" s="163">
        <v>312</v>
      </c>
      <c r="R201" s="53"/>
      <c r="S201" s="163">
        <v>196</v>
      </c>
      <c r="T201" s="53"/>
      <c r="U201" s="163">
        <v>15</v>
      </c>
      <c r="V201" s="53"/>
      <c r="W201" s="163">
        <v>10</v>
      </c>
      <c r="X201" s="53"/>
      <c r="Y201" s="163">
        <v>11</v>
      </c>
      <c r="Z201" s="53"/>
      <c r="AA201" s="163">
        <v>6</v>
      </c>
      <c r="AB201" s="53"/>
      <c r="AC201" s="164">
        <v>4</v>
      </c>
    </row>
    <row r="202" spans="1:29" x14ac:dyDescent="0.2">
      <c r="A202" s="54">
        <v>44164</v>
      </c>
      <c r="B202" s="119"/>
      <c r="C202" s="163">
        <v>7214</v>
      </c>
      <c r="D202" s="53"/>
      <c r="E202" s="163">
        <v>3709</v>
      </c>
      <c r="F202" s="53"/>
      <c r="G202" s="163">
        <v>302</v>
      </c>
      <c r="H202" s="53"/>
      <c r="I202" s="163">
        <v>908</v>
      </c>
      <c r="J202" s="53"/>
      <c r="K202" s="163">
        <v>136</v>
      </c>
      <c r="L202" s="53"/>
      <c r="M202" s="163">
        <v>604</v>
      </c>
      <c r="N202" s="53"/>
      <c r="O202" s="163">
        <v>30</v>
      </c>
      <c r="P202" s="53"/>
      <c r="Q202" s="163">
        <v>312</v>
      </c>
      <c r="R202" s="53"/>
      <c r="S202" s="163">
        <v>196</v>
      </c>
      <c r="T202" s="53"/>
      <c r="U202" s="163">
        <v>15</v>
      </c>
      <c r="V202" s="53"/>
      <c r="W202" s="163">
        <v>10</v>
      </c>
      <c r="X202" s="53"/>
      <c r="Y202" s="163">
        <v>11</v>
      </c>
      <c r="Z202" s="53"/>
      <c r="AA202" s="163">
        <v>6</v>
      </c>
      <c r="AB202" s="53"/>
      <c r="AC202" s="164">
        <v>4</v>
      </c>
    </row>
    <row r="203" spans="1:29" x14ac:dyDescent="0.2">
      <c r="A203" s="54">
        <v>44165</v>
      </c>
      <c r="B203" s="120">
        <f>C203-C200</f>
        <v>382</v>
      </c>
      <c r="C203" s="163">
        <v>7596</v>
      </c>
      <c r="D203" s="120">
        <f>E203-E200</f>
        <v>275</v>
      </c>
      <c r="E203" s="163">
        <v>3984</v>
      </c>
      <c r="F203" s="120">
        <f>G203-G200</f>
        <v>0</v>
      </c>
      <c r="G203" s="163">
        <v>302</v>
      </c>
      <c r="H203" s="120">
        <f>I203-I200</f>
        <v>48</v>
      </c>
      <c r="I203" s="163">
        <v>956</v>
      </c>
      <c r="J203" s="120">
        <f>K203-K200</f>
        <v>0</v>
      </c>
      <c r="K203" s="163">
        <v>136</v>
      </c>
      <c r="L203" s="120">
        <f>M203-M200</f>
        <v>0</v>
      </c>
      <c r="M203" s="163">
        <v>604</v>
      </c>
      <c r="N203" s="120">
        <f>O203-O200</f>
        <v>0</v>
      </c>
      <c r="O203" s="163">
        <v>30</v>
      </c>
      <c r="P203" s="120">
        <f>Q203-Q200</f>
        <v>44</v>
      </c>
      <c r="Q203" s="163">
        <v>356</v>
      </c>
      <c r="R203" s="120">
        <f>S203-S200</f>
        <v>5</v>
      </c>
      <c r="S203" s="163">
        <v>201</v>
      </c>
      <c r="T203" s="120">
        <f>U203-U200</f>
        <v>0</v>
      </c>
      <c r="U203" s="163">
        <v>15</v>
      </c>
      <c r="V203" s="120">
        <f>W203-W200</f>
        <v>0</v>
      </c>
      <c r="W203" s="163">
        <v>10</v>
      </c>
      <c r="X203" s="120">
        <f>Y203-Y200</f>
        <v>0</v>
      </c>
      <c r="Y203" s="163">
        <v>11</v>
      </c>
      <c r="Z203" s="120">
        <f>AA203-AA200</f>
        <v>0</v>
      </c>
      <c r="AA203" s="163">
        <v>6</v>
      </c>
      <c r="AB203" s="120">
        <f>AC203-AC200</f>
        <v>0</v>
      </c>
      <c r="AC203" s="164">
        <v>4</v>
      </c>
    </row>
    <row r="204" spans="1:29" x14ac:dyDescent="0.2">
      <c r="A204" s="54">
        <v>44166</v>
      </c>
      <c r="B204" s="120">
        <f>C204-C203</f>
        <v>14</v>
      </c>
      <c r="C204" s="163">
        <v>7610</v>
      </c>
      <c r="D204" s="120">
        <f>E204-E203</f>
        <v>168</v>
      </c>
      <c r="E204" s="163">
        <v>4152</v>
      </c>
      <c r="F204" s="120">
        <f>G204-G201</f>
        <v>0</v>
      </c>
      <c r="G204" s="163">
        <v>302</v>
      </c>
      <c r="H204" s="120">
        <f>I204-I203</f>
        <v>22</v>
      </c>
      <c r="I204" s="163">
        <v>978</v>
      </c>
      <c r="J204" s="120">
        <f>K204-K203</f>
        <v>0</v>
      </c>
      <c r="K204" s="163">
        <v>136</v>
      </c>
      <c r="L204" s="120">
        <f>M204-M203</f>
        <v>50</v>
      </c>
      <c r="M204" s="163">
        <v>654</v>
      </c>
      <c r="N204" s="120">
        <f>O204-O203</f>
        <v>0</v>
      </c>
      <c r="O204" s="163">
        <v>30</v>
      </c>
      <c r="P204" s="120">
        <f>Q204-Q203</f>
        <v>22</v>
      </c>
      <c r="Q204" s="163">
        <v>378</v>
      </c>
      <c r="R204" s="120">
        <f>S204-S203</f>
        <v>4</v>
      </c>
      <c r="S204" s="163">
        <v>205</v>
      </c>
      <c r="T204" s="120">
        <f>U204-U203</f>
        <v>0</v>
      </c>
      <c r="U204" s="163">
        <v>15</v>
      </c>
      <c r="V204" s="120">
        <f>W204-W203</f>
        <v>0</v>
      </c>
      <c r="W204" s="163">
        <v>10</v>
      </c>
      <c r="X204" s="120">
        <f>Y204-Y203</f>
        <v>4</v>
      </c>
      <c r="Y204" s="163">
        <v>15</v>
      </c>
      <c r="Z204" s="120">
        <f>AA204-AA203</f>
        <v>0</v>
      </c>
      <c r="AA204" s="163">
        <v>6</v>
      </c>
      <c r="AB204" s="120">
        <f>AC204-AC203</f>
        <v>0</v>
      </c>
      <c r="AC204" s="164">
        <v>4</v>
      </c>
    </row>
    <row r="205" spans="1:29" x14ac:dyDescent="0.2">
      <c r="A205" s="54">
        <v>44167</v>
      </c>
      <c r="B205" s="120">
        <f>C205-C204</f>
        <v>300</v>
      </c>
      <c r="C205" s="163">
        <v>7910</v>
      </c>
      <c r="D205" s="120">
        <f>E205-E204</f>
        <v>100</v>
      </c>
      <c r="E205" s="163">
        <v>4252</v>
      </c>
      <c r="F205" s="120">
        <f>G205-G202</f>
        <v>0</v>
      </c>
      <c r="G205" s="163">
        <v>302</v>
      </c>
      <c r="H205" s="120">
        <f>I205-I204</f>
        <v>34</v>
      </c>
      <c r="I205" s="163">
        <v>1012</v>
      </c>
      <c r="J205" s="120">
        <f>K205-K204</f>
        <v>0</v>
      </c>
      <c r="K205" s="163">
        <v>136</v>
      </c>
      <c r="L205" s="120">
        <f>M205-M204</f>
        <v>2</v>
      </c>
      <c r="M205" s="163">
        <v>656</v>
      </c>
      <c r="N205" s="120">
        <f>O205-O204</f>
        <v>0</v>
      </c>
      <c r="O205" s="163">
        <v>30</v>
      </c>
      <c r="P205" s="120">
        <f>Q205-Q204</f>
        <v>0</v>
      </c>
      <c r="Q205" s="163">
        <v>378</v>
      </c>
      <c r="R205" s="120">
        <f>S205-S204</f>
        <v>0</v>
      </c>
      <c r="S205" s="163">
        <v>205</v>
      </c>
      <c r="T205" s="120">
        <f>U205-U204</f>
        <v>0</v>
      </c>
      <c r="U205" s="163">
        <v>15</v>
      </c>
      <c r="V205" s="120">
        <f>W205-W204</f>
        <v>0</v>
      </c>
      <c r="W205" s="163">
        <v>10</v>
      </c>
      <c r="X205" s="120">
        <f>Y205-Y204</f>
        <v>0</v>
      </c>
      <c r="Y205" s="163">
        <v>15</v>
      </c>
      <c r="Z205" s="120">
        <f>AA205-AA204</f>
        <v>0</v>
      </c>
      <c r="AA205" s="163">
        <v>6</v>
      </c>
      <c r="AB205" s="120">
        <f>AC205-AC204</f>
        <v>0</v>
      </c>
      <c r="AC205" s="164">
        <v>4</v>
      </c>
    </row>
    <row r="206" spans="1:29" x14ac:dyDescent="0.2">
      <c r="A206" s="54">
        <v>44168</v>
      </c>
      <c r="B206" s="120">
        <f>C206-C205</f>
        <v>115</v>
      </c>
      <c r="C206" s="163">
        <v>8025</v>
      </c>
      <c r="D206" s="120">
        <f>E206-E205</f>
        <v>74</v>
      </c>
      <c r="E206" s="163">
        <v>4326</v>
      </c>
      <c r="F206" s="120">
        <f>G206-G203</f>
        <v>0</v>
      </c>
      <c r="G206" s="163">
        <v>302</v>
      </c>
      <c r="H206" s="120">
        <f>I206-I205</f>
        <v>66</v>
      </c>
      <c r="I206" s="163">
        <v>1078</v>
      </c>
      <c r="J206" s="120">
        <f>K206-K205</f>
        <v>0</v>
      </c>
      <c r="K206" s="163">
        <v>136</v>
      </c>
      <c r="L206" s="120">
        <f>M206-M205</f>
        <v>27</v>
      </c>
      <c r="M206" s="163">
        <v>683</v>
      </c>
      <c r="N206" s="120">
        <f>O206-O205</f>
        <v>0</v>
      </c>
      <c r="O206" s="163">
        <v>30</v>
      </c>
      <c r="P206" s="120">
        <f>Q206-Q205</f>
        <v>3</v>
      </c>
      <c r="Q206" s="163">
        <v>381</v>
      </c>
      <c r="R206" s="120">
        <f>S206-S205</f>
        <v>0</v>
      </c>
      <c r="S206" s="163">
        <v>205</v>
      </c>
      <c r="T206" s="120">
        <f>U206-U205</f>
        <v>0</v>
      </c>
      <c r="U206" s="163">
        <v>15</v>
      </c>
      <c r="V206" s="120">
        <f>W206-W205</f>
        <v>0</v>
      </c>
      <c r="W206" s="163">
        <v>10</v>
      </c>
      <c r="X206" s="120">
        <f>Y206-Y205</f>
        <v>0</v>
      </c>
      <c r="Y206" s="163">
        <v>15</v>
      </c>
      <c r="Z206" s="120">
        <f>AA206-AA205</f>
        <v>0</v>
      </c>
      <c r="AA206" s="163">
        <v>6</v>
      </c>
      <c r="AB206" s="120">
        <f>AC206-AC205</f>
        <v>0</v>
      </c>
      <c r="AC206" s="164">
        <v>4</v>
      </c>
    </row>
    <row r="207" spans="1:29" x14ac:dyDescent="0.2">
      <c r="A207" s="54">
        <v>44169</v>
      </c>
      <c r="B207" s="119">
        <f>C207-C206</f>
        <v>138</v>
      </c>
      <c r="C207" s="165">
        <v>8163</v>
      </c>
      <c r="D207" s="119">
        <f>E207-E206</f>
        <v>161</v>
      </c>
      <c r="E207" s="165">
        <v>4487</v>
      </c>
      <c r="F207" s="120">
        <f>G207-G204</f>
        <v>0</v>
      </c>
      <c r="G207" s="163">
        <v>302</v>
      </c>
      <c r="H207" s="120">
        <f>I207-I206</f>
        <v>78</v>
      </c>
      <c r="I207" s="163">
        <v>1156</v>
      </c>
      <c r="J207" s="120">
        <f>K207-K206</f>
        <v>0</v>
      </c>
      <c r="K207" s="163">
        <v>136</v>
      </c>
      <c r="L207" s="119">
        <f>M207-M206</f>
        <v>18</v>
      </c>
      <c r="M207" s="165">
        <v>701</v>
      </c>
      <c r="N207" s="120">
        <f>O207-O206</f>
        <v>0</v>
      </c>
      <c r="O207" s="163">
        <v>30</v>
      </c>
      <c r="P207" s="120">
        <f>Q207-Q206</f>
        <v>8</v>
      </c>
      <c r="Q207" s="163">
        <v>389</v>
      </c>
      <c r="R207" s="119">
        <f>S207-S206</f>
        <v>4</v>
      </c>
      <c r="S207" s="165">
        <v>209</v>
      </c>
      <c r="T207" s="120">
        <f>U207-U206</f>
        <v>0</v>
      </c>
      <c r="U207" s="163">
        <v>15</v>
      </c>
      <c r="V207" s="120">
        <f>W207-W206</f>
        <v>0</v>
      </c>
      <c r="W207" s="163">
        <v>10</v>
      </c>
      <c r="X207" s="119">
        <f>Y207-Y206</f>
        <v>1</v>
      </c>
      <c r="Y207" s="165">
        <v>16</v>
      </c>
      <c r="Z207" s="120">
        <f>AA207-AA206</f>
        <v>0</v>
      </c>
      <c r="AA207" s="163">
        <v>6</v>
      </c>
      <c r="AB207" s="120">
        <f>AC207-AC206</f>
        <v>0</v>
      </c>
      <c r="AC207" s="164">
        <v>4</v>
      </c>
    </row>
    <row r="208" spans="1:29" s="121" customFormat="1" x14ac:dyDescent="0.2">
      <c r="A208" s="54">
        <v>44170</v>
      </c>
      <c r="B208" s="119"/>
      <c r="C208" s="163">
        <v>8163</v>
      </c>
      <c r="D208" s="53"/>
      <c r="E208" s="163">
        <v>4487</v>
      </c>
      <c r="F208" s="53"/>
      <c r="G208" s="163">
        <v>302</v>
      </c>
      <c r="H208" s="53"/>
      <c r="I208" s="163">
        <v>1156</v>
      </c>
      <c r="J208" s="53"/>
      <c r="K208" s="163">
        <v>136</v>
      </c>
      <c r="L208" s="53"/>
      <c r="M208" s="163">
        <v>701</v>
      </c>
      <c r="N208" s="53"/>
      <c r="O208" s="163">
        <v>30</v>
      </c>
      <c r="P208" s="53"/>
      <c r="Q208" s="163">
        <v>389</v>
      </c>
      <c r="R208" s="53"/>
      <c r="S208" s="163">
        <v>209</v>
      </c>
      <c r="T208" s="53"/>
      <c r="U208" s="163">
        <v>15</v>
      </c>
      <c r="V208" s="53"/>
      <c r="W208" s="163">
        <v>10</v>
      </c>
      <c r="X208" s="53"/>
      <c r="Y208" s="163">
        <v>16</v>
      </c>
      <c r="Z208" s="53"/>
      <c r="AA208" s="163">
        <v>6</v>
      </c>
      <c r="AB208" s="53"/>
      <c r="AC208" s="164">
        <v>4</v>
      </c>
    </row>
    <row r="209" spans="1:29" s="121" customFormat="1" x14ac:dyDescent="0.2">
      <c r="A209" s="54">
        <v>44171</v>
      </c>
      <c r="B209" s="119"/>
      <c r="C209" s="163">
        <v>8163</v>
      </c>
      <c r="D209" s="53"/>
      <c r="E209" s="163">
        <v>4487</v>
      </c>
      <c r="F209" s="53"/>
      <c r="G209" s="163">
        <v>302</v>
      </c>
      <c r="H209" s="53"/>
      <c r="I209" s="163">
        <v>1156</v>
      </c>
      <c r="J209" s="53"/>
      <c r="K209" s="163">
        <v>136</v>
      </c>
      <c r="L209" s="53"/>
      <c r="M209" s="163">
        <v>701</v>
      </c>
      <c r="N209" s="53"/>
      <c r="O209" s="163">
        <v>30</v>
      </c>
      <c r="P209" s="53"/>
      <c r="Q209" s="163">
        <v>389</v>
      </c>
      <c r="R209" s="53"/>
      <c r="S209" s="163">
        <v>209</v>
      </c>
      <c r="T209" s="53"/>
      <c r="U209" s="163">
        <v>15</v>
      </c>
      <c r="V209" s="53"/>
      <c r="W209" s="163">
        <v>10</v>
      </c>
      <c r="X209" s="53"/>
      <c r="Y209" s="163">
        <v>16</v>
      </c>
      <c r="Z209" s="53"/>
      <c r="AA209" s="163">
        <v>6</v>
      </c>
      <c r="AB209" s="53"/>
      <c r="AC209" s="164">
        <v>4</v>
      </c>
    </row>
    <row r="210" spans="1:29" x14ac:dyDescent="0.2">
      <c r="A210" s="54">
        <v>44172</v>
      </c>
      <c r="B210" s="53">
        <f>C210-C209</f>
        <v>378</v>
      </c>
      <c r="C210" s="163">
        <v>8541</v>
      </c>
      <c r="D210" s="53">
        <f>E210-E209</f>
        <v>127</v>
      </c>
      <c r="E210" s="163">
        <v>4614</v>
      </c>
      <c r="F210" s="53">
        <f>G210-G209</f>
        <v>0</v>
      </c>
      <c r="G210" s="163">
        <v>302</v>
      </c>
      <c r="H210" s="53">
        <f>I210-I209</f>
        <v>150</v>
      </c>
      <c r="I210" s="163">
        <v>1306</v>
      </c>
      <c r="J210" s="53">
        <f>K210-K209</f>
        <v>3</v>
      </c>
      <c r="K210" s="163">
        <v>139</v>
      </c>
      <c r="L210" s="53">
        <f>M210-M209</f>
        <v>12</v>
      </c>
      <c r="M210" s="163">
        <v>713</v>
      </c>
      <c r="N210" s="53">
        <f>O210-O209</f>
        <v>0</v>
      </c>
      <c r="O210" s="163">
        <v>30</v>
      </c>
      <c r="P210" s="53">
        <f>Q210-Q209</f>
        <v>13</v>
      </c>
      <c r="Q210" s="163">
        <v>402</v>
      </c>
      <c r="R210" s="53">
        <f>S210-S209</f>
        <v>3</v>
      </c>
      <c r="S210" s="163">
        <v>212</v>
      </c>
      <c r="T210" s="53">
        <f>U210-U209</f>
        <v>0</v>
      </c>
      <c r="U210" s="163">
        <v>15</v>
      </c>
      <c r="V210" s="53">
        <f>W210-W209</f>
        <v>0</v>
      </c>
      <c r="W210" s="163">
        <v>10</v>
      </c>
      <c r="X210" s="53">
        <f>Y210-Y209</f>
        <v>0</v>
      </c>
      <c r="Y210" s="163">
        <v>16</v>
      </c>
      <c r="Z210" s="53">
        <f>AA210-AA209</f>
        <v>0</v>
      </c>
      <c r="AA210" s="163">
        <v>6</v>
      </c>
      <c r="AB210" s="53">
        <f>AC210-AC209</f>
        <v>0</v>
      </c>
      <c r="AC210" s="164">
        <v>4</v>
      </c>
    </row>
    <row r="211" spans="1:29" x14ac:dyDescent="0.2">
      <c r="A211" s="54">
        <v>44173</v>
      </c>
      <c r="B211" s="53">
        <f>C211-C210</f>
        <v>104</v>
      </c>
      <c r="C211" s="163">
        <v>8645</v>
      </c>
      <c r="D211" s="53">
        <f>E211-E210</f>
        <v>87</v>
      </c>
      <c r="E211" s="163">
        <v>4701</v>
      </c>
      <c r="F211" s="53">
        <f>G211-G210</f>
        <v>0</v>
      </c>
      <c r="G211" s="163">
        <v>302</v>
      </c>
      <c r="H211" s="53">
        <f>I211-I210</f>
        <v>83</v>
      </c>
      <c r="I211" s="163">
        <v>1389</v>
      </c>
      <c r="J211" s="53">
        <f>K211-K210</f>
        <v>0</v>
      </c>
      <c r="K211" s="163">
        <v>139</v>
      </c>
      <c r="L211" s="53">
        <f>M211-M210</f>
        <v>13</v>
      </c>
      <c r="M211" s="163">
        <v>726</v>
      </c>
      <c r="N211" s="53">
        <f>O211-O210</f>
        <v>0</v>
      </c>
      <c r="O211" s="163">
        <v>30</v>
      </c>
      <c r="P211" s="53">
        <f>Q211-Q210</f>
        <v>7</v>
      </c>
      <c r="Q211" s="163">
        <v>409</v>
      </c>
      <c r="R211" s="53">
        <f>S211-S210</f>
        <v>1</v>
      </c>
      <c r="S211" s="163">
        <v>213</v>
      </c>
      <c r="T211" s="53">
        <f>U211-U210</f>
        <v>0</v>
      </c>
      <c r="U211" s="163">
        <v>15</v>
      </c>
      <c r="V211" s="53">
        <f>W211-W210</f>
        <v>0</v>
      </c>
      <c r="W211" s="163">
        <v>10</v>
      </c>
      <c r="X211" s="53">
        <f>Y211-Y210</f>
        <v>0</v>
      </c>
      <c r="Y211" s="163">
        <v>16</v>
      </c>
      <c r="Z211" s="53">
        <f>AA211-AA210</f>
        <v>0</v>
      </c>
      <c r="AA211" s="163">
        <v>6</v>
      </c>
      <c r="AB211" s="53">
        <f>AC211-AC210</f>
        <v>0</v>
      </c>
      <c r="AC211" s="164">
        <v>4</v>
      </c>
    </row>
    <row r="212" spans="1:29" x14ac:dyDescent="0.2">
      <c r="A212" s="54">
        <v>44174</v>
      </c>
      <c r="B212" s="53">
        <f>C212-C211</f>
        <v>128</v>
      </c>
      <c r="C212" s="163">
        <v>8773</v>
      </c>
      <c r="D212" s="53">
        <f>E212-E211</f>
        <v>102</v>
      </c>
      <c r="E212" s="163">
        <v>4803</v>
      </c>
      <c r="F212" s="53">
        <f>G212-G211</f>
        <v>1</v>
      </c>
      <c r="G212" s="163">
        <v>303</v>
      </c>
      <c r="H212" s="53">
        <f>I212-I211</f>
        <v>98</v>
      </c>
      <c r="I212" s="163">
        <v>1487</v>
      </c>
      <c r="J212" s="53">
        <f>K212-K211</f>
        <v>2</v>
      </c>
      <c r="K212" s="163">
        <v>141</v>
      </c>
      <c r="L212" s="53">
        <f>M212-M211</f>
        <v>23</v>
      </c>
      <c r="M212" s="163">
        <v>749</v>
      </c>
      <c r="N212" s="53">
        <f>O212-O211</f>
        <v>0</v>
      </c>
      <c r="O212" s="163">
        <v>30</v>
      </c>
      <c r="P212" s="53">
        <f>Q212-Q211</f>
        <v>6</v>
      </c>
      <c r="Q212" s="163">
        <v>415</v>
      </c>
      <c r="R212" s="53">
        <f>S212-S211</f>
        <v>3</v>
      </c>
      <c r="S212" s="163">
        <v>216</v>
      </c>
      <c r="T212" s="53">
        <f>U212-U211</f>
        <v>0</v>
      </c>
      <c r="U212" s="163">
        <v>15</v>
      </c>
      <c r="V212" s="53">
        <f>W212-W211</f>
        <v>0</v>
      </c>
      <c r="W212" s="163">
        <v>10</v>
      </c>
      <c r="X212" s="53">
        <f>Y212-Y211</f>
        <v>0</v>
      </c>
      <c r="Y212" s="163">
        <v>16</v>
      </c>
      <c r="Z212" s="53">
        <f>AA212-AA211</f>
        <v>0</v>
      </c>
      <c r="AA212" s="163">
        <v>6</v>
      </c>
      <c r="AB212" s="53">
        <f>AC212-AC211</f>
        <v>0</v>
      </c>
      <c r="AC212" s="164">
        <v>4</v>
      </c>
    </row>
    <row r="213" spans="1:29" x14ac:dyDescent="0.2">
      <c r="A213" s="54">
        <v>44175</v>
      </c>
      <c r="B213" s="53">
        <f>C213-C212</f>
        <v>65</v>
      </c>
      <c r="C213" s="163">
        <v>8838</v>
      </c>
      <c r="D213" s="53">
        <f>E213-E212</f>
        <v>184</v>
      </c>
      <c r="E213" s="163">
        <v>4987</v>
      </c>
      <c r="F213" s="53">
        <f>G213-G212</f>
        <v>0</v>
      </c>
      <c r="G213" s="163">
        <v>303</v>
      </c>
      <c r="H213" s="53">
        <f>I213-I212</f>
        <v>45</v>
      </c>
      <c r="I213" s="163">
        <v>1532</v>
      </c>
      <c r="J213" s="53">
        <f>K213-K212</f>
        <v>0</v>
      </c>
      <c r="K213" s="163">
        <v>141</v>
      </c>
      <c r="L213" s="53">
        <f>M213-M212</f>
        <v>40</v>
      </c>
      <c r="M213" s="163">
        <v>789</v>
      </c>
      <c r="N213" s="53">
        <f>O213-O212</f>
        <v>0</v>
      </c>
      <c r="O213" s="163">
        <v>30</v>
      </c>
      <c r="P213" s="53">
        <f>Q213-Q212</f>
        <v>24</v>
      </c>
      <c r="Q213" s="163">
        <v>439</v>
      </c>
      <c r="R213" s="53">
        <f>S213-S212</f>
        <v>2</v>
      </c>
      <c r="S213" s="163">
        <v>218</v>
      </c>
      <c r="T213" s="53">
        <f>U213-U212</f>
        <v>0</v>
      </c>
      <c r="U213" s="163">
        <v>15</v>
      </c>
      <c r="V213" s="53">
        <f>W213-W212</f>
        <v>0</v>
      </c>
      <c r="W213" s="163">
        <v>10</v>
      </c>
      <c r="X213" s="53">
        <f>Y213-Y212</f>
        <v>0</v>
      </c>
      <c r="Y213" s="163">
        <v>16</v>
      </c>
      <c r="Z213" s="53">
        <f>AA213-AA212</f>
        <v>0</v>
      </c>
      <c r="AA213" s="163">
        <v>6</v>
      </c>
      <c r="AB213" s="53">
        <f>AC213-AC212</f>
        <v>0</v>
      </c>
      <c r="AC213" s="164">
        <v>4</v>
      </c>
    </row>
    <row r="214" spans="1:29" x14ac:dyDescent="0.2">
      <c r="A214" s="54">
        <v>44176</v>
      </c>
      <c r="B214" s="53">
        <f>C214-C213</f>
        <v>149</v>
      </c>
      <c r="C214" s="163">
        <v>8987</v>
      </c>
      <c r="D214" s="53">
        <f>E214-E213</f>
        <v>136</v>
      </c>
      <c r="E214" s="163">
        <v>5123</v>
      </c>
      <c r="F214" s="53">
        <f>G214-G213</f>
        <v>0</v>
      </c>
      <c r="G214" s="163">
        <v>303</v>
      </c>
      <c r="H214" s="53">
        <f>I214-I213</f>
        <v>117</v>
      </c>
      <c r="I214" s="163">
        <v>1649</v>
      </c>
      <c r="J214" s="53">
        <f>K214-K213</f>
        <v>4</v>
      </c>
      <c r="K214" s="163">
        <v>145</v>
      </c>
      <c r="L214" s="53">
        <f>M214-M213</f>
        <v>6</v>
      </c>
      <c r="M214" s="163">
        <v>795</v>
      </c>
      <c r="N214" s="53">
        <f>O214-O213</f>
        <v>0</v>
      </c>
      <c r="O214" s="163">
        <v>30</v>
      </c>
      <c r="P214" s="53">
        <f>Q214-Q213</f>
        <v>2</v>
      </c>
      <c r="Q214" s="163">
        <v>441</v>
      </c>
      <c r="R214" s="53">
        <f>S214-S213</f>
        <v>2</v>
      </c>
      <c r="S214" s="163">
        <v>220</v>
      </c>
      <c r="T214" s="53">
        <f>U214-U213</f>
        <v>0</v>
      </c>
      <c r="U214" s="163">
        <v>15</v>
      </c>
      <c r="V214" s="53">
        <f>W214-W213</f>
        <v>0</v>
      </c>
      <c r="W214" s="163">
        <v>10</v>
      </c>
      <c r="X214" s="53">
        <f>Y214-Y213</f>
        <v>0</v>
      </c>
      <c r="Y214" s="163">
        <v>16</v>
      </c>
      <c r="Z214" s="53">
        <f>AA214-AA213</f>
        <v>0</v>
      </c>
      <c r="AA214" s="163">
        <v>6</v>
      </c>
      <c r="AB214" s="53">
        <f>AC214-AC213</f>
        <v>0</v>
      </c>
      <c r="AC214" s="164">
        <v>4</v>
      </c>
    </row>
    <row r="215" spans="1:29" x14ac:dyDescent="0.2">
      <c r="A215" s="54">
        <v>44177</v>
      </c>
      <c r="B215" s="53"/>
      <c r="C215" s="163"/>
      <c r="D215" s="53"/>
      <c r="E215" s="163"/>
      <c r="F215" s="53"/>
      <c r="G215" s="163"/>
      <c r="H215" s="53"/>
      <c r="I215" s="163"/>
      <c r="J215" s="53"/>
      <c r="K215" s="163"/>
      <c r="L215" s="53"/>
      <c r="M215" s="163"/>
      <c r="N215" s="53"/>
      <c r="O215" s="163"/>
      <c r="P215" s="53"/>
      <c r="Q215" s="163"/>
      <c r="R215" s="53"/>
      <c r="S215" s="163"/>
      <c r="T215" s="53"/>
      <c r="U215" s="163"/>
      <c r="V215" s="53"/>
      <c r="W215" s="163"/>
      <c r="X215" s="53"/>
      <c r="Y215" s="163"/>
      <c r="Z215" s="53"/>
      <c r="AA215" s="163"/>
      <c r="AB215" s="53"/>
      <c r="AC215" s="164"/>
    </row>
    <row r="216" spans="1:29" x14ac:dyDescent="0.2">
      <c r="A216" s="54">
        <v>44178</v>
      </c>
      <c r="B216" s="53"/>
      <c r="C216" s="163"/>
      <c r="D216" s="53"/>
      <c r="E216" s="163"/>
      <c r="F216" s="53"/>
      <c r="G216" s="163"/>
      <c r="H216" s="53"/>
      <c r="I216" s="163"/>
      <c r="J216" s="53"/>
      <c r="K216" s="163"/>
      <c r="L216" s="53"/>
      <c r="M216" s="163"/>
      <c r="N216" s="53"/>
      <c r="O216" s="163"/>
      <c r="P216" s="53"/>
      <c r="Q216" s="163"/>
      <c r="R216" s="53"/>
      <c r="S216" s="163"/>
      <c r="T216" s="53"/>
      <c r="U216" s="163"/>
      <c r="V216" s="53"/>
      <c r="W216" s="163"/>
      <c r="X216" s="53"/>
      <c r="Y216" s="163"/>
      <c r="Z216" s="53"/>
      <c r="AA216" s="163"/>
      <c r="AB216" s="53"/>
      <c r="AC216" s="164"/>
    </row>
    <row r="217" spans="1:29" x14ac:dyDescent="0.2">
      <c r="A217" s="54">
        <v>44179</v>
      </c>
      <c r="B217" s="53">
        <f>C217-C214</f>
        <v>425</v>
      </c>
      <c r="C217" s="163">
        <v>9412</v>
      </c>
      <c r="D217" s="53">
        <f>E217-E214</f>
        <v>244</v>
      </c>
      <c r="E217" s="163">
        <v>5367</v>
      </c>
      <c r="F217" s="53">
        <f>G217-G214</f>
        <v>2</v>
      </c>
      <c r="G217" s="163">
        <v>305</v>
      </c>
      <c r="H217" s="53">
        <f>I217-I214</f>
        <v>133</v>
      </c>
      <c r="I217" s="163">
        <v>1782</v>
      </c>
      <c r="J217" s="53">
        <f>K217-K214</f>
        <v>2</v>
      </c>
      <c r="K217" s="163">
        <v>147</v>
      </c>
      <c r="L217" s="53">
        <f>M217-M214</f>
        <v>68</v>
      </c>
      <c r="M217" s="163">
        <v>863</v>
      </c>
      <c r="N217" s="53">
        <f>O217-O214</f>
        <v>0</v>
      </c>
      <c r="O217" s="163">
        <v>30</v>
      </c>
      <c r="P217" s="53">
        <f>Q217-Q214</f>
        <v>57</v>
      </c>
      <c r="Q217" s="163">
        <v>498</v>
      </c>
      <c r="R217" s="53">
        <f>S217-S214</f>
        <v>8</v>
      </c>
      <c r="S217" s="163">
        <v>228</v>
      </c>
      <c r="T217" s="53">
        <f>U217-U214</f>
        <v>0</v>
      </c>
      <c r="U217" s="163">
        <v>15</v>
      </c>
      <c r="V217" s="53">
        <f>W217-W214</f>
        <v>0</v>
      </c>
      <c r="W217" s="163">
        <v>10</v>
      </c>
      <c r="X217" s="53">
        <f>Y217-Y214</f>
        <v>1</v>
      </c>
      <c r="Y217" s="163">
        <v>17</v>
      </c>
      <c r="Z217" s="53">
        <f>AA217-AA214</f>
        <v>0</v>
      </c>
      <c r="AA217" s="163">
        <v>6</v>
      </c>
      <c r="AB217" s="53">
        <f>AC217-AC214</f>
        <v>0</v>
      </c>
      <c r="AC217" s="164">
        <v>4</v>
      </c>
    </row>
    <row r="218" spans="1:29" x14ac:dyDescent="0.2">
      <c r="A218" s="54">
        <v>44180</v>
      </c>
      <c r="B218" s="53">
        <f>C218-C217</f>
        <v>50</v>
      </c>
      <c r="C218" s="163">
        <v>9462</v>
      </c>
      <c r="D218" s="53">
        <f>E218-E217</f>
        <v>112</v>
      </c>
      <c r="E218" s="163">
        <v>5479</v>
      </c>
      <c r="F218" s="53">
        <f>G218-G217</f>
        <v>2</v>
      </c>
      <c r="G218" s="163">
        <v>307</v>
      </c>
      <c r="H218" s="53">
        <f>I218-I217</f>
        <v>33</v>
      </c>
      <c r="I218" s="163">
        <v>1815</v>
      </c>
      <c r="J218" s="53">
        <f>K218-K217</f>
        <v>0</v>
      </c>
      <c r="K218" s="163">
        <v>147</v>
      </c>
      <c r="L218" s="53">
        <f>M218-M217</f>
        <v>39</v>
      </c>
      <c r="M218" s="163">
        <v>902</v>
      </c>
      <c r="N218" s="53">
        <f>O218-O217</f>
        <v>0</v>
      </c>
      <c r="O218" s="163">
        <v>30</v>
      </c>
      <c r="P218" s="53">
        <f>Q218-Q217</f>
        <v>5</v>
      </c>
      <c r="Q218" s="163">
        <v>503</v>
      </c>
      <c r="R218" s="53">
        <f>S218-S217</f>
        <v>2</v>
      </c>
      <c r="S218" s="163">
        <v>230</v>
      </c>
      <c r="T218" s="53">
        <f>U218-U217</f>
        <v>0</v>
      </c>
      <c r="U218" s="163">
        <v>15</v>
      </c>
      <c r="V218" s="53">
        <f>W218-W217</f>
        <v>0</v>
      </c>
      <c r="W218" s="163">
        <v>10</v>
      </c>
      <c r="X218" s="53">
        <f>Y218-Y217</f>
        <v>1</v>
      </c>
      <c r="Y218" s="163">
        <v>18</v>
      </c>
      <c r="Z218" s="53">
        <f>AA218-AA217</f>
        <v>0</v>
      </c>
      <c r="AA218" s="163">
        <v>6</v>
      </c>
      <c r="AB218" s="53">
        <f>AC218-AC217</f>
        <v>0</v>
      </c>
      <c r="AC218" s="164">
        <v>4</v>
      </c>
    </row>
    <row r="219" spans="1:29" x14ac:dyDescent="0.2">
      <c r="A219" s="54">
        <v>44181</v>
      </c>
      <c r="B219" s="53">
        <f>C219-C218</f>
        <v>305</v>
      </c>
      <c r="C219" s="163">
        <v>9767</v>
      </c>
      <c r="D219" s="53">
        <f>E219-E218</f>
        <v>65</v>
      </c>
      <c r="E219" s="163">
        <v>5544</v>
      </c>
      <c r="F219" s="53">
        <f>G219-G218</f>
        <v>0</v>
      </c>
      <c r="G219" s="163">
        <v>307</v>
      </c>
      <c r="H219" s="53">
        <f>I219-I218</f>
        <v>0</v>
      </c>
      <c r="I219" s="163">
        <v>1815</v>
      </c>
      <c r="J219" s="53">
        <f>K219-K218</f>
        <v>0</v>
      </c>
      <c r="K219" s="163">
        <v>147</v>
      </c>
      <c r="L219" s="53">
        <f>M219-M218</f>
        <v>50</v>
      </c>
      <c r="M219" s="163">
        <v>952</v>
      </c>
      <c r="N219" s="53">
        <f>O219-O218</f>
        <v>0</v>
      </c>
      <c r="O219" s="163">
        <v>30</v>
      </c>
      <c r="P219" s="53">
        <f>Q219-Q218</f>
        <v>0</v>
      </c>
      <c r="Q219" s="163">
        <v>503</v>
      </c>
      <c r="R219" s="53">
        <f>S219-S218</f>
        <v>0</v>
      </c>
      <c r="S219" s="163">
        <v>230</v>
      </c>
      <c r="T219" s="53">
        <f>U219-U218</f>
        <v>0</v>
      </c>
      <c r="U219" s="163">
        <v>15</v>
      </c>
      <c r="V219" s="53">
        <f>W219-W218</f>
        <v>0</v>
      </c>
      <c r="W219" s="163">
        <v>10</v>
      </c>
      <c r="X219" s="53">
        <f>Y219-Y218</f>
        <v>0</v>
      </c>
      <c r="Y219" s="163">
        <v>18</v>
      </c>
      <c r="Z219" s="53">
        <f>AA219-AA218</f>
        <v>0</v>
      </c>
      <c r="AA219" s="163">
        <v>6</v>
      </c>
      <c r="AB219" s="53">
        <f>AC219-AC218</f>
        <v>0</v>
      </c>
      <c r="AC219" s="164">
        <v>4</v>
      </c>
    </row>
    <row r="220" spans="1:29" x14ac:dyDescent="0.2">
      <c r="A220" s="54">
        <v>44182</v>
      </c>
      <c r="B220" s="53">
        <f>C220-C219</f>
        <v>303</v>
      </c>
      <c r="C220" s="163">
        <v>10070</v>
      </c>
      <c r="D220" s="53">
        <f>E220-E219</f>
        <v>45</v>
      </c>
      <c r="E220" s="163">
        <v>5589</v>
      </c>
      <c r="F220" s="53">
        <f>G220-G219</f>
        <v>0</v>
      </c>
      <c r="G220" s="163">
        <v>307</v>
      </c>
      <c r="H220" s="53">
        <f>I220-I219</f>
        <v>0</v>
      </c>
      <c r="I220" s="163">
        <v>1815</v>
      </c>
      <c r="J220" s="53">
        <f>K220-K219</f>
        <v>0</v>
      </c>
      <c r="K220" s="163">
        <v>147</v>
      </c>
      <c r="L220" s="53">
        <f>M220-M219</f>
        <v>17</v>
      </c>
      <c r="M220" s="163">
        <v>969</v>
      </c>
      <c r="N220" s="53">
        <f>O220-O219</f>
        <v>0</v>
      </c>
      <c r="O220" s="163">
        <v>30</v>
      </c>
      <c r="P220" s="53">
        <f>Q220-Q219</f>
        <v>0</v>
      </c>
      <c r="Q220" s="163">
        <v>503</v>
      </c>
      <c r="R220" s="53">
        <f>S220-S219</f>
        <v>0</v>
      </c>
      <c r="S220" s="163">
        <v>230</v>
      </c>
      <c r="T220" s="53">
        <f>U220-U219</f>
        <v>0</v>
      </c>
      <c r="U220" s="163">
        <v>15</v>
      </c>
      <c r="V220" s="53">
        <f t="shared" ref="V220:V221" si="78">W220-W219</f>
        <v>0</v>
      </c>
      <c r="W220" s="163">
        <v>10</v>
      </c>
      <c r="X220" s="53">
        <f>Y220-Y219</f>
        <v>0</v>
      </c>
      <c r="Y220" s="163">
        <v>18</v>
      </c>
      <c r="Z220" s="53">
        <f>AA220-AA219</f>
        <v>0</v>
      </c>
      <c r="AA220" s="163">
        <v>6</v>
      </c>
      <c r="AB220" s="53">
        <f>AC220-AC219</f>
        <v>0</v>
      </c>
      <c r="AC220" s="164">
        <v>4</v>
      </c>
    </row>
    <row r="221" spans="1:29" x14ac:dyDescent="0.2">
      <c r="A221" s="54">
        <v>44183</v>
      </c>
      <c r="B221" s="53">
        <f>C221-C220</f>
        <v>283</v>
      </c>
      <c r="C221" s="163">
        <v>10353</v>
      </c>
      <c r="D221" s="53">
        <f>E221-E220</f>
        <v>112</v>
      </c>
      <c r="E221" s="163">
        <v>5701</v>
      </c>
      <c r="F221" s="53">
        <f>G221-G220</f>
        <v>0</v>
      </c>
      <c r="G221" s="163">
        <v>307</v>
      </c>
      <c r="H221" s="53">
        <f>I221-I220</f>
        <v>0</v>
      </c>
      <c r="I221" s="163">
        <v>1815</v>
      </c>
      <c r="J221" s="53">
        <f>K221-K220</f>
        <v>0</v>
      </c>
      <c r="K221" s="163">
        <v>147</v>
      </c>
      <c r="L221" s="53">
        <f>M221-M220</f>
        <v>0</v>
      </c>
      <c r="M221" s="163">
        <v>969</v>
      </c>
      <c r="N221" s="53">
        <f>O221-O220</f>
        <v>0</v>
      </c>
      <c r="O221" s="163">
        <v>30</v>
      </c>
      <c r="P221" s="53">
        <f>Q221-Q220</f>
        <v>0</v>
      </c>
      <c r="Q221" s="163">
        <v>503</v>
      </c>
      <c r="R221" s="53">
        <f>S221-S220</f>
        <v>0</v>
      </c>
      <c r="S221" s="163">
        <v>230</v>
      </c>
      <c r="T221" s="53">
        <f>U221-U220</f>
        <v>0</v>
      </c>
      <c r="U221" s="163">
        <v>15</v>
      </c>
      <c r="V221" s="53">
        <f t="shared" si="78"/>
        <v>0</v>
      </c>
      <c r="W221" s="163">
        <v>10</v>
      </c>
      <c r="X221" s="53">
        <f>Y221-Y220</f>
        <v>0</v>
      </c>
      <c r="Y221" s="163">
        <v>18</v>
      </c>
      <c r="Z221" s="53">
        <f>AA221-AA220</f>
        <v>0</v>
      </c>
      <c r="AA221" s="163">
        <v>6</v>
      </c>
      <c r="AB221" s="53">
        <f>AC221-AC220</f>
        <v>0</v>
      </c>
      <c r="AC221" s="164">
        <v>4</v>
      </c>
    </row>
    <row r="222" spans="1:29" x14ac:dyDescent="0.2">
      <c r="A222" s="54">
        <v>44184</v>
      </c>
      <c r="B222" s="53"/>
      <c r="C222" s="163"/>
      <c r="D222" s="53"/>
      <c r="E222" s="163"/>
      <c r="F222" s="53"/>
      <c r="G222" s="163"/>
      <c r="H222" s="53"/>
      <c r="I222" s="163"/>
      <c r="J222" s="53"/>
      <c r="K222" s="163"/>
      <c r="L222" s="53"/>
      <c r="M222" s="163"/>
      <c r="N222" s="53"/>
      <c r="O222" s="163"/>
      <c r="P222" s="53"/>
      <c r="Q222" s="163"/>
      <c r="R222" s="53"/>
      <c r="S222" s="163"/>
      <c r="T222" s="53"/>
      <c r="U222" s="163"/>
      <c r="V222" s="53"/>
      <c r="W222" s="163"/>
      <c r="X222" s="53"/>
      <c r="Y222" s="163"/>
      <c r="Z222" s="53"/>
      <c r="AA222" s="163"/>
      <c r="AB222" s="53"/>
      <c r="AC222" s="164"/>
    </row>
    <row r="223" spans="1:29" x14ac:dyDescent="0.2">
      <c r="A223" s="54">
        <v>44185</v>
      </c>
      <c r="B223" s="53"/>
      <c r="C223" s="163"/>
      <c r="D223" s="53"/>
      <c r="E223" s="163"/>
      <c r="F223" s="53"/>
      <c r="G223" s="163"/>
      <c r="H223" s="53"/>
      <c r="I223" s="163"/>
      <c r="J223" s="53"/>
      <c r="K223" s="163"/>
      <c r="L223" s="53"/>
      <c r="M223" s="163"/>
      <c r="N223" s="53"/>
      <c r="O223" s="163"/>
      <c r="P223" s="53"/>
      <c r="Q223" s="163"/>
      <c r="R223" s="53"/>
      <c r="S223" s="163"/>
      <c r="T223" s="53"/>
      <c r="U223" s="163"/>
      <c r="V223" s="53"/>
      <c r="W223" s="163"/>
      <c r="X223" s="53"/>
      <c r="Y223" s="163"/>
      <c r="Z223" s="53"/>
      <c r="AA223" s="163"/>
      <c r="AB223" s="53"/>
      <c r="AC223" s="164"/>
    </row>
    <row r="224" spans="1:29" x14ac:dyDescent="0.2">
      <c r="A224" s="54">
        <v>44186</v>
      </c>
      <c r="B224" s="53">
        <f>C224-C221</f>
        <v>250</v>
      </c>
      <c r="C224" s="163">
        <v>10603</v>
      </c>
      <c r="D224" s="53">
        <f>E224-E221</f>
        <v>36</v>
      </c>
      <c r="E224" s="163">
        <v>5737</v>
      </c>
      <c r="F224" s="53">
        <f>G224-G221</f>
        <v>0</v>
      </c>
      <c r="G224" s="163">
        <v>307</v>
      </c>
      <c r="H224" s="53">
        <f>I224-I221</f>
        <v>0</v>
      </c>
      <c r="I224" s="163">
        <v>1815</v>
      </c>
      <c r="J224" s="53">
        <f>K224-K221</f>
        <v>0</v>
      </c>
      <c r="K224" s="163">
        <v>147</v>
      </c>
      <c r="L224" s="53">
        <f>M224-M221</f>
        <v>0</v>
      </c>
      <c r="M224" s="163">
        <v>969</v>
      </c>
      <c r="N224" s="53">
        <f>O224-O221</f>
        <v>0</v>
      </c>
      <c r="O224" s="163">
        <v>30</v>
      </c>
      <c r="P224" s="53">
        <f>Q224-Q221</f>
        <v>0</v>
      </c>
      <c r="Q224" s="163">
        <v>503</v>
      </c>
      <c r="R224" s="53">
        <f>S224-S221</f>
        <v>0</v>
      </c>
      <c r="S224" s="163">
        <v>230</v>
      </c>
      <c r="T224" s="53">
        <f>U224-U221</f>
        <v>0</v>
      </c>
      <c r="U224" s="163">
        <v>15</v>
      </c>
      <c r="V224" s="53">
        <f>W224-W221</f>
        <v>0</v>
      </c>
      <c r="W224" s="163">
        <v>10</v>
      </c>
      <c r="X224" s="53">
        <f>Y224-Y221</f>
        <v>0</v>
      </c>
      <c r="Y224" s="163">
        <v>18</v>
      </c>
      <c r="Z224" s="53">
        <f>AA224-AA221</f>
        <v>0</v>
      </c>
      <c r="AA224" s="163">
        <v>6</v>
      </c>
      <c r="AB224" s="53">
        <f>AC224-AC221</f>
        <v>0</v>
      </c>
      <c r="AC224" s="164">
        <v>4</v>
      </c>
    </row>
    <row r="225" spans="1:29" x14ac:dyDescent="0.2">
      <c r="A225" s="54">
        <v>44187</v>
      </c>
      <c r="B225" s="53">
        <f t="shared" ref="B225:B228" si="79">C225-C224</f>
        <v>97</v>
      </c>
      <c r="C225" s="163">
        <v>10700</v>
      </c>
      <c r="D225" s="53">
        <f t="shared" ref="D225:D228" si="80">E225-E224</f>
        <v>104</v>
      </c>
      <c r="E225" s="163">
        <v>5841</v>
      </c>
      <c r="F225" s="53">
        <f t="shared" ref="F225:F228" si="81">G225-G224</f>
        <v>8</v>
      </c>
      <c r="G225" s="163">
        <v>315</v>
      </c>
      <c r="H225" s="53">
        <f t="shared" ref="H225:H228" si="82">I225-I224</f>
        <v>87</v>
      </c>
      <c r="I225" s="163">
        <v>1902</v>
      </c>
      <c r="J225" s="53">
        <f t="shared" ref="J225:J228" si="83">K225-K224</f>
        <v>0</v>
      </c>
      <c r="K225" s="163">
        <v>147</v>
      </c>
      <c r="L225" s="53">
        <f t="shared" ref="L225:L228" si="84">M225-M224</f>
        <v>0</v>
      </c>
      <c r="M225" s="163">
        <v>969</v>
      </c>
      <c r="N225" s="53">
        <f t="shared" ref="N225:N228" si="85">O225-O224</f>
        <v>0</v>
      </c>
      <c r="O225" s="163">
        <v>30</v>
      </c>
      <c r="P225" s="53">
        <f t="shared" ref="P225:P228" si="86">Q225-Q224</f>
        <v>6</v>
      </c>
      <c r="Q225" s="163">
        <v>509</v>
      </c>
      <c r="R225" s="53">
        <f t="shared" ref="R225:R228" si="87">S225-S224</f>
        <v>15</v>
      </c>
      <c r="S225" s="163">
        <v>245</v>
      </c>
      <c r="T225" s="53">
        <f t="shared" ref="T225:T228" si="88">U225-U224</f>
        <v>0</v>
      </c>
      <c r="U225" s="163">
        <v>15</v>
      </c>
      <c r="V225" s="53">
        <f t="shared" ref="V225:V228" si="89">W225-W224</f>
        <v>0</v>
      </c>
      <c r="W225" s="163">
        <v>10</v>
      </c>
      <c r="X225" s="53">
        <f t="shared" ref="X225:X228" si="90">Y225-Y224</f>
        <v>1</v>
      </c>
      <c r="Y225" s="163">
        <v>19</v>
      </c>
      <c r="Z225" s="53">
        <f t="shared" ref="Z225:Z228" si="91">AA225-AA224</f>
        <v>0</v>
      </c>
      <c r="AA225" s="163">
        <v>6</v>
      </c>
      <c r="AB225" s="53">
        <f t="shared" ref="AB225:AB228" si="92">AC225-AC224</f>
        <v>0</v>
      </c>
      <c r="AC225" s="164">
        <v>4</v>
      </c>
    </row>
    <row r="226" spans="1:29" x14ac:dyDescent="0.2">
      <c r="A226" s="54">
        <v>44188</v>
      </c>
      <c r="B226" s="53">
        <f t="shared" si="79"/>
        <v>325</v>
      </c>
      <c r="C226" s="163">
        <v>11025</v>
      </c>
      <c r="D226" s="53">
        <f t="shared" si="80"/>
        <v>50</v>
      </c>
      <c r="E226" s="163">
        <v>5891</v>
      </c>
      <c r="F226" s="53">
        <f t="shared" si="81"/>
        <v>0</v>
      </c>
      <c r="G226" s="163">
        <v>315</v>
      </c>
      <c r="H226" s="53">
        <f t="shared" si="82"/>
        <v>0</v>
      </c>
      <c r="I226" s="163">
        <v>1902</v>
      </c>
      <c r="J226" s="53">
        <f t="shared" si="83"/>
        <v>0</v>
      </c>
      <c r="K226" s="163">
        <v>147</v>
      </c>
      <c r="L226" s="53">
        <f t="shared" si="84"/>
        <v>0</v>
      </c>
      <c r="M226" s="163">
        <v>969</v>
      </c>
      <c r="N226" s="53">
        <f t="shared" si="85"/>
        <v>0</v>
      </c>
      <c r="O226" s="163">
        <v>30</v>
      </c>
      <c r="P226" s="53">
        <f t="shared" si="86"/>
        <v>0</v>
      </c>
      <c r="Q226" s="163">
        <v>509</v>
      </c>
      <c r="R226" s="53">
        <f t="shared" si="87"/>
        <v>0</v>
      </c>
      <c r="S226" s="163">
        <v>245</v>
      </c>
      <c r="T226" s="53">
        <f t="shared" si="88"/>
        <v>0</v>
      </c>
      <c r="U226" s="163">
        <v>15</v>
      </c>
      <c r="V226" s="53">
        <f t="shared" si="89"/>
        <v>0</v>
      </c>
      <c r="W226" s="163">
        <v>10</v>
      </c>
      <c r="X226" s="53">
        <f t="shared" si="90"/>
        <v>0</v>
      </c>
      <c r="Y226" s="163">
        <v>19</v>
      </c>
      <c r="Z226" s="53">
        <f t="shared" si="91"/>
        <v>0</v>
      </c>
      <c r="AA226" s="163">
        <v>6</v>
      </c>
      <c r="AB226" s="53">
        <f t="shared" si="92"/>
        <v>0</v>
      </c>
      <c r="AC226" s="164">
        <v>4</v>
      </c>
    </row>
    <row r="227" spans="1:29" x14ac:dyDescent="0.2">
      <c r="A227" s="54">
        <v>44189</v>
      </c>
      <c r="B227" s="53">
        <f t="shared" si="79"/>
        <v>250</v>
      </c>
      <c r="C227" s="163">
        <v>11275</v>
      </c>
      <c r="D227" s="53">
        <f t="shared" si="80"/>
        <v>25</v>
      </c>
      <c r="E227" s="163">
        <v>5916</v>
      </c>
      <c r="F227" s="53">
        <f t="shared" si="81"/>
        <v>0</v>
      </c>
      <c r="G227" s="163">
        <v>315</v>
      </c>
      <c r="H227" s="53">
        <f t="shared" si="82"/>
        <v>0</v>
      </c>
      <c r="I227" s="163">
        <v>1902</v>
      </c>
      <c r="J227" s="53">
        <f t="shared" si="83"/>
        <v>0</v>
      </c>
      <c r="K227" s="163">
        <v>147</v>
      </c>
      <c r="L227" s="53">
        <f t="shared" si="84"/>
        <v>0</v>
      </c>
      <c r="M227" s="163">
        <v>969</v>
      </c>
      <c r="N227" s="53">
        <f t="shared" si="85"/>
        <v>0</v>
      </c>
      <c r="O227" s="163">
        <v>30</v>
      </c>
      <c r="P227" s="53">
        <f t="shared" si="86"/>
        <v>0</v>
      </c>
      <c r="Q227" s="163">
        <v>509</v>
      </c>
      <c r="R227" s="53">
        <f t="shared" si="87"/>
        <v>0</v>
      </c>
      <c r="S227" s="163">
        <v>245</v>
      </c>
      <c r="T227" s="53">
        <f t="shared" si="88"/>
        <v>0</v>
      </c>
      <c r="U227" s="163">
        <v>15</v>
      </c>
      <c r="V227" s="53">
        <f t="shared" si="89"/>
        <v>0</v>
      </c>
      <c r="W227" s="163">
        <v>10</v>
      </c>
      <c r="X227" s="53">
        <f t="shared" si="90"/>
        <v>0</v>
      </c>
      <c r="Y227" s="163">
        <v>19</v>
      </c>
      <c r="Z227" s="53">
        <f t="shared" si="91"/>
        <v>0</v>
      </c>
      <c r="AA227" s="163">
        <v>6</v>
      </c>
      <c r="AB227" s="53">
        <f t="shared" si="92"/>
        <v>0</v>
      </c>
      <c r="AC227" s="164">
        <v>4</v>
      </c>
    </row>
    <row r="228" spans="1:29" x14ac:dyDescent="0.2">
      <c r="A228" s="54">
        <v>44190</v>
      </c>
      <c r="B228" s="53">
        <f t="shared" si="79"/>
        <v>139</v>
      </c>
      <c r="C228" s="163">
        <v>11414</v>
      </c>
      <c r="D228" s="53">
        <f t="shared" si="80"/>
        <v>297</v>
      </c>
      <c r="E228" s="163">
        <v>6213</v>
      </c>
      <c r="F228" s="53">
        <f t="shared" si="81"/>
        <v>20</v>
      </c>
      <c r="G228" s="163">
        <v>335</v>
      </c>
      <c r="H228" s="53">
        <f t="shared" si="82"/>
        <v>43</v>
      </c>
      <c r="I228" s="163">
        <v>1945</v>
      </c>
      <c r="J228" s="53">
        <f t="shared" si="83"/>
        <v>0</v>
      </c>
      <c r="K228" s="163">
        <v>147</v>
      </c>
      <c r="L228" s="53">
        <f t="shared" si="84"/>
        <v>32</v>
      </c>
      <c r="M228" s="163">
        <v>1001</v>
      </c>
      <c r="N228" s="53">
        <f t="shared" si="85"/>
        <v>0</v>
      </c>
      <c r="O228" s="163">
        <v>30</v>
      </c>
      <c r="P228" s="53">
        <f t="shared" si="86"/>
        <v>11</v>
      </c>
      <c r="Q228" s="163">
        <v>520</v>
      </c>
      <c r="R228" s="53">
        <f t="shared" si="87"/>
        <v>5</v>
      </c>
      <c r="S228" s="163">
        <v>250</v>
      </c>
      <c r="T228" s="53">
        <f t="shared" si="88"/>
        <v>0</v>
      </c>
      <c r="U228" s="163">
        <v>15</v>
      </c>
      <c r="V228" s="53">
        <f t="shared" si="89"/>
        <v>0</v>
      </c>
      <c r="W228" s="163">
        <v>10</v>
      </c>
      <c r="X228" s="53">
        <f t="shared" si="90"/>
        <v>1</v>
      </c>
      <c r="Y228" s="163">
        <v>20</v>
      </c>
      <c r="Z228" s="53">
        <f t="shared" si="91"/>
        <v>0</v>
      </c>
      <c r="AA228" s="163">
        <v>6</v>
      </c>
      <c r="AB228" s="53">
        <f t="shared" si="92"/>
        <v>0</v>
      </c>
      <c r="AC228" s="164">
        <v>4</v>
      </c>
    </row>
    <row r="229" spans="1:29" x14ac:dyDescent="0.2">
      <c r="A229" s="54">
        <v>44191</v>
      </c>
      <c r="B229" s="53"/>
      <c r="C229" s="163"/>
      <c r="D229" s="53"/>
      <c r="E229" s="163"/>
      <c r="F229" s="53"/>
      <c r="G229" s="163"/>
      <c r="H229" s="53"/>
      <c r="I229" s="163"/>
      <c r="J229" s="53"/>
      <c r="K229" s="163"/>
      <c r="L229" s="53"/>
      <c r="M229" s="163"/>
      <c r="N229" s="53"/>
      <c r="O229" s="163"/>
      <c r="P229" s="53"/>
      <c r="Q229" s="163"/>
      <c r="R229" s="53"/>
      <c r="S229" s="163"/>
      <c r="T229" s="53"/>
      <c r="U229" s="163"/>
      <c r="V229" s="53"/>
      <c r="W229" s="163"/>
      <c r="X229" s="53"/>
      <c r="Y229" s="163"/>
      <c r="Z229" s="53"/>
      <c r="AA229" s="163"/>
      <c r="AB229" s="53"/>
      <c r="AC229" s="164"/>
    </row>
    <row r="230" spans="1:29" x14ac:dyDescent="0.2">
      <c r="A230" s="54">
        <v>44192</v>
      </c>
      <c r="B230" s="53"/>
      <c r="C230" s="163"/>
      <c r="D230" s="53"/>
      <c r="E230" s="163"/>
      <c r="F230" s="53"/>
      <c r="G230" s="163"/>
      <c r="H230" s="53"/>
      <c r="I230" s="163"/>
      <c r="J230" s="53"/>
      <c r="K230" s="163"/>
      <c r="L230" s="53"/>
      <c r="M230" s="163"/>
      <c r="N230" s="53"/>
      <c r="O230" s="163"/>
      <c r="P230" s="53"/>
      <c r="Q230" s="163"/>
      <c r="R230" s="53"/>
      <c r="S230" s="163"/>
      <c r="T230" s="53"/>
      <c r="U230" s="163"/>
      <c r="V230" s="53"/>
      <c r="W230" s="163"/>
      <c r="X230" s="53"/>
      <c r="Y230" s="163"/>
      <c r="Z230" s="53"/>
      <c r="AA230" s="163"/>
      <c r="AB230" s="53"/>
      <c r="AC230" s="164"/>
    </row>
    <row r="231" spans="1:29" x14ac:dyDescent="0.2">
      <c r="A231" s="54">
        <v>44193</v>
      </c>
      <c r="B231" s="53">
        <f>C231-C228</f>
        <v>610</v>
      </c>
      <c r="C231" s="163">
        <v>12024</v>
      </c>
      <c r="D231" s="53">
        <f>E231-E228</f>
        <v>20</v>
      </c>
      <c r="E231" s="163">
        <v>6233</v>
      </c>
      <c r="F231" s="53">
        <f>G231-G228</f>
        <v>0</v>
      </c>
      <c r="G231" s="163">
        <v>335</v>
      </c>
      <c r="H231" s="53">
        <f>I231-I228</f>
        <v>0</v>
      </c>
      <c r="I231" s="163">
        <v>1945</v>
      </c>
      <c r="J231" s="53">
        <f>K231-K228</f>
        <v>0</v>
      </c>
      <c r="K231" s="163">
        <v>147</v>
      </c>
      <c r="L231" s="53">
        <f>M231-M228</f>
        <v>0</v>
      </c>
      <c r="M231" s="163">
        <v>1001</v>
      </c>
      <c r="N231" s="53">
        <f>O231-O228</f>
        <v>0</v>
      </c>
      <c r="O231" s="163">
        <v>30</v>
      </c>
      <c r="P231" s="53">
        <f>Q231-Q228</f>
        <v>7</v>
      </c>
      <c r="Q231" s="163">
        <v>527</v>
      </c>
      <c r="R231" s="53">
        <f>S231-S228</f>
        <v>0</v>
      </c>
      <c r="S231" s="163">
        <v>250</v>
      </c>
      <c r="T231" s="53">
        <f>U231-U228</f>
        <v>0</v>
      </c>
      <c r="U231" s="163">
        <v>15</v>
      </c>
      <c r="V231" s="53">
        <f>W231-W228</f>
        <v>0</v>
      </c>
      <c r="W231" s="163">
        <v>10</v>
      </c>
      <c r="X231" s="53">
        <f>Y231-Y228</f>
        <v>0</v>
      </c>
      <c r="Y231" s="163">
        <v>20</v>
      </c>
      <c r="Z231" s="53">
        <f>AA231-AA228</f>
        <v>0</v>
      </c>
      <c r="AA231" s="163">
        <v>6</v>
      </c>
      <c r="AB231" s="53">
        <f>AC231-AC228</f>
        <v>0</v>
      </c>
      <c r="AC231" s="164">
        <v>4</v>
      </c>
    </row>
    <row r="232" spans="1:29" x14ac:dyDescent="0.2">
      <c r="A232" s="54">
        <v>44194</v>
      </c>
      <c r="B232" s="53">
        <f>C232-C231</f>
        <v>55</v>
      </c>
      <c r="C232" s="163">
        <v>12079</v>
      </c>
      <c r="D232" s="53">
        <f>E232-E231</f>
        <v>112</v>
      </c>
      <c r="E232" s="163">
        <v>6345</v>
      </c>
      <c r="F232" s="53">
        <f>G232-G231</f>
        <v>1</v>
      </c>
      <c r="G232" s="163">
        <v>336</v>
      </c>
      <c r="H232" s="53">
        <f>I232-I231</f>
        <v>61</v>
      </c>
      <c r="I232" s="163">
        <v>2006</v>
      </c>
      <c r="J232" s="53">
        <f>K232-K231</f>
        <v>0</v>
      </c>
      <c r="K232" s="163">
        <v>147</v>
      </c>
      <c r="L232" s="53">
        <f>M232-M231</f>
        <v>101</v>
      </c>
      <c r="M232" s="163">
        <v>1102</v>
      </c>
      <c r="N232" s="53">
        <f>O232-O231</f>
        <v>0</v>
      </c>
      <c r="O232" s="163">
        <v>30</v>
      </c>
      <c r="P232" s="53">
        <f>Q232-Q231</f>
        <v>8</v>
      </c>
      <c r="Q232" s="163">
        <v>535</v>
      </c>
      <c r="R232" s="53">
        <f>S232-S231</f>
        <v>4</v>
      </c>
      <c r="S232" s="163">
        <v>254</v>
      </c>
      <c r="T232" s="53">
        <f>U232-U231</f>
        <v>0</v>
      </c>
      <c r="U232" s="163">
        <v>15</v>
      </c>
      <c r="V232" s="53">
        <f>W232-W231</f>
        <v>0</v>
      </c>
      <c r="W232" s="163">
        <v>10</v>
      </c>
      <c r="X232" s="53">
        <f>Y232-Y231</f>
        <v>1</v>
      </c>
      <c r="Y232" s="163">
        <v>21</v>
      </c>
      <c r="Z232" s="53">
        <f>AA232-AA231</f>
        <v>0</v>
      </c>
      <c r="AA232" s="163">
        <v>6</v>
      </c>
      <c r="AB232" s="53">
        <f>AC232-AC231</f>
        <v>0</v>
      </c>
      <c r="AC232" s="164">
        <v>4</v>
      </c>
    </row>
    <row r="233" spans="1:29" x14ac:dyDescent="0.2">
      <c r="A233" s="54">
        <v>44195</v>
      </c>
      <c r="B233" s="53">
        <f>C233-C232</f>
        <v>141</v>
      </c>
      <c r="C233" s="163">
        <v>12220</v>
      </c>
      <c r="D233" s="53">
        <f>E233-E232</f>
        <v>84</v>
      </c>
      <c r="E233" s="163">
        <v>6429</v>
      </c>
      <c r="F233" s="53">
        <f>G233-G232</f>
        <v>2</v>
      </c>
      <c r="G233" s="163">
        <v>338</v>
      </c>
      <c r="H233" s="53">
        <f>I233-I232</f>
        <v>78</v>
      </c>
      <c r="I233" s="163">
        <v>2084</v>
      </c>
      <c r="J233" s="53">
        <f>K233-K232</f>
        <v>2</v>
      </c>
      <c r="K233" s="163">
        <v>149</v>
      </c>
      <c r="L233" s="53">
        <f>M233-M232</f>
        <v>13</v>
      </c>
      <c r="M233" s="163">
        <v>1115</v>
      </c>
      <c r="N233" s="53">
        <f>O233-O232</f>
        <v>0</v>
      </c>
      <c r="O233" s="163">
        <v>30</v>
      </c>
      <c r="P233" s="53">
        <f>Q233-Q232</f>
        <v>10</v>
      </c>
      <c r="Q233" s="163">
        <v>545</v>
      </c>
      <c r="R233" s="53">
        <f>S233-S232</f>
        <v>7</v>
      </c>
      <c r="S233" s="163">
        <v>261</v>
      </c>
      <c r="T233" s="53">
        <f>U233-U232</f>
        <v>0</v>
      </c>
      <c r="U233" s="163">
        <v>15</v>
      </c>
      <c r="V233" s="53">
        <f>W233-W232</f>
        <v>1</v>
      </c>
      <c r="W233" s="163">
        <v>11</v>
      </c>
      <c r="X233" s="53">
        <f>Y233-Y232</f>
        <v>2</v>
      </c>
      <c r="Y233" s="163">
        <v>23</v>
      </c>
      <c r="Z233" s="53">
        <f>AA233-AA232</f>
        <v>0</v>
      </c>
      <c r="AA233" s="163">
        <v>6</v>
      </c>
      <c r="AB233" s="53">
        <f>AC233-AC232</f>
        <v>0</v>
      </c>
      <c r="AC233" s="164">
        <v>4</v>
      </c>
    </row>
    <row r="234" spans="1:29" x14ac:dyDescent="0.2">
      <c r="A234" s="54">
        <v>44196</v>
      </c>
      <c r="B234" s="53">
        <f>C234-C233</f>
        <v>52</v>
      </c>
      <c r="C234" s="163">
        <v>12272</v>
      </c>
      <c r="D234" s="53">
        <f>E234-E233</f>
        <v>202</v>
      </c>
      <c r="E234" s="163">
        <v>6631</v>
      </c>
      <c r="F234" s="53">
        <f>G234-G233</f>
        <v>1</v>
      </c>
      <c r="G234" s="163">
        <v>339</v>
      </c>
      <c r="H234" s="53">
        <f>I234-I233</f>
        <v>36</v>
      </c>
      <c r="I234" s="163">
        <v>2120</v>
      </c>
      <c r="J234" s="53">
        <f>K234-K233</f>
        <v>0</v>
      </c>
      <c r="K234" s="163">
        <v>149</v>
      </c>
      <c r="L234" s="53">
        <f>M234-M233</f>
        <v>22</v>
      </c>
      <c r="M234" s="163">
        <v>1137</v>
      </c>
      <c r="N234" s="53">
        <f>O234-O233</f>
        <v>0</v>
      </c>
      <c r="O234" s="163">
        <v>30</v>
      </c>
      <c r="P234" s="53">
        <f>Q234-Q233</f>
        <v>3</v>
      </c>
      <c r="Q234" s="163">
        <v>548</v>
      </c>
      <c r="R234" s="53">
        <f>S234-S233</f>
        <v>2</v>
      </c>
      <c r="S234" s="163">
        <v>263</v>
      </c>
      <c r="T234" s="53">
        <f>U234-U233</f>
        <v>0</v>
      </c>
      <c r="U234" s="163">
        <v>15</v>
      </c>
      <c r="V234" s="53">
        <f>W234-W233</f>
        <v>0</v>
      </c>
      <c r="W234" s="163">
        <v>11</v>
      </c>
      <c r="X234" s="53">
        <f>Y234-Y233</f>
        <v>1</v>
      </c>
      <c r="Y234" s="163">
        <v>24</v>
      </c>
      <c r="Z234" s="53">
        <f>AA234-AA233</f>
        <v>0</v>
      </c>
      <c r="AA234" s="163">
        <v>6</v>
      </c>
      <c r="AB234" s="53">
        <f>AC234-AC233</f>
        <v>0</v>
      </c>
      <c r="AC234" s="164">
        <v>4</v>
      </c>
    </row>
    <row r="235" spans="1:29" x14ac:dyDescent="0.2">
      <c r="A235" s="54">
        <v>44197</v>
      </c>
      <c r="B235" s="53">
        <f>C235-C234</f>
        <v>156</v>
      </c>
      <c r="C235" s="163">
        <v>12428</v>
      </c>
      <c r="D235" s="53">
        <f>E235-E234</f>
        <v>111</v>
      </c>
      <c r="E235" s="163">
        <v>6742</v>
      </c>
      <c r="F235" s="53">
        <f>G235-G234</f>
        <v>1</v>
      </c>
      <c r="G235" s="163">
        <v>340</v>
      </c>
      <c r="H235" s="53">
        <f>I235-I234</f>
        <v>25</v>
      </c>
      <c r="I235" s="163">
        <v>2145</v>
      </c>
      <c r="J235" s="53">
        <f>K235-K234</f>
        <v>0</v>
      </c>
      <c r="K235" s="163">
        <v>149</v>
      </c>
      <c r="L235" s="53">
        <f>M235-M234</f>
        <v>8</v>
      </c>
      <c r="M235" s="163">
        <v>1145</v>
      </c>
      <c r="N235" s="53">
        <f>O235-O234</f>
        <v>0</v>
      </c>
      <c r="O235" s="163">
        <v>30</v>
      </c>
      <c r="P235" s="53">
        <f>Q235-Q234</f>
        <v>10</v>
      </c>
      <c r="Q235" s="163">
        <v>558</v>
      </c>
      <c r="R235" s="53">
        <f>S235-S234</f>
        <v>5</v>
      </c>
      <c r="S235" s="163">
        <v>268</v>
      </c>
      <c r="T235" s="53">
        <f>U235-U234</f>
        <v>0</v>
      </c>
      <c r="U235" s="163">
        <v>15</v>
      </c>
      <c r="V235" s="53">
        <f>W235-W234</f>
        <v>0</v>
      </c>
      <c r="W235" s="163">
        <v>11</v>
      </c>
      <c r="X235" s="53">
        <f>Y235-Y234</f>
        <v>1</v>
      </c>
      <c r="Y235" s="163">
        <v>25</v>
      </c>
      <c r="Z235" s="53">
        <f>AA235-AA234</f>
        <v>0</v>
      </c>
      <c r="AA235" s="163">
        <v>6</v>
      </c>
      <c r="AB235" s="53">
        <f>AC235-AC234</f>
        <v>0</v>
      </c>
      <c r="AC235" s="164">
        <v>4</v>
      </c>
    </row>
    <row r="236" spans="1:29" x14ac:dyDescent="0.2">
      <c r="A236" s="54">
        <v>44198</v>
      </c>
      <c r="B236" s="53"/>
      <c r="C236" s="163"/>
      <c r="D236" s="53"/>
      <c r="E236" s="163"/>
      <c r="F236" s="53"/>
      <c r="G236" s="163"/>
      <c r="H236" s="53"/>
      <c r="I236" s="163"/>
      <c r="J236" s="53"/>
      <c r="K236" s="163"/>
      <c r="L236" s="53"/>
      <c r="M236" s="163"/>
      <c r="N236" s="53"/>
      <c r="O236" s="163"/>
      <c r="P236" s="53"/>
      <c r="Q236" s="163"/>
      <c r="R236" s="53"/>
      <c r="S236" s="163"/>
      <c r="T236" s="53"/>
      <c r="U236" s="163"/>
      <c r="V236" s="53"/>
      <c r="W236" s="163"/>
      <c r="X236" s="53"/>
      <c r="Y236" s="163"/>
      <c r="Z236" s="53"/>
      <c r="AA236" s="163"/>
      <c r="AB236" s="53"/>
      <c r="AC236" s="164"/>
    </row>
    <row r="237" spans="1:29" x14ac:dyDescent="0.2">
      <c r="A237" s="54">
        <v>44199</v>
      </c>
      <c r="B237" s="53"/>
      <c r="C237" s="163"/>
      <c r="D237" s="53"/>
      <c r="E237" s="163"/>
      <c r="F237" s="53"/>
      <c r="G237" s="163"/>
      <c r="H237" s="53"/>
      <c r="I237" s="163"/>
      <c r="J237" s="53"/>
      <c r="K237" s="163"/>
      <c r="L237" s="53"/>
      <c r="M237" s="163"/>
      <c r="N237" s="53"/>
      <c r="O237" s="163"/>
      <c r="P237" s="53"/>
      <c r="Q237" s="163"/>
      <c r="R237" s="53"/>
      <c r="S237" s="163"/>
      <c r="T237" s="53"/>
      <c r="U237" s="163"/>
      <c r="V237" s="53"/>
      <c r="W237" s="163"/>
      <c r="X237" s="53"/>
      <c r="Y237" s="163"/>
      <c r="Z237" s="53"/>
      <c r="AA237" s="163"/>
      <c r="AB237" s="53"/>
      <c r="AC237" s="164"/>
    </row>
    <row r="238" spans="1:29" x14ac:dyDescent="0.2">
      <c r="A238" s="54">
        <v>44200</v>
      </c>
      <c r="B238" s="53">
        <f>C238-C235</f>
        <v>357</v>
      </c>
      <c r="C238" s="163">
        <v>12785</v>
      </c>
      <c r="D238" s="53">
        <f>E238-E235</f>
        <v>203</v>
      </c>
      <c r="E238" s="163">
        <v>6945</v>
      </c>
      <c r="F238" s="53">
        <f>G238-G235</f>
        <v>2</v>
      </c>
      <c r="G238" s="163">
        <v>342</v>
      </c>
      <c r="H238" s="53">
        <f>I238-I235</f>
        <v>58</v>
      </c>
      <c r="I238" s="163">
        <v>2203</v>
      </c>
      <c r="J238" s="53">
        <f>K238-K235</f>
        <v>0</v>
      </c>
      <c r="K238" s="163">
        <v>149</v>
      </c>
      <c r="L238" s="53">
        <f>M238-M235</f>
        <v>129</v>
      </c>
      <c r="M238" s="163">
        <v>1274</v>
      </c>
      <c r="N238" s="53">
        <f>O238-O235</f>
        <v>0</v>
      </c>
      <c r="O238" s="163">
        <v>30</v>
      </c>
      <c r="P238" s="53">
        <f>Q238-Q235</f>
        <v>19</v>
      </c>
      <c r="Q238" s="163">
        <v>577</v>
      </c>
      <c r="R238" s="53">
        <f>S238-S235</f>
        <v>3</v>
      </c>
      <c r="S238" s="163">
        <v>271</v>
      </c>
      <c r="T238" s="53">
        <f>U238-U235</f>
        <v>0</v>
      </c>
      <c r="U238" s="163">
        <v>15</v>
      </c>
      <c r="V238" s="53">
        <f>W238-W235</f>
        <v>0</v>
      </c>
      <c r="W238" s="163">
        <v>11</v>
      </c>
      <c r="X238" s="53">
        <f>Y238-Y235</f>
        <v>1</v>
      </c>
      <c r="Y238" s="163">
        <v>26</v>
      </c>
      <c r="Z238" s="53">
        <f>AA238-AA235</f>
        <v>0</v>
      </c>
      <c r="AA238" s="163">
        <v>6</v>
      </c>
      <c r="AB238" s="53">
        <f>AC238-AC235</f>
        <v>0</v>
      </c>
      <c r="AC238" s="164">
        <v>4</v>
      </c>
    </row>
    <row r="239" spans="1:29" x14ac:dyDescent="0.2">
      <c r="A239" s="54">
        <v>44201</v>
      </c>
      <c r="B239" s="53">
        <f>C239-C238</f>
        <v>29</v>
      </c>
      <c r="C239" s="163">
        <v>12814</v>
      </c>
      <c r="D239" s="53">
        <f>E239-E238</f>
        <v>69</v>
      </c>
      <c r="E239" s="163">
        <v>7014</v>
      </c>
      <c r="F239" s="53">
        <f>G239-G238</f>
        <v>3</v>
      </c>
      <c r="G239" s="163">
        <v>345</v>
      </c>
      <c r="H239" s="53">
        <f>I239-I238</f>
        <v>84</v>
      </c>
      <c r="I239" s="163">
        <v>2287</v>
      </c>
      <c r="J239" s="53">
        <f>K239-K238</f>
        <v>0</v>
      </c>
      <c r="K239" s="163">
        <v>149</v>
      </c>
      <c r="L239" s="53">
        <f>M239-M238</f>
        <v>71</v>
      </c>
      <c r="M239" s="163">
        <v>1345</v>
      </c>
      <c r="N239" s="53">
        <f>O239-O238</f>
        <v>0</v>
      </c>
      <c r="O239" s="163">
        <v>30</v>
      </c>
      <c r="P239" s="53">
        <f>Q239-Q238</f>
        <v>3</v>
      </c>
      <c r="Q239" s="163">
        <v>580</v>
      </c>
      <c r="R239" s="53">
        <f>S239-S238</f>
        <v>4</v>
      </c>
      <c r="S239" s="163">
        <v>275</v>
      </c>
      <c r="T239" s="53">
        <f>U239-U238</f>
        <v>0</v>
      </c>
      <c r="U239" s="163">
        <v>15</v>
      </c>
      <c r="V239" s="53">
        <f>W239-W238</f>
        <v>0</v>
      </c>
      <c r="W239" s="163">
        <v>11</v>
      </c>
      <c r="X239" s="53">
        <f>Y239-Y238</f>
        <v>1</v>
      </c>
      <c r="Y239" s="163">
        <v>27</v>
      </c>
      <c r="Z239" s="53">
        <f>AA239-AA238</f>
        <v>0</v>
      </c>
      <c r="AA239" s="163">
        <v>6</v>
      </c>
      <c r="AB239" s="53">
        <f>AC239-AC238</f>
        <v>0</v>
      </c>
      <c r="AC239" s="164">
        <v>4</v>
      </c>
    </row>
    <row r="240" spans="1:29" x14ac:dyDescent="0.2">
      <c r="A240" s="54">
        <v>44202</v>
      </c>
      <c r="B240" s="53">
        <f>C240-C239</f>
        <v>374</v>
      </c>
      <c r="C240" s="163">
        <v>13188</v>
      </c>
      <c r="D240" s="53">
        <f>E240-E239</f>
        <v>46</v>
      </c>
      <c r="E240" s="163">
        <v>7060</v>
      </c>
      <c r="F240" s="53">
        <f>G240-G239</f>
        <v>0</v>
      </c>
      <c r="G240" s="163">
        <v>345</v>
      </c>
      <c r="H240" s="53">
        <f>I240-I239</f>
        <v>0</v>
      </c>
      <c r="I240" s="163">
        <v>2287</v>
      </c>
      <c r="J240" s="53">
        <f>K240-K239</f>
        <v>0</v>
      </c>
      <c r="K240" s="163">
        <v>149</v>
      </c>
      <c r="L240" s="53">
        <f>M240-M239</f>
        <v>0</v>
      </c>
      <c r="M240" s="163">
        <v>1345</v>
      </c>
      <c r="N240" s="53">
        <f>O240-O239</f>
        <v>0</v>
      </c>
      <c r="O240" s="163">
        <v>30</v>
      </c>
      <c r="P240" s="53">
        <f>Q240-Q239</f>
        <v>0</v>
      </c>
      <c r="Q240" s="163">
        <v>580</v>
      </c>
      <c r="R240" s="53">
        <f>S240-S239</f>
        <v>0</v>
      </c>
      <c r="S240" s="163">
        <v>275</v>
      </c>
      <c r="T240" s="53">
        <f>U240-U239</f>
        <v>0</v>
      </c>
      <c r="U240" s="163">
        <v>15</v>
      </c>
      <c r="V240" s="53">
        <f>W240-W239</f>
        <v>0</v>
      </c>
      <c r="W240" s="163">
        <v>11</v>
      </c>
      <c r="X240" s="53">
        <f>Y240-Y239</f>
        <v>0</v>
      </c>
      <c r="Y240" s="163">
        <v>27</v>
      </c>
      <c r="Z240" s="53">
        <f>AA240-AA239</f>
        <v>0</v>
      </c>
      <c r="AA240" s="163">
        <v>6</v>
      </c>
      <c r="AB240" s="53">
        <f>AC240-AC239</f>
        <v>0</v>
      </c>
      <c r="AC240" s="164">
        <v>4</v>
      </c>
    </row>
    <row r="241" spans="1:29" x14ac:dyDescent="0.2">
      <c r="A241" s="54">
        <v>44203</v>
      </c>
      <c r="B241" s="53">
        <f>C241-C240</f>
        <v>122</v>
      </c>
      <c r="C241" s="163">
        <v>13310</v>
      </c>
      <c r="D241" s="53">
        <f>E241-E240</f>
        <v>85</v>
      </c>
      <c r="E241" s="163">
        <v>7145</v>
      </c>
      <c r="F241" s="53">
        <f>G241-G240</f>
        <v>2</v>
      </c>
      <c r="G241" s="163">
        <v>347</v>
      </c>
      <c r="H241" s="53">
        <f>I241-I240</f>
        <v>20</v>
      </c>
      <c r="I241" s="163">
        <v>2307</v>
      </c>
      <c r="J241" s="53">
        <f>K241-K240</f>
        <v>0</v>
      </c>
      <c r="K241" s="163">
        <v>149</v>
      </c>
      <c r="L241" s="53">
        <f>M241-M240</f>
        <v>15</v>
      </c>
      <c r="M241" s="163">
        <v>1360</v>
      </c>
      <c r="N241" s="53">
        <f>O241-O240</f>
        <v>0</v>
      </c>
      <c r="O241" s="163">
        <v>30</v>
      </c>
      <c r="P241" s="53">
        <f>Q241-Q240</f>
        <v>0</v>
      </c>
      <c r="Q241" s="163">
        <v>580</v>
      </c>
      <c r="R241" s="53">
        <f>S241-S240</f>
        <v>1</v>
      </c>
      <c r="S241" s="163">
        <v>276</v>
      </c>
      <c r="T241" s="53">
        <f>U241-U240</f>
        <v>0</v>
      </c>
      <c r="U241" s="163">
        <v>15</v>
      </c>
      <c r="V241" s="53">
        <f>W241-W240</f>
        <v>0</v>
      </c>
      <c r="W241" s="163">
        <v>11</v>
      </c>
      <c r="X241" s="53">
        <f>Y241-Y240</f>
        <v>0</v>
      </c>
      <c r="Y241" s="163">
        <v>27</v>
      </c>
      <c r="Z241" s="53">
        <f>AA241-AA240</f>
        <v>0</v>
      </c>
      <c r="AA241" s="163">
        <v>6</v>
      </c>
      <c r="AB241" s="53">
        <f>AC241-AC240</f>
        <v>0</v>
      </c>
      <c r="AC241" s="164">
        <v>4</v>
      </c>
    </row>
    <row r="242" spans="1:29" x14ac:dyDescent="0.2">
      <c r="A242" s="54">
        <v>44204</v>
      </c>
      <c r="B242" s="53">
        <f>C242-C241</f>
        <v>43</v>
      </c>
      <c r="C242" s="163">
        <v>13353</v>
      </c>
      <c r="D242" s="53">
        <f>E242-E241</f>
        <v>129</v>
      </c>
      <c r="E242" s="163">
        <v>7274</v>
      </c>
      <c r="F242" s="53">
        <f>G242-G241</f>
        <v>2</v>
      </c>
      <c r="G242" s="163">
        <v>349</v>
      </c>
      <c r="H242" s="53">
        <f>I242-I241</f>
        <v>91</v>
      </c>
      <c r="I242" s="163">
        <v>2398</v>
      </c>
      <c r="J242" s="53">
        <f>K242-K241</f>
        <v>0</v>
      </c>
      <c r="K242" s="163">
        <v>149</v>
      </c>
      <c r="L242" s="53">
        <f>M242-M241</f>
        <v>14</v>
      </c>
      <c r="M242" s="163">
        <v>1374</v>
      </c>
      <c r="N242" s="53">
        <f>O242-O241</f>
        <v>0</v>
      </c>
      <c r="O242" s="163">
        <v>30</v>
      </c>
      <c r="P242" s="53">
        <f>Q242-Q241</f>
        <v>5</v>
      </c>
      <c r="Q242" s="163">
        <v>585</v>
      </c>
      <c r="R242" s="53">
        <f>S242-S241</f>
        <v>4</v>
      </c>
      <c r="S242" s="163">
        <v>280</v>
      </c>
      <c r="T242" s="53">
        <f>U242-U241</f>
        <v>0</v>
      </c>
      <c r="U242" s="163">
        <v>15</v>
      </c>
      <c r="V242" s="53">
        <f>W242-W241</f>
        <v>0</v>
      </c>
      <c r="W242" s="163">
        <v>11</v>
      </c>
      <c r="X242" s="53">
        <f>Y242-Y241</f>
        <v>1</v>
      </c>
      <c r="Y242" s="163">
        <v>28</v>
      </c>
      <c r="Z242" s="53">
        <f>AA242-AA241</f>
        <v>0</v>
      </c>
      <c r="AA242" s="163">
        <v>6</v>
      </c>
      <c r="AB242" s="53">
        <f>AC242-AC241</f>
        <v>0</v>
      </c>
      <c r="AC242" s="164">
        <v>4</v>
      </c>
    </row>
    <row r="243" spans="1:29" x14ac:dyDescent="0.2">
      <c r="A243" s="54">
        <v>44205</v>
      </c>
      <c r="B243" s="53"/>
      <c r="C243" s="163"/>
      <c r="D243" s="53"/>
      <c r="E243" s="163"/>
      <c r="F243" s="53"/>
      <c r="G243" s="163"/>
      <c r="H243" s="53"/>
      <c r="I243" s="163"/>
      <c r="J243" s="53"/>
      <c r="K243" s="163"/>
      <c r="L243" s="53"/>
      <c r="M243" s="163"/>
      <c r="N243" s="53"/>
      <c r="O243" s="163"/>
      <c r="P243" s="53"/>
      <c r="Q243" s="163"/>
      <c r="R243" s="53"/>
      <c r="S243" s="163"/>
      <c r="T243" s="53"/>
      <c r="U243" s="163"/>
      <c r="V243" s="53"/>
      <c r="W243" s="163"/>
      <c r="X243" s="53"/>
      <c r="Y243" s="163"/>
      <c r="Z243" s="53"/>
      <c r="AA243" s="163"/>
      <c r="AB243" s="53"/>
      <c r="AC243" s="164"/>
    </row>
    <row r="244" spans="1:29" x14ac:dyDescent="0.2">
      <c r="A244" s="54">
        <v>44206</v>
      </c>
      <c r="B244" s="53"/>
      <c r="C244" s="163"/>
      <c r="D244" s="53"/>
      <c r="E244" s="163"/>
      <c r="F244" s="53"/>
      <c r="G244" s="163"/>
      <c r="H244" s="53"/>
      <c r="I244" s="163"/>
      <c r="J244" s="53"/>
      <c r="K244" s="163"/>
      <c r="L244" s="53"/>
      <c r="M244" s="163"/>
      <c r="N244" s="53"/>
      <c r="O244" s="163"/>
      <c r="P244" s="53"/>
      <c r="Q244" s="163"/>
      <c r="R244" s="53"/>
      <c r="S244" s="163"/>
      <c r="T244" s="53"/>
      <c r="U244" s="163"/>
      <c r="V244" s="53"/>
      <c r="W244" s="163"/>
      <c r="X244" s="53"/>
      <c r="Y244" s="163"/>
      <c r="Z244" s="53"/>
      <c r="AA244" s="163"/>
      <c r="AB244" s="53"/>
      <c r="AC244" s="164"/>
    </row>
    <row r="245" spans="1:29" x14ac:dyDescent="0.2">
      <c r="A245" s="54">
        <v>44207</v>
      </c>
      <c r="B245" s="53">
        <f>C245-C242</f>
        <v>187</v>
      </c>
      <c r="C245" s="163">
        <v>13540</v>
      </c>
      <c r="D245" s="53">
        <f>E245-E242</f>
        <v>131</v>
      </c>
      <c r="E245" s="163">
        <v>7405</v>
      </c>
      <c r="F245" s="53">
        <f>G245-G242</f>
        <v>6</v>
      </c>
      <c r="G245" s="163">
        <v>355</v>
      </c>
      <c r="H245" s="53">
        <f>I245-I242</f>
        <v>73</v>
      </c>
      <c r="I245" s="163">
        <v>2471</v>
      </c>
      <c r="J245" s="53">
        <f>K245-K242</f>
        <v>4</v>
      </c>
      <c r="K245" s="163">
        <v>153</v>
      </c>
      <c r="L245" s="53">
        <f>M245-M242</f>
        <v>63</v>
      </c>
      <c r="M245" s="163">
        <v>1437</v>
      </c>
      <c r="N245" s="53">
        <f>O245-O242</f>
        <v>0</v>
      </c>
      <c r="O245" s="163">
        <v>30</v>
      </c>
      <c r="P245" s="53">
        <f>Q245-Q242</f>
        <v>5</v>
      </c>
      <c r="Q245" s="163">
        <v>590</v>
      </c>
      <c r="R245" s="53">
        <f>S245-S242</f>
        <v>52</v>
      </c>
      <c r="S245" s="163">
        <v>332</v>
      </c>
      <c r="T245" s="53">
        <f>U245-U242</f>
        <v>0</v>
      </c>
      <c r="U245" s="163">
        <v>15</v>
      </c>
      <c r="V245" s="53">
        <f>W245-W242</f>
        <v>5</v>
      </c>
      <c r="W245" s="163">
        <v>16</v>
      </c>
      <c r="X245" s="53">
        <f>Y245-Y242</f>
        <v>0</v>
      </c>
      <c r="Y245" s="163">
        <v>28</v>
      </c>
      <c r="Z245" s="53">
        <f>AA245-AA242</f>
        <v>3</v>
      </c>
      <c r="AA245" s="163">
        <v>9</v>
      </c>
      <c r="AB245" s="53">
        <f>AC245-AC242</f>
        <v>0</v>
      </c>
      <c r="AC245" s="164">
        <v>4</v>
      </c>
    </row>
    <row r="246" spans="1:29" x14ac:dyDescent="0.2">
      <c r="A246" s="54">
        <v>44208</v>
      </c>
      <c r="B246" s="53">
        <f>C246-C245</f>
        <v>206</v>
      </c>
      <c r="C246" s="163">
        <v>13746</v>
      </c>
      <c r="D246" s="53">
        <f>E246-E245</f>
        <v>51</v>
      </c>
      <c r="E246" s="163">
        <v>7456</v>
      </c>
      <c r="F246" s="53">
        <f>G246-G245</f>
        <v>0</v>
      </c>
      <c r="G246" s="163">
        <v>355</v>
      </c>
      <c r="H246" s="53">
        <f>I246-I245</f>
        <v>20</v>
      </c>
      <c r="I246" s="163">
        <v>2491</v>
      </c>
      <c r="J246" s="53">
        <f>K246-K245</f>
        <v>0</v>
      </c>
      <c r="K246" s="163">
        <v>153</v>
      </c>
      <c r="L246" s="53">
        <f>M246-M245</f>
        <v>9</v>
      </c>
      <c r="M246" s="163">
        <v>1446</v>
      </c>
      <c r="N246" s="53">
        <f>O246-O245</f>
        <v>0</v>
      </c>
      <c r="O246" s="163">
        <v>30</v>
      </c>
      <c r="P246" s="53">
        <f>Q246-Q245</f>
        <v>0</v>
      </c>
      <c r="Q246" s="163">
        <v>590</v>
      </c>
      <c r="R246" s="53">
        <f>S246-S245</f>
        <v>2</v>
      </c>
      <c r="S246" s="163">
        <v>334</v>
      </c>
      <c r="T246" s="53">
        <f>U246-U245</f>
        <v>0</v>
      </c>
      <c r="U246" s="163">
        <v>15</v>
      </c>
      <c r="V246" s="53">
        <f>W246-W245</f>
        <v>0</v>
      </c>
      <c r="W246" s="163">
        <v>16</v>
      </c>
      <c r="X246" s="53">
        <f>Y246-Y245</f>
        <v>0</v>
      </c>
      <c r="Y246" s="163">
        <v>28</v>
      </c>
      <c r="Z246" s="53">
        <f>AA246-AA245</f>
        <v>0</v>
      </c>
      <c r="AA246" s="163">
        <v>9</v>
      </c>
      <c r="AB246" s="53">
        <f>AC246-AC245</f>
        <v>0</v>
      </c>
      <c r="AC246" s="164">
        <v>4</v>
      </c>
    </row>
    <row r="247" spans="1:29" x14ac:dyDescent="0.2">
      <c r="A247" s="54">
        <v>44209</v>
      </c>
      <c r="B247" s="53">
        <f>C247-C246</f>
        <v>100</v>
      </c>
      <c r="C247" s="163">
        <v>13846</v>
      </c>
      <c r="D247" s="53">
        <f>E247-E246</f>
        <v>80</v>
      </c>
      <c r="E247" s="163">
        <v>7536</v>
      </c>
      <c r="F247" s="53">
        <f>G247-G246</f>
        <v>0</v>
      </c>
      <c r="G247" s="163">
        <v>355</v>
      </c>
      <c r="H247" s="53">
        <f>I247-I246</f>
        <v>13</v>
      </c>
      <c r="I247" s="163">
        <v>2504</v>
      </c>
      <c r="J247" s="53">
        <f>K247-K246</f>
        <v>0</v>
      </c>
      <c r="K247" s="163">
        <v>153</v>
      </c>
      <c r="L247" s="53">
        <f>M247-M246</f>
        <v>1</v>
      </c>
      <c r="M247" s="163">
        <v>1447</v>
      </c>
      <c r="N247" s="53">
        <f>O247-O246</f>
        <v>0</v>
      </c>
      <c r="O247" s="163">
        <v>30</v>
      </c>
      <c r="P247" s="53">
        <f>Q247-Q246</f>
        <v>0</v>
      </c>
      <c r="Q247" s="163">
        <v>590</v>
      </c>
      <c r="R247" s="53">
        <f>S247-S246</f>
        <v>0</v>
      </c>
      <c r="S247" s="163">
        <v>334</v>
      </c>
      <c r="T247" s="53">
        <f>U247-U246</f>
        <v>0</v>
      </c>
      <c r="U247" s="163">
        <v>15</v>
      </c>
      <c r="V247" s="53">
        <f>W247-W246</f>
        <v>0</v>
      </c>
      <c r="W247" s="163">
        <v>16</v>
      </c>
      <c r="X247" s="53">
        <f>Y247-Y246</f>
        <v>0</v>
      </c>
      <c r="Y247" s="163">
        <v>28</v>
      </c>
      <c r="Z247" s="53">
        <f>AA247-AA246</f>
        <v>0</v>
      </c>
      <c r="AA247" s="163">
        <v>9</v>
      </c>
      <c r="AB247" s="53">
        <f>AC247-AC246</f>
        <v>0</v>
      </c>
      <c r="AC247" s="164">
        <v>4</v>
      </c>
    </row>
    <row r="248" spans="1:29" x14ac:dyDescent="0.2">
      <c r="A248" s="54">
        <v>44210</v>
      </c>
      <c r="B248" s="53">
        <f>C248-C247</f>
        <v>150</v>
      </c>
      <c r="C248" s="163">
        <v>13996</v>
      </c>
      <c r="D248" s="53">
        <f>E248-E247</f>
        <v>97</v>
      </c>
      <c r="E248" s="163">
        <v>7633</v>
      </c>
      <c r="F248" s="53">
        <f>G248-G247</f>
        <v>2</v>
      </c>
      <c r="G248" s="163">
        <v>357</v>
      </c>
      <c r="H248" s="53">
        <f>I248-I247</f>
        <v>8</v>
      </c>
      <c r="I248" s="163">
        <v>2512</v>
      </c>
      <c r="J248" s="53">
        <f>K248-K247</f>
        <v>3</v>
      </c>
      <c r="K248" s="163">
        <v>156</v>
      </c>
      <c r="L248" s="53">
        <f>M248-M247</f>
        <v>4</v>
      </c>
      <c r="M248" s="163">
        <v>1451</v>
      </c>
      <c r="N248" s="53">
        <f>O248-O247</f>
        <v>0</v>
      </c>
      <c r="O248" s="163">
        <v>30</v>
      </c>
      <c r="P248" s="53">
        <f>Q248-Q247</f>
        <v>0</v>
      </c>
      <c r="Q248" s="163">
        <v>590</v>
      </c>
      <c r="R248" s="53">
        <f>S248-S247</f>
        <v>2</v>
      </c>
      <c r="S248" s="163">
        <v>336</v>
      </c>
      <c r="T248" s="53">
        <f>U248-U247</f>
        <v>0</v>
      </c>
      <c r="U248" s="163">
        <v>15</v>
      </c>
      <c r="V248" s="53">
        <f>W248-W247</f>
        <v>0</v>
      </c>
      <c r="W248" s="163">
        <v>16</v>
      </c>
      <c r="X248" s="53">
        <f>Y248-Y247</f>
        <v>0</v>
      </c>
      <c r="Y248" s="163">
        <v>28</v>
      </c>
      <c r="Z248" s="53">
        <f>AA248-AA247</f>
        <v>0</v>
      </c>
      <c r="AA248" s="163">
        <v>9</v>
      </c>
      <c r="AB248" s="53">
        <f>AC248-AC247</f>
        <v>0</v>
      </c>
      <c r="AC248" s="164">
        <v>4</v>
      </c>
    </row>
    <row r="249" spans="1:29" x14ac:dyDescent="0.2">
      <c r="A249" s="54">
        <v>44211</v>
      </c>
      <c r="B249" s="53">
        <f>C249-C248</f>
        <v>61</v>
      </c>
      <c r="C249" s="163">
        <v>14057</v>
      </c>
      <c r="D249" s="53">
        <f>E249-E248</f>
        <v>50</v>
      </c>
      <c r="E249" s="163">
        <v>7683</v>
      </c>
      <c r="F249" s="53">
        <f>G249-G248</f>
        <v>3</v>
      </c>
      <c r="G249" s="163">
        <v>360</v>
      </c>
      <c r="H249" s="53">
        <f>I249-I248</f>
        <v>20</v>
      </c>
      <c r="I249" s="163">
        <v>2532</v>
      </c>
      <c r="J249" s="53">
        <f>K249-K248</f>
        <v>0</v>
      </c>
      <c r="K249" s="163">
        <v>156</v>
      </c>
      <c r="L249" s="53">
        <f>M249-M248</f>
        <v>8</v>
      </c>
      <c r="M249" s="163">
        <v>1459</v>
      </c>
      <c r="N249" s="53">
        <f>O249-O248</f>
        <v>0</v>
      </c>
      <c r="O249" s="163">
        <v>30</v>
      </c>
      <c r="P249" s="53">
        <f>Q249-Q248</f>
        <v>0</v>
      </c>
      <c r="Q249" s="163">
        <v>590</v>
      </c>
      <c r="R249" s="53">
        <f>S249-S248</f>
        <v>35</v>
      </c>
      <c r="S249" s="163">
        <v>371</v>
      </c>
      <c r="T249" s="53">
        <f>U249-U248</f>
        <v>0</v>
      </c>
      <c r="U249" s="163">
        <v>15</v>
      </c>
      <c r="V249" s="53">
        <f>W249-W248</f>
        <v>0</v>
      </c>
      <c r="W249" s="163">
        <v>16</v>
      </c>
      <c r="X249" s="53">
        <f>Y249-Y248</f>
        <v>0</v>
      </c>
      <c r="Y249" s="163">
        <v>28</v>
      </c>
      <c r="Z249" s="53">
        <f>AA249-AA248</f>
        <v>0</v>
      </c>
      <c r="AA249" s="163">
        <v>9</v>
      </c>
      <c r="AB249" s="53">
        <f>AC249-AC248</f>
        <v>0</v>
      </c>
      <c r="AC249" s="164">
        <v>4</v>
      </c>
    </row>
    <row r="250" spans="1:29" x14ac:dyDescent="0.2">
      <c r="A250" s="54">
        <v>44212</v>
      </c>
      <c r="B250" s="53"/>
      <c r="C250" s="163"/>
      <c r="D250" s="53"/>
      <c r="E250" s="163"/>
      <c r="F250" s="53"/>
      <c r="G250" s="163"/>
      <c r="H250" s="53"/>
      <c r="I250" s="163"/>
      <c r="J250" s="53"/>
      <c r="K250" s="163"/>
      <c r="L250" s="53"/>
      <c r="M250" s="163"/>
      <c r="N250" s="53"/>
      <c r="O250" s="163"/>
      <c r="P250" s="53"/>
      <c r="Q250" s="163"/>
      <c r="R250" s="53"/>
      <c r="S250" s="163"/>
      <c r="T250" s="53"/>
      <c r="U250" s="163"/>
      <c r="V250" s="53"/>
      <c r="W250" s="163"/>
      <c r="X250" s="53"/>
      <c r="Y250" s="163"/>
      <c r="Z250" s="53"/>
      <c r="AA250" s="163"/>
      <c r="AB250" s="53"/>
      <c r="AC250" s="164"/>
    </row>
    <row r="251" spans="1:29" x14ac:dyDescent="0.2">
      <c r="A251" s="54">
        <v>44213</v>
      </c>
      <c r="B251" s="53"/>
      <c r="C251" s="163"/>
      <c r="D251" s="53"/>
      <c r="E251" s="163"/>
      <c r="F251" s="53"/>
      <c r="G251" s="163"/>
      <c r="H251" s="53"/>
      <c r="I251" s="163"/>
      <c r="J251" s="53"/>
      <c r="K251" s="163"/>
      <c r="L251" s="53"/>
      <c r="M251" s="163"/>
      <c r="N251" s="53"/>
      <c r="O251" s="163"/>
      <c r="P251" s="53"/>
      <c r="Q251" s="163"/>
      <c r="R251" s="53"/>
      <c r="S251" s="163"/>
      <c r="T251" s="53"/>
      <c r="U251" s="163"/>
      <c r="V251" s="53"/>
      <c r="W251" s="163"/>
      <c r="X251" s="53"/>
      <c r="Y251" s="163"/>
      <c r="Z251" s="53"/>
      <c r="AA251" s="163"/>
      <c r="AB251" s="53"/>
      <c r="AC251" s="164"/>
    </row>
    <row r="252" spans="1:29" x14ac:dyDescent="0.2">
      <c r="A252" s="54">
        <v>44214</v>
      </c>
      <c r="B252" s="53">
        <v>320</v>
      </c>
      <c r="C252" s="163">
        <v>14377</v>
      </c>
      <c r="D252" s="53">
        <f>E252-E249</f>
        <v>67</v>
      </c>
      <c r="E252" s="163">
        <v>7750</v>
      </c>
      <c r="F252" s="53">
        <f>G252-G249</f>
        <v>0</v>
      </c>
      <c r="G252" s="163">
        <v>360</v>
      </c>
      <c r="H252" s="53">
        <f>I252-I249</f>
        <v>14</v>
      </c>
      <c r="I252" s="163">
        <v>2546</v>
      </c>
      <c r="J252" s="53">
        <f>K252-K249</f>
        <v>0</v>
      </c>
      <c r="K252" s="163">
        <v>156</v>
      </c>
      <c r="L252" s="53">
        <f>M252-M249</f>
        <v>7</v>
      </c>
      <c r="M252" s="163">
        <v>1466</v>
      </c>
      <c r="N252" s="53">
        <f>O252-O249</f>
        <v>0</v>
      </c>
      <c r="O252" s="163">
        <v>30</v>
      </c>
      <c r="P252" s="53">
        <f>Q252-Q249</f>
        <v>0</v>
      </c>
      <c r="Q252" s="163">
        <v>590</v>
      </c>
      <c r="R252" s="53">
        <f>S252-S249</f>
        <v>18</v>
      </c>
      <c r="S252" s="163">
        <v>389</v>
      </c>
      <c r="T252" s="53">
        <f>U252-U249</f>
        <v>0</v>
      </c>
      <c r="U252" s="163">
        <v>15</v>
      </c>
      <c r="V252" s="53">
        <f>W252-W249</f>
        <v>0</v>
      </c>
      <c r="W252" s="163">
        <v>16</v>
      </c>
      <c r="X252" s="53">
        <f>Y252-Y249</f>
        <v>0</v>
      </c>
      <c r="Y252" s="163">
        <v>28</v>
      </c>
      <c r="Z252" s="53">
        <f>AA252-AA249</f>
        <v>1</v>
      </c>
      <c r="AA252" s="163">
        <v>10</v>
      </c>
      <c r="AB252" s="53">
        <f>AC252-AC249</f>
        <v>0</v>
      </c>
      <c r="AC252" s="164">
        <v>4</v>
      </c>
    </row>
    <row r="253" spans="1:29" x14ac:dyDescent="0.2">
      <c r="A253" s="54">
        <v>44215</v>
      </c>
      <c r="B253" s="53">
        <f>C253-C252</f>
        <v>24</v>
      </c>
      <c r="C253" s="163">
        <v>14401</v>
      </c>
      <c r="D253" s="53">
        <f>E253-E252</f>
        <v>74</v>
      </c>
      <c r="E253" s="163">
        <v>7824</v>
      </c>
      <c r="F253" s="53">
        <f>G253-G252</f>
        <v>0</v>
      </c>
      <c r="G253" s="163">
        <v>360</v>
      </c>
      <c r="H253" s="53">
        <f>I253-I252</f>
        <v>31</v>
      </c>
      <c r="I253" s="163">
        <v>2577</v>
      </c>
      <c r="J253" s="53">
        <f>K253-K252</f>
        <v>1</v>
      </c>
      <c r="K253" s="163">
        <v>157</v>
      </c>
      <c r="L253" s="53">
        <f>M253-M252</f>
        <v>36</v>
      </c>
      <c r="M253" s="163">
        <v>1502</v>
      </c>
      <c r="N253" s="53">
        <f>O253-O252</f>
        <v>0</v>
      </c>
      <c r="O253" s="163">
        <v>30</v>
      </c>
      <c r="P253" s="53">
        <f>Q253-Q252</f>
        <v>2</v>
      </c>
      <c r="Q253" s="163">
        <v>592</v>
      </c>
      <c r="R253" s="53">
        <f>S253-S252</f>
        <v>75</v>
      </c>
      <c r="S253" s="163">
        <v>464</v>
      </c>
      <c r="T253" s="53">
        <f>U253-U252</f>
        <v>0</v>
      </c>
      <c r="U253" s="163">
        <v>15</v>
      </c>
      <c r="V253" s="53">
        <f>W253-W252</f>
        <v>0</v>
      </c>
      <c r="W253" s="163">
        <v>16</v>
      </c>
      <c r="X253" s="53">
        <f>Y253-Y252</f>
        <v>0</v>
      </c>
      <c r="Y253" s="163">
        <v>28</v>
      </c>
      <c r="Z253" s="53">
        <f>AA253-AA252</f>
        <v>0</v>
      </c>
      <c r="AA253" s="163">
        <v>10</v>
      </c>
      <c r="AB253" s="53">
        <f>AC253-AC252</f>
        <v>0</v>
      </c>
      <c r="AC253" s="164">
        <v>4</v>
      </c>
    </row>
    <row r="254" spans="1:29" x14ac:dyDescent="0.2">
      <c r="A254" s="54">
        <v>44216</v>
      </c>
      <c r="B254" s="53">
        <f>C254-C253</f>
        <v>109</v>
      </c>
      <c r="C254" s="163">
        <v>14510</v>
      </c>
      <c r="D254" s="53">
        <f>E254-E253</f>
        <v>48</v>
      </c>
      <c r="E254" s="163">
        <v>7872</v>
      </c>
      <c r="F254" s="53">
        <f>G254-G253</f>
        <v>0</v>
      </c>
      <c r="G254" s="163">
        <v>360</v>
      </c>
      <c r="H254" s="53">
        <f>I254-I253</f>
        <v>20</v>
      </c>
      <c r="I254" s="163">
        <v>2597</v>
      </c>
      <c r="J254" s="53">
        <f>K254-K253</f>
        <v>3</v>
      </c>
      <c r="K254" s="163">
        <v>160</v>
      </c>
      <c r="L254" s="53">
        <f>M254-M253</f>
        <v>10</v>
      </c>
      <c r="M254" s="163">
        <v>1512</v>
      </c>
      <c r="N254" s="53">
        <f>O254-O253</f>
        <v>0</v>
      </c>
      <c r="O254" s="163">
        <v>30</v>
      </c>
      <c r="P254" s="53">
        <f>Q254-Q253</f>
        <v>0</v>
      </c>
      <c r="Q254" s="163">
        <v>592</v>
      </c>
      <c r="R254" s="53">
        <f>S254-S253</f>
        <v>30</v>
      </c>
      <c r="S254" s="163">
        <v>494</v>
      </c>
      <c r="T254" s="53">
        <f>U254-U253</f>
        <v>0</v>
      </c>
      <c r="U254" s="163">
        <v>15</v>
      </c>
      <c r="V254" s="53">
        <f>W254-W253</f>
        <v>0</v>
      </c>
      <c r="W254" s="163">
        <v>16</v>
      </c>
      <c r="X254" s="53">
        <f>Y254-Y253</f>
        <v>0</v>
      </c>
      <c r="Y254" s="163">
        <v>28</v>
      </c>
      <c r="Z254" s="53">
        <f>AA254-AA253</f>
        <v>0</v>
      </c>
      <c r="AA254" s="163">
        <v>10</v>
      </c>
      <c r="AB254" s="53">
        <f>AC254-AC253</f>
        <v>0</v>
      </c>
      <c r="AC254" s="164">
        <v>4</v>
      </c>
    </row>
    <row r="255" spans="1:29" x14ac:dyDescent="0.2">
      <c r="A255" s="54">
        <v>44217</v>
      </c>
      <c r="B255" s="53">
        <f>C255-C254</f>
        <v>128</v>
      </c>
      <c r="C255" s="163">
        <v>14638</v>
      </c>
      <c r="D255" s="53">
        <f>E255-E254</f>
        <v>30</v>
      </c>
      <c r="E255" s="163">
        <v>7902</v>
      </c>
      <c r="F255" s="53">
        <f>G255-G254</f>
        <v>0</v>
      </c>
      <c r="G255" s="163">
        <v>360</v>
      </c>
      <c r="H255" s="53">
        <f>I255-I254</f>
        <v>17</v>
      </c>
      <c r="I255" s="163">
        <v>2614</v>
      </c>
      <c r="J255" s="53">
        <f>K255-K254</f>
        <v>6</v>
      </c>
      <c r="K255" s="163">
        <v>166</v>
      </c>
      <c r="L255" s="53">
        <f>M255-M254</f>
        <v>0</v>
      </c>
      <c r="M255" s="163">
        <v>1512</v>
      </c>
      <c r="N255" s="53">
        <f>O255-O254</f>
        <v>0</v>
      </c>
      <c r="O255" s="163">
        <v>30</v>
      </c>
      <c r="P255" s="53">
        <f>Q255-Q254</f>
        <v>0</v>
      </c>
      <c r="Q255" s="163">
        <v>592</v>
      </c>
      <c r="R255" s="53">
        <f>S255-S254</f>
        <v>45</v>
      </c>
      <c r="S255" s="163">
        <v>539</v>
      </c>
      <c r="T255" s="53">
        <f>U255-U254</f>
        <v>0</v>
      </c>
      <c r="U255" s="163">
        <v>15</v>
      </c>
      <c r="V255" s="53">
        <f>W255-W254</f>
        <v>0</v>
      </c>
      <c r="W255" s="163">
        <v>16</v>
      </c>
      <c r="X255" s="53">
        <f>Y255-Y254</f>
        <v>0</v>
      </c>
      <c r="Y255" s="163">
        <v>28</v>
      </c>
      <c r="Z255" s="53">
        <f>AA255-AA254</f>
        <v>0</v>
      </c>
      <c r="AA255" s="163">
        <v>10</v>
      </c>
      <c r="AB255" s="53">
        <f>AC255-AC254</f>
        <v>0</v>
      </c>
      <c r="AC255" s="164">
        <v>4</v>
      </c>
    </row>
    <row r="256" spans="1:29" x14ac:dyDescent="0.2">
      <c r="A256" s="54">
        <v>44218</v>
      </c>
      <c r="B256" s="53">
        <f>C256-C255</f>
        <v>114</v>
      </c>
      <c r="C256" s="163">
        <v>14752</v>
      </c>
      <c r="D256" s="53">
        <f>E256-E255</f>
        <v>72</v>
      </c>
      <c r="E256" s="163">
        <v>7974</v>
      </c>
      <c r="F256" s="53">
        <f>G256-G255</f>
        <v>0</v>
      </c>
      <c r="G256" s="163">
        <v>360</v>
      </c>
      <c r="H256" s="53">
        <f>I256-I255</f>
        <v>30</v>
      </c>
      <c r="I256" s="163">
        <v>2644</v>
      </c>
      <c r="J256" s="53">
        <f>K256-K255</f>
        <v>22</v>
      </c>
      <c r="K256" s="163">
        <v>188</v>
      </c>
      <c r="L256" s="53">
        <f>M256-M255</f>
        <v>6</v>
      </c>
      <c r="M256" s="163">
        <v>1518</v>
      </c>
      <c r="N256" s="53">
        <f>O256-O255</f>
        <v>0</v>
      </c>
      <c r="O256" s="163">
        <v>30</v>
      </c>
      <c r="P256" s="53">
        <f>Q256-Q255</f>
        <v>0</v>
      </c>
      <c r="Q256" s="163">
        <v>592</v>
      </c>
      <c r="R256" s="53">
        <f>S256-S255</f>
        <v>30</v>
      </c>
      <c r="S256" s="163">
        <v>569</v>
      </c>
      <c r="T256" s="53">
        <f>U256-U255</f>
        <v>0</v>
      </c>
      <c r="U256" s="163">
        <v>15</v>
      </c>
      <c r="V256" s="53">
        <f>W256-W255</f>
        <v>0</v>
      </c>
      <c r="W256" s="163">
        <v>16</v>
      </c>
      <c r="X256" s="53">
        <f>Y256-Y255</f>
        <v>0</v>
      </c>
      <c r="Y256" s="163">
        <v>28</v>
      </c>
      <c r="Z256" s="53">
        <f>AA256-AA255</f>
        <v>0</v>
      </c>
      <c r="AA256" s="163">
        <v>10</v>
      </c>
      <c r="AB256" s="53">
        <f>AC256-AC255</f>
        <v>0</v>
      </c>
      <c r="AC256" s="164">
        <v>4</v>
      </c>
    </row>
    <row r="257" spans="1:29" x14ac:dyDescent="0.2">
      <c r="A257" s="54">
        <v>44219</v>
      </c>
      <c r="B257" s="53"/>
      <c r="C257" s="163"/>
      <c r="D257" s="53"/>
      <c r="E257" s="163"/>
      <c r="F257" s="53"/>
      <c r="G257" s="163"/>
      <c r="H257" s="53"/>
      <c r="I257" s="163"/>
      <c r="J257" s="53"/>
      <c r="K257" s="163"/>
      <c r="L257" s="53"/>
      <c r="M257" s="163"/>
      <c r="N257" s="53"/>
      <c r="O257" s="163"/>
      <c r="P257" s="53"/>
      <c r="Q257" s="163"/>
      <c r="R257" s="53"/>
      <c r="S257" s="163"/>
      <c r="T257" s="53"/>
      <c r="U257" s="163"/>
      <c r="V257" s="53"/>
      <c r="W257" s="163"/>
      <c r="X257" s="53"/>
      <c r="Y257" s="163"/>
      <c r="Z257" s="53"/>
      <c r="AA257" s="163"/>
      <c r="AB257" s="53"/>
      <c r="AC257" s="164"/>
    </row>
    <row r="258" spans="1:29" x14ac:dyDescent="0.2">
      <c r="A258" s="54">
        <v>44220</v>
      </c>
      <c r="B258" s="53"/>
      <c r="C258" s="163"/>
      <c r="D258" s="53"/>
      <c r="E258" s="163"/>
      <c r="F258" s="53"/>
      <c r="G258" s="163"/>
      <c r="H258" s="53"/>
      <c r="I258" s="163"/>
      <c r="J258" s="53"/>
      <c r="K258" s="163"/>
      <c r="L258" s="53"/>
      <c r="M258" s="163"/>
      <c r="N258" s="53"/>
      <c r="O258" s="163"/>
      <c r="P258" s="53"/>
      <c r="Q258" s="163"/>
      <c r="R258" s="53"/>
      <c r="S258" s="163"/>
      <c r="T258" s="53"/>
      <c r="U258" s="163"/>
      <c r="V258" s="53"/>
      <c r="W258" s="163"/>
      <c r="X258" s="53"/>
      <c r="Y258" s="163"/>
      <c r="Z258" s="53"/>
      <c r="AA258" s="163"/>
      <c r="AB258" s="53"/>
      <c r="AC258" s="164"/>
    </row>
    <row r="259" spans="1:29" x14ac:dyDescent="0.2">
      <c r="A259" s="54">
        <v>44221</v>
      </c>
      <c r="B259" s="53">
        <f>C259-C256</f>
        <v>179</v>
      </c>
      <c r="C259" s="163">
        <v>14931</v>
      </c>
      <c r="D259" s="53">
        <f>E259-E256</f>
        <v>68</v>
      </c>
      <c r="E259" s="163">
        <v>8042</v>
      </c>
      <c r="F259" s="53">
        <f>G259-G256</f>
        <v>0</v>
      </c>
      <c r="G259" s="163">
        <v>360</v>
      </c>
      <c r="H259" s="53">
        <f>I259-I256</f>
        <v>14</v>
      </c>
      <c r="I259" s="163">
        <v>2658</v>
      </c>
      <c r="J259" s="53">
        <f>K259-K256</f>
        <v>25</v>
      </c>
      <c r="K259" s="163">
        <v>213</v>
      </c>
      <c r="L259" s="53">
        <f>M259-M256</f>
        <v>20</v>
      </c>
      <c r="M259" s="163">
        <v>1538</v>
      </c>
      <c r="N259" s="53">
        <f>O259-O256</f>
        <v>0</v>
      </c>
      <c r="O259" s="163">
        <v>30</v>
      </c>
      <c r="P259" s="53">
        <f>Q259-Q256</f>
        <v>0</v>
      </c>
      <c r="Q259" s="163">
        <v>592</v>
      </c>
      <c r="R259" s="53">
        <f>S259-S256</f>
        <v>50</v>
      </c>
      <c r="S259" s="163">
        <v>619</v>
      </c>
      <c r="T259" s="53">
        <f>U259-U256</f>
        <v>0</v>
      </c>
      <c r="U259" s="163">
        <v>15</v>
      </c>
      <c r="V259" s="53">
        <f>W259-W256</f>
        <v>0</v>
      </c>
      <c r="W259" s="163">
        <v>16</v>
      </c>
      <c r="X259" s="53">
        <f>Y259-Y256</f>
        <v>0</v>
      </c>
      <c r="Y259" s="163">
        <v>28</v>
      </c>
      <c r="Z259" s="53">
        <f>AA259-AA256</f>
        <v>0</v>
      </c>
      <c r="AA259" s="163">
        <v>10</v>
      </c>
      <c r="AB259" s="53">
        <f>AC259-AC256</f>
        <v>0</v>
      </c>
      <c r="AC259" s="164">
        <v>4</v>
      </c>
    </row>
    <row r="260" spans="1:29" x14ac:dyDescent="0.2">
      <c r="A260" s="54">
        <v>44222</v>
      </c>
      <c r="B260" s="53">
        <f>C260-C259</f>
        <v>89</v>
      </c>
      <c r="C260" s="163">
        <v>15020</v>
      </c>
      <c r="D260" s="53">
        <f>E260-E259</f>
        <v>57</v>
      </c>
      <c r="E260" s="163">
        <v>8099</v>
      </c>
      <c r="F260" s="53">
        <f>G260-G259</f>
        <v>0</v>
      </c>
      <c r="G260" s="163">
        <v>360</v>
      </c>
      <c r="H260" s="53">
        <f>I260-I259</f>
        <v>15</v>
      </c>
      <c r="I260" s="163">
        <v>2673</v>
      </c>
      <c r="J260" s="53">
        <f>K260-K259</f>
        <v>4</v>
      </c>
      <c r="K260" s="163">
        <v>217</v>
      </c>
      <c r="L260" s="53">
        <f>M260-M259</f>
        <v>10</v>
      </c>
      <c r="M260" s="163">
        <v>1548</v>
      </c>
      <c r="N260" s="53">
        <f>O260-O259</f>
        <v>0</v>
      </c>
      <c r="O260" s="163">
        <v>30</v>
      </c>
      <c r="P260" s="53">
        <f>Q260-Q259</f>
        <v>1</v>
      </c>
      <c r="Q260" s="163">
        <v>593</v>
      </c>
      <c r="R260" s="53">
        <f>S260-S259</f>
        <v>15</v>
      </c>
      <c r="S260" s="163">
        <v>634</v>
      </c>
      <c r="T260" s="53">
        <f>U260-U259</f>
        <v>0</v>
      </c>
      <c r="U260" s="163">
        <v>15</v>
      </c>
      <c r="V260" s="53">
        <f>W260-W259</f>
        <v>0</v>
      </c>
      <c r="W260" s="163">
        <v>16</v>
      </c>
      <c r="X260" s="53">
        <f>Y260-Y259</f>
        <v>0</v>
      </c>
      <c r="Y260" s="163">
        <v>28</v>
      </c>
      <c r="Z260" s="53">
        <f>AA260-AA259</f>
        <v>0</v>
      </c>
      <c r="AA260" s="163">
        <v>10</v>
      </c>
      <c r="AB260" s="53">
        <f>AC260-AC259</f>
        <v>0</v>
      </c>
      <c r="AC260" s="164">
        <v>4</v>
      </c>
    </row>
    <row r="261" spans="1:29" x14ac:dyDescent="0.2">
      <c r="A261" s="54">
        <v>44223</v>
      </c>
      <c r="B261" s="53">
        <f>C261-C260</f>
        <v>51</v>
      </c>
      <c r="C261" s="163">
        <v>15071</v>
      </c>
      <c r="D261" s="53">
        <f>E261-E260</f>
        <v>52</v>
      </c>
      <c r="E261" s="163">
        <v>8151</v>
      </c>
      <c r="F261" s="53">
        <f>G261-G260</f>
        <v>0</v>
      </c>
      <c r="G261" s="163">
        <v>360</v>
      </c>
      <c r="H261" s="53">
        <f>I261-I260</f>
        <v>26</v>
      </c>
      <c r="I261" s="163">
        <v>2699</v>
      </c>
      <c r="J261" s="53">
        <f>K261-K260</f>
        <v>10</v>
      </c>
      <c r="K261" s="163">
        <v>227</v>
      </c>
      <c r="L261" s="53">
        <f>M261-M260</f>
        <v>7</v>
      </c>
      <c r="M261" s="163">
        <v>1555</v>
      </c>
      <c r="N261" s="53">
        <f>O261-O260</f>
        <v>0</v>
      </c>
      <c r="O261" s="163">
        <v>30</v>
      </c>
      <c r="P261" s="53">
        <f>Q261-Q260</f>
        <v>0</v>
      </c>
      <c r="Q261" s="163">
        <v>593</v>
      </c>
      <c r="R261" s="53">
        <f>S261-S260</f>
        <v>10</v>
      </c>
      <c r="S261" s="163">
        <v>644</v>
      </c>
      <c r="T261" s="53">
        <f>U261-U260</f>
        <v>0</v>
      </c>
      <c r="U261" s="163">
        <v>15</v>
      </c>
      <c r="V261" s="53">
        <f>W261-W260</f>
        <v>0</v>
      </c>
      <c r="W261" s="163">
        <v>16</v>
      </c>
      <c r="X261" s="53">
        <f>Y261-Y260</f>
        <v>0</v>
      </c>
      <c r="Y261" s="163">
        <v>28</v>
      </c>
      <c r="Z261" s="53">
        <f>AA261-AA260</f>
        <v>0</v>
      </c>
      <c r="AA261" s="163">
        <v>10</v>
      </c>
      <c r="AB261" s="53">
        <f>AC261-AC260</f>
        <v>0</v>
      </c>
      <c r="AC261" s="164">
        <v>4</v>
      </c>
    </row>
    <row r="262" spans="1:29" x14ac:dyDescent="0.2">
      <c r="A262" s="54">
        <v>44224</v>
      </c>
      <c r="B262" s="53"/>
      <c r="C262" s="163"/>
      <c r="D262" s="53"/>
      <c r="E262" s="163"/>
      <c r="F262" s="53"/>
      <c r="G262" s="163"/>
      <c r="H262" s="53"/>
      <c r="I262" s="163"/>
      <c r="J262" s="53"/>
      <c r="K262" s="163"/>
      <c r="L262" s="53"/>
      <c r="M262" s="163"/>
      <c r="N262" s="53"/>
      <c r="O262" s="163"/>
      <c r="P262" s="53"/>
      <c r="Q262" s="163"/>
      <c r="R262" s="53"/>
      <c r="S262" s="163"/>
      <c r="T262" s="53"/>
      <c r="U262" s="163"/>
      <c r="V262" s="53"/>
      <c r="W262" s="163"/>
      <c r="X262" s="53"/>
      <c r="Y262" s="163"/>
      <c r="Z262" s="53"/>
      <c r="AA262" s="163"/>
      <c r="AB262" s="53"/>
      <c r="AC262" s="164"/>
    </row>
    <row r="263" spans="1:29" x14ac:dyDescent="0.2">
      <c r="A263" s="54">
        <v>44225</v>
      </c>
      <c r="B263" s="53"/>
      <c r="C263" s="163"/>
      <c r="D263" s="53"/>
      <c r="E263" s="163"/>
      <c r="F263" s="53"/>
      <c r="G263" s="163"/>
      <c r="H263" s="53"/>
      <c r="I263" s="163"/>
      <c r="J263" s="53"/>
      <c r="K263" s="163"/>
      <c r="L263" s="53"/>
      <c r="M263" s="163"/>
      <c r="N263" s="53"/>
      <c r="O263" s="163"/>
      <c r="P263" s="53"/>
      <c r="Q263" s="163"/>
      <c r="R263" s="53"/>
      <c r="S263" s="163"/>
      <c r="T263" s="53"/>
      <c r="U263" s="163"/>
      <c r="V263" s="53"/>
      <c r="W263" s="163"/>
      <c r="X263" s="53"/>
      <c r="Y263" s="163"/>
      <c r="Z263" s="53"/>
      <c r="AA263" s="163"/>
      <c r="AB263" s="53"/>
      <c r="AC263" s="164"/>
    </row>
    <row r="264" spans="1:29" x14ac:dyDescent="0.2">
      <c r="A264" s="54">
        <v>44226</v>
      </c>
      <c r="B264" s="53"/>
      <c r="C264" s="163"/>
      <c r="D264" s="53"/>
      <c r="E264" s="163"/>
      <c r="F264" s="53"/>
      <c r="G264" s="163"/>
      <c r="H264" s="53"/>
      <c r="I264" s="163"/>
      <c r="J264" s="53"/>
      <c r="K264" s="163"/>
      <c r="L264" s="53"/>
      <c r="M264" s="163"/>
      <c r="N264" s="53"/>
      <c r="O264" s="163"/>
      <c r="P264" s="53"/>
      <c r="Q264" s="163"/>
      <c r="R264" s="53"/>
      <c r="S264" s="163"/>
      <c r="T264" s="53"/>
      <c r="U264" s="163"/>
      <c r="V264" s="53"/>
      <c r="W264" s="163"/>
      <c r="X264" s="53"/>
      <c r="Y264" s="163"/>
      <c r="Z264" s="53"/>
      <c r="AA264" s="163"/>
      <c r="AB264" s="53"/>
      <c r="AC264" s="164"/>
    </row>
    <row r="265" spans="1:29" x14ac:dyDescent="0.2">
      <c r="A265" s="54">
        <v>44227</v>
      </c>
      <c r="B265" s="53"/>
      <c r="C265" s="163"/>
      <c r="D265" s="53"/>
      <c r="E265" s="163"/>
      <c r="F265" s="53"/>
      <c r="G265" s="163"/>
      <c r="H265" s="53"/>
      <c r="I265" s="163"/>
      <c r="J265" s="53"/>
      <c r="K265" s="163"/>
      <c r="L265" s="53"/>
      <c r="M265" s="163"/>
      <c r="N265" s="53"/>
      <c r="O265" s="163"/>
      <c r="P265" s="53"/>
      <c r="Q265" s="163"/>
      <c r="R265" s="53"/>
      <c r="S265" s="163"/>
      <c r="T265" s="53"/>
      <c r="U265" s="163"/>
      <c r="V265" s="53"/>
      <c r="W265" s="163"/>
      <c r="X265" s="53"/>
      <c r="Y265" s="163"/>
      <c r="Z265" s="53"/>
      <c r="AA265" s="163"/>
      <c r="AB265" s="53"/>
      <c r="AC265" s="164"/>
    </row>
    <row r="266" spans="1:29" x14ac:dyDescent="0.2">
      <c r="A266" s="54"/>
      <c r="B266" s="53"/>
      <c r="C266" s="163"/>
      <c r="D266" s="53"/>
      <c r="E266" s="163"/>
      <c r="F266" s="53"/>
      <c r="G266" s="163"/>
      <c r="H266" s="53"/>
      <c r="I266" s="163"/>
      <c r="J266" s="53"/>
      <c r="K266" s="163"/>
      <c r="L266" s="53"/>
      <c r="M266" s="163"/>
      <c r="N266" s="53"/>
      <c r="O266" s="163"/>
      <c r="P266" s="53"/>
      <c r="Q266" s="163"/>
      <c r="R266" s="53"/>
      <c r="S266" s="163"/>
      <c r="T266" s="53"/>
      <c r="U266" s="163"/>
      <c r="V266" s="53"/>
      <c r="W266" s="163"/>
      <c r="X266" s="53"/>
      <c r="Y266" s="163"/>
      <c r="Z266" s="53"/>
      <c r="AA266" s="163"/>
      <c r="AB266" s="53"/>
      <c r="AC266" s="164"/>
    </row>
    <row r="267" spans="1:29" x14ac:dyDescent="0.2">
      <c r="A267" s="51"/>
      <c r="B267" s="260" t="s">
        <v>11</v>
      </c>
      <c r="C267" s="261"/>
      <c r="D267" s="260" t="s">
        <v>12</v>
      </c>
      <c r="E267" s="261"/>
      <c r="F267" s="260" t="s">
        <v>16</v>
      </c>
      <c r="G267" s="261"/>
      <c r="H267" s="260" t="s">
        <v>52</v>
      </c>
      <c r="I267" s="261"/>
      <c r="J267" s="260" t="s">
        <v>53</v>
      </c>
      <c r="K267" s="261"/>
      <c r="L267" s="260" t="s">
        <v>13</v>
      </c>
      <c r="M267" s="261"/>
      <c r="N267" s="260" t="s">
        <v>15</v>
      </c>
      <c r="O267" s="261"/>
      <c r="P267" s="260" t="s">
        <v>17</v>
      </c>
      <c r="Q267" s="261"/>
      <c r="R267" s="260" t="s">
        <v>20</v>
      </c>
      <c r="S267" s="261"/>
      <c r="T267" s="260" t="s">
        <v>14</v>
      </c>
      <c r="U267" s="261"/>
      <c r="V267" s="260" t="s">
        <v>18</v>
      </c>
      <c r="W267" s="261"/>
      <c r="X267" s="260" t="s">
        <v>19</v>
      </c>
      <c r="Y267" s="261"/>
      <c r="Z267" s="260" t="s">
        <v>74</v>
      </c>
      <c r="AA267" s="261"/>
      <c r="AB267" s="260" t="s">
        <v>131</v>
      </c>
      <c r="AC267" s="264"/>
    </row>
    <row r="268" spans="1:29" ht="15" thickBot="1" x14ac:dyDescent="0.25">
      <c r="A268" s="55" t="s">
        <v>87</v>
      </c>
      <c r="B268" s="259">
        <f>SUM(B4:B266)</f>
        <v>15071</v>
      </c>
      <c r="C268" s="259"/>
      <c r="D268" s="259">
        <f>SUM(D4:D267)</f>
        <v>8151</v>
      </c>
      <c r="E268" s="259"/>
      <c r="F268" s="259">
        <f>SUM(F4:F267)</f>
        <v>360</v>
      </c>
      <c r="G268" s="259"/>
      <c r="H268" s="259">
        <f>SUM(H4:H267)</f>
        <v>2699</v>
      </c>
      <c r="I268" s="259"/>
      <c r="J268" s="259">
        <f>SUM(J4:J267)</f>
        <v>227</v>
      </c>
      <c r="K268" s="259"/>
      <c r="L268" s="259">
        <f>SUM(L4:L267)</f>
        <v>1555</v>
      </c>
      <c r="M268" s="259"/>
      <c r="N268" s="259">
        <f>SUM(N4:N267)</f>
        <v>30</v>
      </c>
      <c r="O268" s="259"/>
      <c r="P268" s="259">
        <f>SUM(P4:P267)</f>
        <v>593</v>
      </c>
      <c r="Q268" s="259"/>
      <c r="R268" s="259">
        <f>SUM(R4:R267)</f>
        <v>644</v>
      </c>
      <c r="S268" s="259"/>
      <c r="T268" s="259">
        <f>SUM(T4:T267)</f>
        <v>15</v>
      </c>
      <c r="U268" s="259"/>
      <c r="V268" s="259">
        <f>SUM(V4:V267)</f>
        <v>16</v>
      </c>
      <c r="W268" s="259"/>
      <c r="X268" s="259">
        <f>SUM(X4:X267)</f>
        <v>28</v>
      </c>
      <c r="Y268" s="259"/>
      <c r="Z268" s="259">
        <f>SUM(Z4:Z267)</f>
        <v>10</v>
      </c>
      <c r="AA268" s="259"/>
      <c r="AB268" s="265">
        <f>SUM(AB4:AB267)</f>
        <v>4</v>
      </c>
      <c r="AC268" s="266"/>
    </row>
    <row r="269" spans="1:29" ht="15" thickTop="1" x14ac:dyDescent="0.2">
      <c r="AB269" s="39" t="s">
        <v>91</v>
      </c>
      <c r="AC269" s="39">
        <f>SUM(B268:AC268)</f>
        <v>29403</v>
      </c>
    </row>
  </sheetData>
  <mergeCells count="43">
    <mergeCell ref="AB2:AC2"/>
    <mergeCell ref="AB267:AC267"/>
    <mergeCell ref="AB268:AC268"/>
    <mergeCell ref="B1:AC1"/>
    <mergeCell ref="T2:U2"/>
    <mergeCell ref="V2:W2"/>
    <mergeCell ref="X2:Y2"/>
    <mergeCell ref="Z2:AA2"/>
    <mergeCell ref="B2:C2"/>
    <mergeCell ref="D2:E2"/>
    <mergeCell ref="F2:G2"/>
    <mergeCell ref="H2:I2"/>
    <mergeCell ref="L2:M2"/>
    <mergeCell ref="N2:O2"/>
    <mergeCell ref="P2:Q2"/>
    <mergeCell ref="R2:S2"/>
    <mergeCell ref="J2:K2"/>
    <mergeCell ref="B268:C268"/>
    <mergeCell ref="D268:E268"/>
    <mergeCell ref="F268:G268"/>
    <mergeCell ref="H268:I268"/>
    <mergeCell ref="L268:M268"/>
    <mergeCell ref="J268:K268"/>
    <mergeCell ref="B267:C267"/>
    <mergeCell ref="D267:E267"/>
    <mergeCell ref="F267:G267"/>
    <mergeCell ref="H267:I267"/>
    <mergeCell ref="L267:M267"/>
    <mergeCell ref="J267:K267"/>
    <mergeCell ref="V268:W268"/>
    <mergeCell ref="X268:Y268"/>
    <mergeCell ref="Z268:AA268"/>
    <mergeCell ref="N267:O267"/>
    <mergeCell ref="P267:Q267"/>
    <mergeCell ref="R267:S267"/>
    <mergeCell ref="T267:U267"/>
    <mergeCell ref="V267:W267"/>
    <mergeCell ref="X267:Y267"/>
    <mergeCell ref="Z267:AA267"/>
    <mergeCell ref="N268:O268"/>
    <mergeCell ref="P268:Q268"/>
    <mergeCell ref="R268:S268"/>
    <mergeCell ref="T268:U268"/>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vt:i4>
      </vt:variant>
    </vt:vector>
  </HeadingPairs>
  <TitlesOfParts>
    <vt:vector size="16"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6. Impfkampagne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2021-01-28T10:47:22Z</dcterms:modified>
</cp:coreProperties>
</file>