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Ansteckungsorte'!$A$1:$AC$283</definedName>
  </definedNames>
  <calcPr calcId="162913"/>
</workbook>
</file>

<file path=xl/calcChain.xml><?xml version="1.0" encoding="utf-8"?>
<calcChain xmlns="http://schemas.openxmlformats.org/spreadsheetml/2006/main">
  <c r="W26" i="22" l="1"/>
  <c r="W27" i="22" s="1"/>
  <c r="W28" i="22" s="1"/>
  <c r="S26" i="22"/>
  <c r="S27" i="22" s="1"/>
  <c r="S28" i="22" s="1"/>
  <c r="U26" i="22"/>
  <c r="U27" i="22" s="1"/>
  <c r="U28" i="22" s="1"/>
  <c r="Q26" i="22"/>
  <c r="Q27" i="22"/>
  <c r="Q28" i="22" s="1"/>
  <c r="V28" i="22"/>
  <c r="V27" i="22"/>
  <c r="V26" i="22"/>
  <c r="O26" i="22"/>
  <c r="O27" i="22"/>
  <c r="O28" i="22"/>
  <c r="M26" i="22"/>
  <c r="M27" i="22"/>
  <c r="M28" i="22"/>
  <c r="K27" i="22"/>
  <c r="K28" i="22"/>
  <c r="L28" i="22"/>
  <c r="N28" i="22" s="1"/>
  <c r="L27" i="22"/>
  <c r="N27" i="22" s="1"/>
  <c r="I27" i="22"/>
  <c r="I28" i="22" s="1"/>
  <c r="G27" i="22"/>
  <c r="G28" i="22"/>
  <c r="E27" i="22"/>
  <c r="E28" i="22" s="1"/>
  <c r="C27" i="22"/>
  <c r="C28" i="22" s="1"/>
  <c r="F28" i="22"/>
  <c r="F27" i="22"/>
  <c r="K26" i="22"/>
  <c r="L26" i="22"/>
  <c r="N26" i="22"/>
  <c r="G26" i="22"/>
  <c r="E26" i="22"/>
  <c r="F26" i="22"/>
  <c r="C26" i="22"/>
  <c r="K277" i="10" l="1"/>
  <c r="I277" i="10"/>
  <c r="G277" i="10"/>
  <c r="E277" i="10"/>
  <c r="C277" i="10"/>
  <c r="BG276" i="11"/>
  <c r="BE276" i="11"/>
  <c r="BC276" i="11"/>
  <c r="BA276" i="11"/>
  <c r="AY276" i="11"/>
  <c r="AW276" i="11"/>
  <c r="AU276" i="11"/>
  <c r="AS276" i="11"/>
  <c r="AQ276" i="11"/>
  <c r="AO276" i="11"/>
  <c r="AM276" i="11"/>
  <c r="AK276" i="11"/>
  <c r="AI276" i="11"/>
  <c r="AG276" i="11"/>
  <c r="AE276" i="11"/>
  <c r="AC276" i="11"/>
  <c r="AA276" i="11"/>
  <c r="Y276" i="11"/>
  <c r="W276" i="11"/>
  <c r="U276" i="11"/>
  <c r="S276" i="11"/>
  <c r="Q276" i="11"/>
  <c r="O276" i="11"/>
  <c r="M276" i="11"/>
  <c r="K276" i="11"/>
  <c r="G276" i="11"/>
  <c r="E276" i="11"/>
  <c r="C276" i="11"/>
  <c r="D277" i="9" l="1"/>
  <c r="C276" i="8"/>
  <c r="AB277" i="7"/>
  <c r="Z277" i="7"/>
  <c r="X277" i="7"/>
  <c r="V277" i="7"/>
  <c r="T277" i="7"/>
  <c r="R277" i="7"/>
  <c r="P277" i="7"/>
  <c r="N277" i="7"/>
  <c r="L277" i="7"/>
  <c r="J277" i="7"/>
  <c r="H277" i="7"/>
  <c r="F277" i="7"/>
  <c r="D277" i="7"/>
  <c r="B277" i="7"/>
  <c r="G277" i="6"/>
  <c r="D277" i="6"/>
  <c r="K357" i="1" l="1"/>
  <c r="K358" i="1"/>
  <c r="J357" i="1"/>
  <c r="J358" i="1"/>
  <c r="I357" i="1"/>
  <c r="I358" i="1"/>
  <c r="H357" i="1"/>
  <c r="H358" i="1"/>
  <c r="G355" i="1"/>
  <c r="F358" i="1"/>
  <c r="E358" i="1"/>
  <c r="Z356" i="1"/>
  <c r="Z357" i="1"/>
  <c r="Z358" i="1"/>
  <c r="Y356" i="1"/>
  <c r="Y357" i="1"/>
  <c r="Y358" i="1"/>
  <c r="X356" i="1"/>
  <c r="X357" i="1" s="1"/>
  <c r="X358" i="1" s="1"/>
  <c r="V356" i="1"/>
  <c r="V357" i="1"/>
  <c r="V358" i="1"/>
  <c r="K356" i="1"/>
  <c r="J356" i="1"/>
  <c r="I356" i="1"/>
  <c r="G353" i="1"/>
  <c r="G354" i="1"/>
  <c r="F356" i="1"/>
  <c r="F357" i="1"/>
  <c r="E356" i="1"/>
  <c r="E357" i="1" s="1"/>
  <c r="C356" i="1"/>
  <c r="C357" i="1"/>
  <c r="C358" i="1" s="1"/>
  <c r="H356" i="1"/>
  <c r="O356" i="1" l="1"/>
  <c r="W356" i="1"/>
  <c r="W25" i="22" l="1"/>
  <c r="U25" i="22"/>
  <c r="S25" i="22"/>
  <c r="Q25" i="22"/>
  <c r="V25" i="22"/>
  <c r="K25" i="22"/>
  <c r="L25" i="22"/>
  <c r="E25" i="22"/>
  <c r="F25" i="22"/>
  <c r="N25" i="22" l="1"/>
  <c r="K276" i="10"/>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W355" i="1" l="1"/>
  <c r="V355" i="1"/>
  <c r="K355" i="1"/>
  <c r="J355" i="1"/>
  <c r="I355" i="1"/>
  <c r="G352" i="1"/>
  <c r="F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I24" i="22"/>
  <c r="E24" i="22"/>
  <c r="F24" i="22"/>
  <c r="C35" i="17"/>
  <c r="D35" i="17" s="1"/>
  <c r="M24" i="22" l="1"/>
  <c r="I25" i="22"/>
  <c r="N24" i="22"/>
  <c r="K275" i="10"/>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I26" i="22" l="1"/>
  <c r="M25" i="22"/>
  <c r="D275" i="9"/>
  <c r="C274" i="8" l="1"/>
  <c r="Z275" i="7"/>
  <c r="X275" i="7"/>
  <c r="V275" i="7"/>
  <c r="T275" i="7"/>
  <c r="R275" i="7"/>
  <c r="P275" i="7"/>
  <c r="N275" i="7"/>
  <c r="L275" i="7"/>
  <c r="J275" i="7"/>
  <c r="H275" i="7"/>
  <c r="F275" i="7"/>
  <c r="D275" i="7"/>
  <c r="B275" i="7"/>
  <c r="G275" i="6"/>
  <c r="D275" i="6"/>
  <c r="D274" i="6"/>
  <c r="D273" i="6"/>
  <c r="W354" i="1" l="1"/>
  <c r="G351" i="1"/>
  <c r="H354" i="1"/>
  <c r="O354" i="1" l="1"/>
  <c r="W23" i="22" l="1"/>
  <c r="U23" i="22"/>
  <c r="V23" i="22"/>
  <c r="S23" i="22"/>
  <c r="Q23" i="22"/>
  <c r="M23" i="22"/>
  <c r="K23" i="22"/>
  <c r="L23" i="22"/>
  <c r="I23" i="22"/>
  <c r="E23" i="22"/>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F22" i="22"/>
  <c r="N22" i="22" s="1"/>
  <c r="G22" i="22" l="1"/>
  <c r="O22" i="22" s="1"/>
  <c r="C23" i="22"/>
  <c r="K272" i="1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4" i="22" l="1"/>
  <c r="G23" i="22"/>
  <c r="O23" i="22" s="1"/>
  <c r="C270" i="8"/>
  <c r="C271" i="8" s="1"/>
  <c r="C272" i="8" s="1"/>
  <c r="AB273" i="7"/>
  <c r="Z273" i="7"/>
  <c r="X273" i="7"/>
  <c r="V273" i="7"/>
  <c r="T273" i="7"/>
  <c r="R273" i="7"/>
  <c r="P273" i="7"/>
  <c r="N273" i="7"/>
  <c r="L273" i="7"/>
  <c r="J273" i="7"/>
  <c r="H273" i="7"/>
  <c r="F273" i="7"/>
  <c r="D273" i="7"/>
  <c r="B273" i="7"/>
  <c r="G271" i="6"/>
  <c r="G272" i="6" s="1"/>
  <c r="G273" i="6" s="1"/>
  <c r="D271" i="6"/>
  <c r="D272" i="6" s="1"/>
  <c r="C25" i="22" l="1"/>
  <c r="G25" i="22" s="1"/>
  <c r="O25" i="22" s="1"/>
  <c r="G24" i="22"/>
  <c r="O24" i="22" s="1"/>
  <c r="G349" i="1"/>
  <c r="H352" i="1"/>
  <c r="T352" i="1" l="1"/>
  <c r="O352" i="1"/>
  <c r="W19" i="22" l="1"/>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K270" i="10" l="1"/>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0" i="11" l="1"/>
  <c r="H280" i="11"/>
  <c r="BE262" i="11"/>
  <c r="D263" i="9"/>
  <c r="BD280"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D360" i="1" l="1"/>
  <c r="O334" i="1" l="1"/>
  <c r="C36" i="17" l="1"/>
  <c r="D36"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0"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0" i="11" l="1"/>
  <c r="FZ280" i="11"/>
  <c r="DB280" i="11"/>
  <c r="V280" i="11"/>
  <c r="FN280"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2"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0" i="11" l="1"/>
  <c r="CH280" i="11"/>
  <c r="CF280" i="11"/>
  <c r="CN280" i="11"/>
  <c r="CJ280" i="11"/>
  <c r="CL280" i="11"/>
  <c r="D280" i="11"/>
  <c r="F280"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0"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0" i="11" l="1"/>
  <c r="GB280" i="11"/>
  <c r="DD280" i="11"/>
  <c r="FR280"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0" i="11" l="1"/>
  <c r="BW68" i="11"/>
  <c r="BW69" i="11" s="1"/>
  <c r="BW70" i="11" s="1"/>
  <c r="BW71" i="11" s="1"/>
  <c r="BV280"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0" i="11"/>
  <c r="BK98" i="11"/>
  <c r="BJ280" i="11" s="1"/>
  <c r="FV280" i="11" l="1"/>
  <c r="FX280"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0" i="11"/>
  <c r="EB280" i="11"/>
  <c r="DA100" i="11"/>
  <c r="EX280" i="11"/>
  <c r="EF280" i="11"/>
  <c r="CX280"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0" i="11"/>
  <c r="DH280"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0"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0" i="11" l="1"/>
  <c r="EJ280"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0" i="11"/>
  <c r="GD280" i="11"/>
  <c r="CD280" i="11"/>
  <c r="C154" i="8"/>
  <c r="CR280" i="11" l="1"/>
  <c r="GF280"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0" i="11" l="1"/>
  <c r="GH280" i="11"/>
  <c r="DZ280"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0" i="11" s="1"/>
  <c r="K246" i="1"/>
  <c r="I239" i="1"/>
  <c r="J239" i="1"/>
  <c r="AP280"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0" i="11" l="1"/>
  <c r="FH280" i="11"/>
  <c r="AJ280" i="11"/>
  <c r="P280" i="11"/>
  <c r="DT280" i="11"/>
  <c r="FD280"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0" i="11" l="1"/>
  <c r="AR280" i="11"/>
  <c r="AD280" i="11"/>
  <c r="L280" i="11"/>
  <c r="EV280"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0"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0"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0"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2"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2"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0" i="11"/>
  <c r="E281" i="10"/>
  <c r="Z280" i="11"/>
  <c r="K281" i="10"/>
  <c r="I281" i="10"/>
  <c r="G281" i="10"/>
  <c r="C281"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1"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0"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1" i="6"/>
  <c r="AZ280" i="11"/>
  <c r="EH280" i="11"/>
  <c r="BH280"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0" i="11"/>
  <c r="FL280" i="11"/>
  <c r="AT280" i="11"/>
  <c r="DP280"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0" i="11"/>
  <c r="N280" i="11"/>
  <c r="ED280"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0" i="11"/>
  <c r="ET280" i="11"/>
  <c r="BL280" i="11"/>
  <c r="K283"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1"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0" i="11"/>
  <c r="EL280"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0" i="11" s="1"/>
  <c r="DO155" i="11"/>
  <c r="DO156" i="11" s="1"/>
  <c r="DO157" i="11" s="1"/>
  <c r="DO158" i="11" s="1"/>
  <c r="DO159" i="11" s="1"/>
  <c r="DO160" i="11" s="1"/>
  <c r="DO161" i="11" s="1"/>
  <c r="DO162" i="11" s="1"/>
  <c r="DO163" i="11" s="1"/>
  <c r="DO164" i="11" s="1"/>
  <c r="DO165" i="11" s="1"/>
  <c r="DO166" i="11" s="1"/>
  <c r="DO167" i="11" s="1"/>
  <c r="DO168" i="11" s="1"/>
  <c r="DO169" i="11" s="1"/>
  <c r="DO170" i="11" s="1"/>
  <c r="DN280"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0" i="11" s="1"/>
  <c r="GM155" i="11"/>
  <c r="GM156" i="11" s="1"/>
  <c r="GM157" i="11" s="1"/>
  <c r="GM158" i="11" s="1"/>
  <c r="GM159" i="11" s="1"/>
  <c r="GM160" i="11" s="1"/>
  <c r="GM161" i="11" s="1"/>
  <c r="GM162" i="11" s="1"/>
  <c r="GM163" i="11" s="1"/>
  <c r="GM164" i="11" s="1"/>
  <c r="GM165" i="11" s="1"/>
  <c r="GM166" i="11" s="1"/>
  <c r="GM167" i="11" s="1"/>
  <c r="GM168" i="11" s="1"/>
  <c r="GM169" i="11" s="1"/>
  <c r="GM170" i="11" s="1"/>
  <c r="GL280" i="11" s="1"/>
  <c r="FQ155" i="11"/>
  <c r="FQ156" i="11" s="1"/>
  <c r="FQ157" i="11" s="1"/>
  <c r="FQ158" i="11" s="1"/>
  <c r="FQ159" i="11" s="1"/>
  <c r="FQ160" i="11" s="1"/>
  <c r="FQ161" i="11" s="1"/>
  <c r="FQ162" i="11" s="1"/>
  <c r="FQ163" i="11" s="1"/>
  <c r="FQ164" i="11" s="1"/>
  <c r="FQ165" i="11" s="1"/>
  <c r="FQ166" i="11" s="1"/>
  <c r="FQ167" i="11" s="1"/>
  <c r="FQ168" i="11" s="1"/>
  <c r="FQ169" i="11" s="1"/>
  <c r="FQ170" i="11" s="1"/>
  <c r="FP280"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0"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0"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0" i="11" s="1"/>
  <c r="Y235" i="1"/>
  <c r="Z235" i="1" s="1"/>
  <c r="FG154" i="11"/>
  <c r="X128" i="1"/>
  <c r="Y128" i="1" s="1"/>
  <c r="Z128" i="1" s="1"/>
  <c r="T280" i="11" l="1"/>
  <c r="X280"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0" i="11" s="1"/>
  <c r="B280" i="11"/>
  <c r="EZ280"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2"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0"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0"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0"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0" i="11"/>
  <c r="AB280"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0"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0" i="11"/>
  <c r="Z287" i="1"/>
  <c r="Z288" i="1"/>
  <c r="C275" i="1"/>
  <c r="Y240" i="1"/>
  <c r="Z240" i="1" s="1"/>
  <c r="X133" i="1"/>
  <c r="Y133" i="1" s="1"/>
  <c r="Z133" i="1" s="1"/>
  <c r="J280" i="11" l="1"/>
  <c r="GQ282"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X354" i="1"/>
  <c r="Z353" i="1"/>
  <c r="Z352" i="1"/>
  <c r="X198" i="1"/>
  <c r="Y198" i="1" s="1"/>
  <c r="Z198" i="1" s="1"/>
  <c r="Y354" i="1" l="1"/>
  <c r="Z354" i="1" s="1"/>
  <c r="X355" i="1"/>
  <c r="Y355" i="1" s="1"/>
  <c r="Z355" i="1" s="1"/>
  <c r="X199" i="1"/>
  <c r="Y199" i="1" s="1"/>
  <c r="Z199" i="1" s="1"/>
  <c r="X200" i="1" l="1"/>
  <c r="Y200" i="1" s="1"/>
  <c r="Z200" i="1" s="1"/>
  <c r="X201" i="1" l="1"/>
  <c r="Y201" i="1" s="1"/>
  <c r="Z201" i="1" s="1"/>
  <c r="X202" i="1" l="1"/>
  <c r="Y202" i="1" s="1"/>
  <c r="Z202" i="1" s="1"/>
  <c r="X203" i="1" l="1"/>
  <c r="Y203" i="1" s="1"/>
  <c r="Z203" i="1" s="1"/>
  <c r="X204" i="1" l="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2" i="7" l="1"/>
  <c r="AC283"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<sst xmlns="http://schemas.openxmlformats.org/spreadsheetml/2006/main" count="703" uniqueCount="245">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</sst>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4"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 xfId="5" applyNumberFormat="1" applyFont="1" applyFill="1" applyBorder="1" applyAlignment="1">
      <alignment horizontal="center" wrapText="1"/>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Covid-19-Daten'!$A$331:$A$358</c15:sqref>
                  </c15:fullRef>
                </c:ext>
              </c:extLst>
              <c:f>'1. Covid-19-Daten'!$A$332:$A$358</c:f>
              <c:numCache>
                <c:formatCode>[$-F800]dddd\,\ mmmm\ dd\,\ yyyy\,\ hh:mm:ss</c:formatCode>
                <c:ptCount val="27"/>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numCache>
            </c:numRef>
          </c:cat>
          <c:val>
            <c:numRef>
              <c:extLst>
                <c:ext xmlns:c15="http://schemas.microsoft.com/office/drawing/2012/chart" uri="{02D57815-91ED-43cb-92C2-25804820EDAC}">
                  <c15:fullRef>
                    <c15:sqref>'1. Covid-19-Daten'!$J$331:$J$358</c15:sqref>
                  </c15:fullRef>
                </c:ext>
              </c:extLst>
              <c:f>'1. Covid-19-Daten'!$J$332:$J$358</c:f>
              <c:numCache>
                <c:formatCode>0.0</c:formatCode>
                <c:ptCount val="27"/>
                <c:pt idx="0">
                  <c:v>180.29411764705884</c:v>
                </c:pt>
                <c:pt idx="1">
                  <c:v>182.35294117647058</c:v>
                </c:pt>
                <c:pt idx="2">
                  <c:v>173.97058823529412</c:v>
                </c:pt>
                <c:pt idx="3">
                  <c:v>176.91176470588235</c:v>
                </c:pt>
                <c:pt idx="4">
                  <c:v>177.05882352941177</c:v>
                </c:pt>
                <c:pt idx="5">
                  <c:v>172.64705882352942</c:v>
                </c:pt>
                <c:pt idx="6">
                  <c:v>166.32352941176472</c:v>
                </c:pt>
                <c:pt idx="7">
                  <c:v>160</c:v>
                </c:pt>
                <c:pt idx="8">
                  <c:v>151.47058823529412</c:v>
                </c:pt>
                <c:pt idx="9">
                  <c:v>143.52941176470588</c:v>
                </c:pt>
                <c:pt idx="10">
                  <c:v>139.41176470588235</c:v>
                </c:pt>
                <c:pt idx="11">
                  <c:v>131.91176470588235</c:v>
                </c:pt>
                <c:pt idx="12">
                  <c:v>133.23529411764704</c:v>
                </c:pt>
                <c:pt idx="13">
                  <c:v>128.08823529411768</c:v>
                </c:pt>
                <c:pt idx="14">
                  <c:v>122.20588235294117</c:v>
                </c:pt>
                <c:pt idx="15">
                  <c:v>118.08823529411765</c:v>
                </c:pt>
                <c:pt idx="16">
                  <c:v>113.23529411764706</c:v>
                </c:pt>
                <c:pt idx="17">
                  <c:v>110.44117647058823</c:v>
                </c:pt>
                <c:pt idx="18">
                  <c:v>106.3235294117647</c:v>
                </c:pt>
                <c:pt idx="19">
                  <c:v>103.38235294117646</c:v>
                </c:pt>
                <c:pt idx="20">
                  <c:v>99.117647058823522</c:v>
                </c:pt>
                <c:pt idx="21">
                  <c:v>93.529411764705884</c:v>
                </c:pt>
                <c:pt idx="22">
                  <c:v>90.882352941176478</c:v>
                </c:pt>
                <c:pt idx="23">
                  <c:v>85.588235294117652</c:v>
                </c:pt>
                <c:pt idx="24">
                  <c:v>76.911764705882348</c:v>
                </c:pt>
                <c:pt idx="25">
                  <c:v>76.911764705882348</c:v>
                </c:pt>
                <c:pt idx="26">
                  <c:v>75.294117647058826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Covid-19-Daten'!$A$331:$A$358</c:f>
              <c:numCache>
                <c:formatCode>[$-F800]dddd\,\ mmmm\ dd\,\ yyyy\,\ hh:mm:ss</c:formatCode>
                <c:ptCount val="28"/>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pt idx="26">
                  <c:v>44240.333333333336</c:v>
                </c:pt>
                <c:pt idx="27">
                  <c:v>44241.333333333336</c:v>
                </c:pt>
              </c:numCache>
            </c:numRef>
          </c:cat>
          <c:val>
            <c:numRef>
              <c:f>'1. Covid-19-Daten'!$B$331:$B$358</c:f>
              <c:numCache>
                <c:formatCode>0</c:formatCode>
                <c:ptCount val="28"/>
                <c:pt idx="0">
                  <c:v>173</c:v>
                </c:pt>
                <c:pt idx="1">
                  <c:v>222</c:v>
                </c:pt>
                <c:pt idx="2">
                  <c:v>197</c:v>
                </c:pt>
                <c:pt idx="3">
                  <c:v>204</c:v>
                </c:pt>
                <c:pt idx="4">
                  <c:v>177</c:v>
                </c:pt>
                <c:pt idx="5">
                  <c:v>160</c:v>
                </c:pt>
                <c:pt idx="6">
                  <c:v>41</c:v>
                </c:pt>
                <c:pt idx="7">
                  <c:v>130</c:v>
                </c:pt>
                <c:pt idx="8">
                  <c:v>179</c:v>
                </c:pt>
                <c:pt idx="9">
                  <c:v>139</c:v>
                </c:pt>
                <c:pt idx="10">
                  <c:v>150</c:v>
                </c:pt>
                <c:pt idx="11">
                  <c:v>149</c:v>
                </c:pt>
                <c:pt idx="12">
                  <c:v>109</c:v>
                </c:pt>
                <c:pt idx="13">
                  <c:v>50</c:v>
                </c:pt>
                <c:pt idx="14">
                  <c:v>95</c:v>
                </c:pt>
                <c:pt idx="15">
                  <c:v>139</c:v>
                </c:pt>
                <c:pt idx="16">
                  <c:v>111</c:v>
                </c:pt>
                <c:pt idx="17">
                  <c:v>117</c:v>
                </c:pt>
                <c:pt idx="18">
                  <c:v>130</c:v>
                </c:pt>
                <c:pt idx="19">
                  <c:v>81</c:v>
                </c:pt>
                <c:pt idx="20">
                  <c:v>30</c:v>
                </c:pt>
                <c:pt idx="21">
                  <c:v>66</c:v>
                </c:pt>
                <c:pt idx="22">
                  <c:v>101</c:v>
                </c:pt>
                <c:pt idx="23">
                  <c:v>93</c:v>
                </c:pt>
                <c:pt idx="24">
                  <c:v>81</c:v>
                </c:pt>
                <c:pt idx="25">
                  <c:v>71</c:v>
                </c:pt>
                <c:pt idx="26">
                  <c:v>81</c:v>
                </c:pt>
                <c:pt idx="27">
                  <c:v>19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Covid-19-Daten'!$A$331:$AD$358</c:f>
              <c:multiLvlStrCache>
                <c:ptCount val="28"/>
                <c:lvl>
                  <c:pt idx="0">
                    <c:v>28'890</c:v>
                  </c:pt>
                  <c:pt idx="1">
                    <c:v>29'280</c:v>
                  </c:pt>
                  <c:pt idx="2">
                    <c:v>29'635</c:v>
                  </c:pt>
                  <c:pt idx="3">
                    <c:v>29'880</c:v>
                  </c:pt>
                  <c:pt idx="4">
                    <c:v>30'120</c:v>
                  </c:pt>
                  <c:pt idx="5">
                    <c:v>30'325</c:v>
                  </c:pt>
                  <c:pt idx="6">
                    <c:v>30'430</c:v>
                  </c:pt>
                  <c:pt idx="7">
                    <c:v>30'545</c:v>
                  </c:pt>
                  <c:pt idx="8">
                    <c:v>30'655</c:v>
                  </c:pt>
                  <c:pt idx="9">
                    <c:v>30'745</c:v>
                  </c:pt>
                  <c:pt idx="10">
                    <c:v>30'830</c:v>
                  </c:pt>
                  <c:pt idx="11">
                    <c:v>30'905</c:v>
                  </c:pt>
                  <c:pt idx="12">
                    <c:v>30'975</c:v>
                  </c:pt>
                  <c:pt idx="13">
                    <c:v>31'050</c:v>
                  </c:pt>
                  <c:pt idx="14">
                    <c:v>31'105</c:v>
                  </c:pt>
                  <c:pt idx="15">
                    <c:v>31'180</c:v>
                  </c:pt>
                  <c:pt idx="16">
                    <c:v>31'245</c:v>
                  </c:pt>
                  <c:pt idx="17">
                    <c:v>31'305</c:v>
                  </c:pt>
                  <c:pt idx="18">
                    <c:v>31'365</c:v>
                  </c:pt>
                  <c:pt idx="19">
                    <c:v>31'425</c:v>
                  </c:pt>
                  <c:pt idx="20">
                    <c:v>31'485</c:v>
                  </c:pt>
                  <c:pt idx="21">
                    <c:v>31'555</c:v>
                  </c:pt>
                  <c:pt idx="22">
                    <c:v>31'620</c:v>
                  </c:pt>
                  <c:pt idx="23">
                    <c:v>31'680</c:v>
                  </c:pt>
                  <c:pt idx="24">
                    <c:v>31'745</c:v>
                  </c:pt>
                  <c:pt idx="25">
                    <c:v>31'805</c:v>
                  </c:pt>
                  <c:pt idx="26">
                    <c:v>31'865</c:v>
                  </c:pt>
                  <c:pt idx="27">
                    <c:v>31'920</c:v>
                  </c:pt>
                </c:lvl>
                <c:lvl>
                  <c:pt idx="0">
                    <c:v>28'890</c:v>
                  </c:pt>
                  <c:pt idx="1">
                    <c:v>29'280</c:v>
                  </c:pt>
                  <c:pt idx="2">
                    <c:v>29'635</c:v>
                  </c:pt>
                  <c:pt idx="3">
                    <c:v>29'880</c:v>
                  </c:pt>
                  <c:pt idx="4">
                    <c:v>30'120</c:v>
                  </c:pt>
                  <c:pt idx="5">
                    <c:v>30'325</c:v>
                  </c:pt>
                  <c:pt idx="6">
                    <c:v>30'430</c:v>
                  </c:pt>
                  <c:pt idx="7">
                    <c:v>30'545</c:v>
                  </c:pt>
                  <c:pt idx="8">
                    <c:v>30'655</c:v>
                  </c:pt>
                  <c:pt idx="9">
                    <c:v>30'745</c:v>
                  </c:pt>
                  <c:pt idx="10">
                    <c:v>30'830</c:v>
                  </c:pt>
                  <c:pt idx="11">
                    <c:v>30'905</c:v>
                  </c:pt>
                  <c:pt idx="12">
                    <c:v>30'975</c:v>
                  </c:pt>
                  <c:pt idx="13">
                    <c:v>31'050</c:v>
                  </c:pt>
                  <c:pt idx="14">
                    <c:v>31'105</c:v>
                  </c:pt>
                  <c:pt idx="15">
                    <c:v>31'180</c:v>
                  </c:pt>
                  <c:pt idx="16">
                    <c:v>31'245</c:v>
                  </c:pt>
                  <c:pt idx="17">
                    <c:v>31'305</c:v>
                  </c:pt>
                  <c:pt idx="18">
                    <c:v>31'365</c:v>
                  </c:pt>
                  <c:pt idx="19">
                    <c:v>31'425</c:v>
                  </c:pt>
                  <c:pt idx="20">
                    <c:v>31'485</c:v>
                  </c:pt>
                  <c:pt idx="21">
                    <c:v>31'555</c:v>
                  </c:pt>
                  <c:pt idx="22">
                    <c:v>31'620</c:v>
                  </c:pt>
                  <c:pt idx="23">
                    <c:v>31'680</c:v>
                  </c:pt>
                  <c:pt idx="24">
                    <c:v>31'745</c:v>
                  </c:pt>
                  <c:pt idx="25">
                    <c:v>31'805</c:v>
                  </c:pt>
                  <c:pt idx="26">
                    <c:v>31'865</c:v>
                  </c:pt>
                  <c:pt idx="27">
                    <c:v>31'920</c:v>
                  </c:pt>
                </c:lvl>
                <c:lvl>
                  <c:pt idx="0">
                    <c:v>28'892</c:v>
                  </c:pt>
                  <c:pt idx="1">
                    <c:v>29'281</c:v>
                  </c:pt>
                  <c:pt idx="2">
                    <c:v>29'637</c:v>
                  </c:pt>
                  <c:pt idx="3">
                    <c:v>29'880</c:v>
                  </c:pt>
                  <c:pt idx="4">
                    <c:v>30'121</c:v>
                  </c:pt>
                  <c:pt idx="5">
                    <c:v>30'325</c:v>
                  </c:pt>
                  <c:pt idx="6">
                    <c:v>30'431</c:v>
                  </c:pt>
                  <c:pt idx="7">
                    <c:v>30'546</c:v>
                  </c:pt>
                  <c:pt idx="8">
                    <c:v>30'655</c:v>
                  </c:pt>
                  <c:pt idx="9">
                    <c:v>30'743</c:v>
                  </c:pt>
                  <c:pt idx="10">
                    <c:v>30'832</c:v>
                  </c:pt>
                  <c:pt idx="11">
                    <c:v>30'904</c:v>
                  </c:pt>
                  <c:pt idx="12">
                    <c:v>30'976</c:v>
                  </c:pt>
                  <c:pt idx="13">
                    <c:v>31'048</c:v>
                  </c:pt>
                  <c:pt idx="14">
                    <c:v>31'107</c:v>
                  </c:pt>
                  <c:pt idx="15">
                    <c:v>31'181</c:v>
                  </c:pt>
                  <c:pt idx="16">
                    <c:v>31'246</c:v>
                  </c:pt>
                  <c:pt idx="17">
                    <c:v>31'307</c:v>
                  </c:pt>
                  <c:pt idx="18">
                    <c:v>31'367</c:v>
                  </c:pt>
                  <c:pt idx="19">
                    <c:v>31'427</c:v>
                  </c:pt>
                  <c:pt idx="20">
                    <c:v>31'487</c:v>
                  </c:pt>
                  <c:pt idx="21">
                    <c:v>31'556</c:v>
                  </c:pt>
                  <c:pt idx="22">
                    <c:v>31'621</c:v>
                  </c:pt>
                  <c:pt idx="23">
                    <c:v>31'680</c:v>
                  </c:pt>
                  <c:pt idx="24">
                    <c:v>31'747</c:v>
                  </c:pt>
                  <c:pt idx="25">
                    <c:v>31'805</c:v>
                  </c:pt>
                  <c:pt idx="26">
                    <c:v>31'863</c:v>
                  </c:pt>
                  <c:pt idx="27">
                    <c:v>31'921</c:v>
                  </c:pt>
                </c:lvl>
                <c:lvl>
                  <c:pt idx="0">
                    <c:v>113</c:v>
                  </c:pt>
                  <c:pt idx="1">
                    <c:v>125</c:v>
                  </c:pt>
                  <c:pt idx="2">
                    <c:v>107</c:v>
                  </c:pt>
                  <c:pt idx="3">
                    <c:v>107</c:v>
                  </c:pt>
                  <c:pt idx="4">
                    <c:v>106</c:v>
                  </c:pt>
                  <c:pt idx="5">
                    <c:v>106</c:v>
                  </c:pt>
                  <c:pt idx="6">
                    <c:v>106</c:v>
                  </c:pt>
                  <c:pt idx="7">
                    <c:v>115</c:v>
                  </c:pt>
                  <c:pt idx="8">
                    <c:v>109</c:v>
                  </c:pt>
                  <c:pt idx="9">
                    <c:v>88</c:v>
                  </c:pt>
                  <c:pt idx="10">
                    <c:v>89</c:v>
                  </c:pt>
                  <c:pt idx="11">
                    <c:v>72</c:v>
                  </c:pt>
                  <c:pt idx="12">
                    <c:v>72</c:v>
                  </c:pt>
                  <c:pt idx="13">
                    <c:v>72</c:v>
                  </c:pt>
                  <c:pt idx="14">
                    <c:v>59</c:v>
                  </c:pt>
                  <c:pt idx="15">
                    <c:v>74</c:v>
                  </c:pt>
                  <c:pt idx="16">
                    <c:v>65</c:v>
                  </c:pt>
                  <c:pt idx="17">
                    <c:v>61</c:v>
                  </c:pt>
                  <c:pt idx="18">
                    <c:v>60</c:v>
                  </c:pt>
                  <c:pt idx="19">
                    <c:v>60</c:v>
                  </c:pt>
                  <c:pt idx="20">
                    <c:v>60</c:v>
                  </c:pt>
                  <c:pt idx="21">
                    <c:v>69</c:v>
                  </c:pt>
                  <c:pt idx="22">
                    <c:v>65</c:v>
                  </c:pt>
                  <c:pt idx="23">
                    <c:v>59</c:v>
                  </c:pt>
                  <c:pt idx="24">
                    <c:v>67</c:v>
                  </c:pt>
                  <c:pt idx="25">
                    <c:v>58</c:v>
                  </c:pt>
                  <c:pt idx="26">
                    <c:v>58</c:v>
                  </c:pt>
                  <c:pt idx="27">
                    <c:v>58</c:v>
                  </c:pt>
                </c:lvl>
                <c:lvl>
                  <c:pt idx="0">
                    <c:v>559</c:v>
                  </c:pt>
                  <c:pt idx="1">
                    <c:v>563</c:v>
                  </c:pt>
                  <c:pt idx="2">
                    <c:v>567</c:v>
                  </c:pt>
                  <c:pt idx="3">
                    <c:v>572</c:v>
                  </c:pt>
                  <c:pt idx="4">
                    <c:v>575</c:v>
                  </c:pt>
                  <c:pt idx="5">
                    <c:v>580</c:v>
                  </c:pt>
                  <c:pt idx="6">
                    <c:v>580</c:v>
                  </c:pt>
                  <c:pt idx="7">
                    <c:v>583</c:v>
                  </c:pt>
                  <c:pt idx="8">
                    <c:v>589</c:v>
                  </c:pt>
                  <c:pt idx="9">
                    <c:v>593</c:v>
                  </c:pt>
                  <c:pt idx="10">
                    <c:v>595</c:v>
                  </c:pt>
                  <c:pt idx="11">
                    <c:v>600</c:v>
                  </c:pt>
                  <c:pt idx="12">
                    <c:v>603</c:v>
                  </c:pt>
                  <c:pt idx="13">
                    <c:v>606</c:v>
                  </c:pt>
                  <c:pt idx="14">
                    <c:v>609</c:v>
                  </c:pt>
                  <c:pt idx="15">
                    <c:v>611</c:v>
                  </c:pt>
                  <c:pt idx="16">
                    <c:v>611</c:v>
                  </c:pt>
                  <c:pt idx="17">
                    <c:v>615</c:v>
                  </c:pt>
                  <c:pt idx="18">
                    <c:v>615</c:v>
                  </c:pt>
                  <c:pt idx="19">
                    <c:v>615</c:v>
                  </c:pt>
                  <c:pt idx="20">
                    <c:v>615</c:v>
                  </c:pt>
                  <c:pt idx="21">
                    <c:v>616</c:v>
                  </c:pt>
                  <c:pt idx="22">
                    <c:v>617</c:v>
                  </c:pt>
                  <c:pt idx="23">
                    <c:v>619</c:v>
                  </c:pt>
                  <c:pt idx="24">
                    <c:v>620</c:v>
                  </c:pt>
                  <c:pt idx="25">
                    <c:v>620</c:v>
                  </c:pt>
                  <c:pt idx="26">
                    <c:v>620</c:v>
                  </c:pt>
                  <c:pt idx="27">
                    <c:v>621</c:v>
                  </c:pt>
                </c:lvl>
                <c:lvl>
                  <c:pt idx="0">
                    <c:v>3</c:v>
                  </c:pt>
                  <c:pt idx="1">
                    <c:v>4</c:v>
                  </c:pt>
                  <c:pt idx="2">
                    <c:v>4</c:v>
                  </c:pt>
                  <c:pt idx="3">
                    <c:v>5</c:v>
                  </c:pt>
                  <c:pt idx="4">
                    <c:v>3</c:v>
                  </c:pt>
                  <c:pt idx="5">
                    <c:v>5</c:v>
                  </c:pt>
                  <c:pt idx="6">
                    <c:v>0</c:v>
                  </c:pt>
                  <c:pt idx="7">
                    <c:v>3</c:v>
                  </c:pt>
                  <c:pt idx="8">
                    <c:v>6</c:v>
                  </c:pt>
                  <c:pt idx="9">
                    <c:v>4</c:v>
                  </c:pt>
                  <c:pt idx="10">
                    <c:v>2</c:v>
                  </c:pt>
                  <c:pt idx="11">
                    <c:v>5</c:v>
                  </c:pt>
                  <c:pt idx="12">
                    <c:v>3</c:v>
                  </c:pt>
                  <c:pt idx="13">
                    <c:v>3</c:v>
                  </c:pt>
                  <c:pt idx="14">
                    <c:v>3</c:v>
                  </c:pt>
                  <c:pt idx="15">
                    <c:v>2</c:v>
                  </c:pt>
                  <c:pt idx="16">
                    <c:v>0</c:v>
                  </c:pt>
                  <c:pt idx="17">
                    <c:v>4</c:v>
                  </c:pt>
                  <c:pt idx="18">
                    <c:v>0</c:v>
                  </c:pt>
                  <c:pt idx="19">
                    <c:v>0</c:v>
                  </c:pt>
                  <c:pt idx="20">
                    <c:v>0</c:v>
                  </c:pt>
                  <c:pt idx="21">
                    <c:v>1</c:v>
                  </c:pt>
                  <c:pt idx="22">
                    <c:v>1</c:v>
                  </c:pt>
                  <c:pt idx="23">
                    <c:v>2</c:v>
                  </c:pt>
                  <c:pt idx="24">
                    <c:v>1</c:v>
                  </c:pt>
                  <c:pt idx="25">
                    <c:v>0</c:v>
                  </c:pt>
                  <c:pt idx="26">
                    <c:v>0</c:v>
                  </c:pt>
                  <c:pt idx="27">
                    <c:v>1</c:v>
                  </c:pt>
                </c:lvl>
                <c:lvl>
                  <c:pt idx="0">
                    <c:v>27</c:v>
                  </c:pt>
                  <c:pt idx="1">
                    <c:v>22</c:v>
                  </c:pt>
                  <c:pt idx="2">
                    <c:v>23</c:v>
                  </c:pt>
                  <c:pt idx="3">
                    <c:v>26</c:v>
                  </c:pt>
                  <c:pt idx="4">
                    <c:v>25</c:v>
                  </c:pt>
                  <c:pt idx="7">
                    <c:v>20</c:v>
                  </c:pt>
                  <c:pt idx="8">
                    <c:v>20</c:v>
                  </c:pt>
                  <c:pt idx="9">
                    <c:v>29</c:v>
                  </c:pt>
                  <c:pt idx="10">
                    <c:v>29</c:v>
                  </c:pt>
                  <c:pt idx="11">
                    <c:v>31</c:v>
                  </c:pt>
                  <c:pt idx="14">
                    <c:v>31</c:v>
                  </c:pt>
                  <c:pt idx="15">
                    <c:v>20</c:v>
                  </c:pt>
                  <c:pt idx="16">
                    <c:v>23</c:v>
                  </c:pt>
                  <c:pt idx="17">
                    <c:v>21</c:v>
                  </c:pt>
                  <c:pt idx="18">
                    <c:v>29</c:v>
                  </c:pt>
                  <c:pt idx="21">
                    <c:v>23</c:v>
                  </c:pt>
                </c:lvl>
                <c:lvl>
                  <c:pt idx="0">
                    <c:v>18</c:v>
                  </c:pt>
                  <c:pt idx="1">
                    <c:v>13</c:v>
                  </c:pt>
                  <c:pt idx="2">
                    <c:v>13</c:v>
                  </c:pt>
                  <c:pt idx="3">
                    <c:v>16</c:v>
                  </c:pt>
                  <c:pt idx="4">
                    <c:v>14</c:v>
                  </c:pt>
                  <c:pt idx="7">
                    <c:v>8</c:v>
                  </c:pt>
                  <c:pt idx="8">
                    <c:v>9</c:v>
                  </c:pt>
                  <c:pt idx="9">
                    <c:v>16</c:v>
                  </c:pt>
                  <c:pt idx="10">
                    <c:v>14</c:v>
                  </c:pt>
                  <c:pt idx="11">
                    <c:v>15</c:v>
                  </c:pt>
                  <c:pt idx="14">
                    <c:v>19</c:v>
                  </c:pt>
                  <c:pt idx="15">
                    <c:v>14</c:v>
                  </c:pt>
                  <c:pt idx="16">
                    <c:v>13</c:v>
                  </c:pt>
                  <c:pt idx="17">
                    <c:v>10</c:v>
                  </c:pt>
                  <c:pt idx="18">
                    <c:v>19</c:v>
                  </c:pt>
                  <c:pt idx="21">
                    <c:v>12</c:v>
                  </c:pt>
                  <c:pt idx="22">
                    <c:v>10</c:v>
                  </c:pt>
                  <c:pt idx="23">
                    <c:v>17</c:v>
                  </c:pt>
                  <c:pt idx="24">
                    <c:v>21</c:v>
                  </c:pt>
                  <c:pt idx="25">
                    <c:v>24</c:v>
                  </c:pt>
                </c:lvl>
                <c:lvl>
                  <c:pt idx="0">
                    <c:v>9</c:v>
                  </c:pt>
                  <c:pt idx="1">
                    <c:v>9</c:v>
                  </c:pt>
                  <c:pt idx="2">
                    <c:v>10</c:v>
                  </c:pt>
                  <c:pt idx="3">
                    <c:v>10</c:v>
                  </c:pt>
                  <c:pt idx="4">
                    <c:v>11</c:v>
                  </c:pt>
                  <c:pt idx="7">
                    <c:v>12</c:v>
                  </c:pt>
                  <c:pt idx="8">
                    <c:v>11</c:v>
                  </c:pt>
                  <c:pt idx="9">
                    <c:v>13</c:v>
                  </c:pt>
                  <c:pt idx="10">
                    <c:v>15</c:v>
                  </c:pt>
                  <c:pt idx="11">
                    <c:v>16</c:v>
                  </c:pt>
                  <c:pt idx="14">
                    <c:v>12</c:v>
                  </c:pt>
                  <c:pt idx="15">
                    <c:v>6</c:v>
                  </c:pt>
                  <c:pt idx="16">
                    <c:v>10</c:v>
                  </c:pt>
                  <c:pt idx="17">
                    <c:v>11</c:v>
                  </c:pt>
                  <c:pt idx="18">
                    <c:v>10</c:v>
                  </c:pt>
                  <c:pt idx="21">
                    <c:v>11</c:v>
                  </c:pt>
                  <c:pt idx="22">
                    <c:v>10</c:v>
                  </c:pt>
                  <c:pt idx="23">
                    <c:v>9</c:v>
                  </c:pt>
                  <c:pt idx="24">
                    <c:v>15</c:v>
                  </c:pt>
                  <c:pt idx="25">
                    <c:v>14</c:v>
                  </c:pt>
                </c:lvl>
                <c:lvl>
                  <c:pt idx="0">
                    <c:v>8</c:v>
                  </c:pt>
                  <c:pt idx="1">
                    <c:v>9</c:v>
                  </c:pt>
                  <c:pt idx="2">
                    <c:v>9</c:v>
                  </c:pt>
                  <c:pt idx="3">
                    <c:v>10</c:v>
                  </c:pt>
                  <c:pt idx="4">
                    <c:v>11</c:v>
                  </c:pt>
                  <c:pt idx="7">
                    <c:v>11</c:v>
                  </c:pt>
                  <c:pt idx="8">
                    <c:v>11</c:v>
                  </c:pt>
                  <c:pt idx="9">
                    <c:v>13</c:v>
                  </c:pt>
                  <c:pt idx="10">
                    <c:v>14</c:v>
                  </c:pt>
                  <c:pt idx="11">
                    <c:v>14</c:v>
                  </c:pt>
                  <c:pt idx="14">
                    <c:v>10</c:v>
                  </c:pt>
                  <c:pt idx="15">
                    <c:v>4</c:v>
                  </c:pt>
                  <c:pt idx="16">
                    <c:v>9</c:v>
                  </c:pt>
                  <c:pt idx="17">
                    <c:v>9</c:v>
                  </c:pt>
                  <c:pt idx="18">
                    <c:v>9</c:v>
                  </c:pt>
                  <c:pt idx="21">
                    <c:v>9</c:v>
                  </c:pt>
                  <c:pt idx="22">
                    <c:v>8</c:v>
                  </c:pt>
                  <c:pt idx="23">
                    <c:v>7</c:v>
                  </c:pt>
                  <c:pt idx="24">
                    <c:v>13</c:v>
                  </c:pt>
                  <c:pt idx="25">
                    <c:v>12</c:v>
                  </c:pt>
                </c:lvl>
                <c:lvl>
                  <c:pt idx="0">
                    <c:v>42</c:v>
                  </c:pt>
                  <c:pt idx="1">
                    <c:v>42</c:v>
                  </c:pt>
                  <c:pt idx="2">
                    <c:v>40</c:v>
                  </c:pt>
                  <c:pt idx="3">
                    <c:v>42</c:v>
                  </c:pt>
                  <c:pt idx="4">
                    <c:v>41</c:v>
                  </c:pt>
                  <c:pt idx="7">
                    <c:v>36</c:v>
                  </c:pt>
                  <c:pt idx="8">
                    <c:v>39</c:v>
                  </c:pt>
                  <c:pt idx="9">
                    <c:v>37</c:v>
                  </c:pt>
                  <c:pt idx="10">
                    <c:v>35</c:v>
                  </c:pt>
                  <c:pt idx="11">
                    <c:v>34</c:v>
                  </c:pt>
                  <c:pt idx="14">
                    <c:v>38</c:v>
                  </c:pt>
                  <c:pt idx="15">
                    <c:v>44</c:v>
                  </c:pt>
                  <c:pt idx="16">
                    <c:v>39</c:v>
                  </c:pt>
                  <c:pt idx="17">
                    <c:v>39</c:v>
                  </c:pt>
                  <c:pt idx="18">
                    <c:v>40</c:v>
                  </c:pt>
                  <c:pt idx="21">
                    <c:v>39</c:v>
                  </c:pt>
                  <c:pt idx="22">
                    <c:v>40</c:v>
                  </c:pt>
                  <c:pt idx="23">
                    <c:v>39</c:v>
                  </c:pt>
                  <c:pt idx="24">
                    <c:v>35</c:v>
                  </c:pt>
                  <c:pt idx="25">
                    <c:v>36</c:v>
                  </c:pt>
                </c:lvl>
                <c:lvl>
                  <c:pt idx="0">
                    <c:v>23</c:v>
                  </c:pt>
                  <c:pt idx="1">
                    <c:v>25</c:v>
                  </c:pt>
                  <c:pt idx="2">
                    <c:v>21</c:v>
                  </c:pt>
                  <c:pt idx="3">
                    <c:v>20</c:v>
                  </c:pt>
                  <c:pt idx="4">
                    <c:v>19</c:v>
                  </c:pt>
                  <c:pt idx="7">
                    <c:v>20</c:v>
                  </c:pt>
                  <c:pt idx="8">
                    <c:v>17</c:v>
                  </c:pt>
                  <c:pt idx="9">
                    <c:v>16</c:v>
                  </c:pt>
                  <c:pt idx="10">
                    <c:v>17</c:v>
                  </c:pt>
                  <c:pt idx="11">
                    <c:v>16</c:v>
                  </c:pt>
                  <c:pt idx="14">
                    <c:v>19</c:v>
                  </c:pt>
                  <c:pt idx="15">
                    <c:v>24</c:v>
                  </c:pt>
                  <c:pt idx="16">
                    <c:v>19</c:v>
                  </c:pt>
                  <c:pt idx="17">
                    <c:v>16</c:v>
                  </c:pt>
                  <c:pt idx="18">
                    <c:v>14</c:v>
                  </c:pt>
                  <c:pt idx="21">
                    <c:v>18</c:v>
                  </c:pt>
                  <c:pt idx="22">
                    <c:v>16</c:v>
                  </c:pt>
                  <c:pt idx="23">
                    <c:v>13</c:v>
                  </c:pt>
                  <c:pt idx="24">
                    <c:v>15</c:v>
                  </c:pt>
                  <c:pt idx="25">
                    <c:v>12</c:v>
                  </c:pt>
                </c:lvl>
                <c:lvl>
                  <c:pt idx="0">
                    <c:v>2</c:v>
                  </c:pt>
                  <c:pt idx="1">
                    <c:v>6</c:v>
                  </c:pt>
                  <c:pt idx="2">
                    <c:v>4</c:v>
                  </c:pt>
                  <c:pt idx="3">
                    <c:v>2</c:v>
                  </c:pt>
                  <c:pt idx="4">
                    <c:v>3</c:v>
                  </c:pt>
                  <c:pt idx="7">
                    <c:v>5</c:v>
                  </c:pt>
                  <c:pt idx="8">
                    <c:v>5</c:v>
                  </c:pt>
                  <c:pt idx="9">
                    <c:v>3</c:v>
                  </c:pt>
                  <c:pt idx="10">
                    <c:v>4</c:v>
                  </c:pt>
                  <c:pt idx="11">
                    <c:v>3</c:v>
                  </c:pt>
                  <c:pt idx="14">
                    <c:v>3</c:v>
                  </c:pt>
                  <c:pt idx="15">
                    <c:v>4</c:v>
                  </c:pt>
                  <c:pt idx="16">
                    <c:v>3</c:v>
                  </c:pt>
                  <c:pt idx="17">
                    <c:v>1</c:v>
                  </c:pt>
                  <c:pt idx="18">
                    <c:v>1</c:v>
                  </c:pt>
                  <c:pt idx="21">
                    <c:v>3</c:v>
                  </c:pt>
                  <c:pt idx="22">
                    <c:v>3</c:v>
                  </c:pt>
                  <c:pt idx="23">
                    <c:v>1</c:v>
                  </c:pt>
                  <c:pt idx="24">
                    <c:v>2</c:v>
                  </c:pt>
                  <c:pt idx="25">
                    <c:v>1</c:v>
                  </c:pt>
                </c:lvl>
                <c:lvl>
                  <c:pt idx="0">
                    <c:v>21</c:v>
                  </c:pt>
                  <c:pt idx="1">
                    <c:v>19</c:v>
                  </c:pt>
                  <c:pt idx="2">
                    <c:v>17</c:v>
                  </c:pt>
                  <c:pt idx="3">
                    <c:v>18</c:v>
                  </c:pt>
                  <c:pt idx="4">
                    <c:v>16</c:v>
                  </c:pt>
                  <c:pt idx="7">
                    <c:v>15</c:v>
                  </c:pt>
                  <c:pt idx="8">
                    <c:v>12</c:v>
                  </c:pt>
                  <c:pt idx="9">
                    <c:v>13</c:v>
                  </c:pt>
                  <c:pt idx="10">
                    <c:v>13</c:v>
                  </c:pt>
                  <c:pt idx="11">
                    <c:v>13</c:v>
                  </c:pt>
                  <c:pt idx="14">
                    <c:v>16</c:v>
                  </c:pt>
                  <c:pt idx="15">
                    <c:v>20</c:v>
                  </c:pt>
                  <c:pt idx="16">
                    <c:v>16</c:v>
                  </c:pt>
                  <c:pt idx="17">
                    <c:v>15</c:v>
                  </c:pt>
                  <c:pt idx="18">
                    <c:v>13</c:v>
                  </c:pt>
                  <c:pt idx="21">
                    <c:v>15</c:v>
                  </c:pt>
                  <c:pt idx="22">
                    <c:v>13</c:v>
                  </c:pt>
                  <c:pt idx="23">
                    <c:v>12</c:v>
                  </c:pt>
                  <c:pt idx="24">
                    <c:v>13</c:v>
                  </c:pt>
                  <c:pt idx="25">
                    <c:v>11</c:v>
                  </c:pt>
                </c:lvl>
                <c:lvl>
                  <c:pt idx="0">
                    <c:v>90</c:v>
                  </c:pt>
                  <c:pt idx="1">
                    <c:v>100</c:v>
                  </c:pt>
                  <c:pt idx="2">
                    <c:v>86</c:v>
                  </c:pt>
                  <c:pt idx="3">
                    <c:v>87</c:v>
                  </c:pt>
                  <c:pt idx="4">
                    <c:v>87</c:v>
                  </c:pt>
                  <c:pt idx="7">
                    <c:v>95</c:v>
                  </c:pt>
                  <c:pt idx="8">
                    <c:v>92</c:v>
                  </c:pt>
                  <c:pt idx="9">
                    <c:v>72</c:v>
                  </c:pt>
                  <c:pt idx="10">
                    <c:v>72</c:v>
                  </c:pt>
                  <c:pt idx="11">
                    <c:v>56</c:v>
                  </c:pt>
                  <c:pt idx="14">
                    <c:v>40</c:v>
                  </c:pt>
                  <c:pt idx="15">
                    <c:v>50</c:v>
                  </c:pt>
                  <c:pt idx="16">
                    <c:v>46</c:v>
                  </c:pt>
                  <c:pt idx="17">
                    <c:v>45</c:v>
                  </c:pt>
                  <c:pt idx="18">
                    <c:v>46</c:v>
                  </c:pt>
                  <c:pt idx="21">
                    <c:v>51</c:v>
                  </c:pt>
                  <c:pt idx="22">
                    <c:v>49</c:v>
                  </c:pt>
                  <c:pt idx="23">
                    <c:v>46</c:v>
                  </c:pt>
                  <c:pt idx="24">
                    <c:v>52</c:v>
                  </c:pt>
                  <c:pt idx="25">
                    <c:v>46</c:v>
                  </c:pt>
                </c:lvl>
                <c:lvl>
                  <c:pt idx="0">
                    <c:v>445.0</c:v>
                  </c:pt>
                  <c:pt idx="1">
                    <c:v>418.7</c:v>
                  </c:pt>
                  <c:pt idx="2">
                    <c:v>397.9</c:v>
                  </c:pt>
                  <c:pt idx="3">
                    <c:v>392.2</c:v>
                  </c:pt>
                  <c:pt idx="4">
                    <c:v>382.9</c:v>
                  </c:pt>
                  <c:pt idx="5">
                    <c:v>376.5</c:v>
                  </c:pt>
                  <c:pt idx="6">
                    <c:v>365.3</c:v>
                  </c:pt>
                  <c:pt idx="7">
                    <c:v>354.6</c:v>
                  </c:pt>
                  <c:pt idx="8">
                    <c:v>340.3</c:v>
                  </c:pt>
                  <c:pt idx="9">
                    <c:v>333.8</c:v>
                  </c:pt>
                  <c:pt idx="10">
                    <c:v>317.5</c:v>
                  </c:pt>
                  <c:pt idx="11">
                    <c:v>316.3</c:v>
                  </c:pt>
                  <c:pt idx="12">
                    <c:v>309.0</c:v>
                  </c:pt>
                  <c:pt idx="13">
                    <c:v>305.9</c:v>
                  </c:pt>
                  <c:pt idx="14">
                    <c:v>294.4</c:v>
                  </c:pt>
                  <c:pt idx="15">
                    <c:v>282.2</c:v>
                  </c:pt>
                  <c:pt idx="16">
                    <c:v>269.6</c:v>
                  </c:pt>
                  <c:pt idx="17">
                    <c:v>256.8</c:v>
                  </c:pt>
                  <c:pt idx="18">
                    <c:v>249.9</c:v>
                  </c:pt>
                  <c:pt idx="19">
                    <c:v>238.2</c:v>
                  </c:pt>
                  <c:pt idx="20">
                    <c:v>236.6</c:v>
                  </c:pt>
                  <c:pt idx="21">
                    <c:v>227.2</c:v>
                  </c:pt>
                  <c:pt idx="22">
                    <c:v>215.7</c:v>
                  </c:pt>
                  <c:pt idx="23">
                    <c:v>209.0</c:v>
                  </c:pt>
                  <c:pt idx="24">
                    <c:v>198.8</c:v>
                  </c:pt>
                  <c:pt idx="25">
                    <c:v>187.4</c:v>
                  </c:pt>
                  <c:pt idx="26">
                    <c:v>183.2</c:v>
                  </c:pt>
                  <c:pt idx="27">
                    <c:v>178.7</c:v>
                  </c:pt>
                </c:lvl>
                <c:lvl>
                  <c:pt idx="0">
                    <c:v>188.2</c:v>
                  </c:pt>
                  <c:pt idx="1">
                    <c:v>180.3</c:v>
                  </c:pt>
                  <c:pt idx="2">
                    <c:v>182.4</c:v>
                  </c:pt>
                  <c:pt idx="3">
                    <c:v>174.0</c:v>
                  </c:pt>
                  <c:pt idx="4">
                    <c:v>176.9</c:v>
                  </c:pt>
                  <c:pt idx="5">
                    <c:v>177.1</c:v>
                  </c:pt>
                  <c:pt idx="6">
                    <c:v>172.6</c:v>
                  </c:pt>
                  <c:pt idx="7">
                    <c:v>166.3</c:v>
                  </c:pt>
                  <c:pt idx="8">
                    <c:v>160.0</c:v>
                  </c:pt>
                  <c:pt idx="9">
                    <c:v>151.5</c:v>
                  </c:pt>
                  <c:pt idx="10">
                    <c:v>143.5</c:v>
                  </c:pt>
                  <c:pt idx="11">
                    <c:v>139.4</c:v>
                  </c:pt>
                  <c:pt idx="12">
                    <c:v>131.9</c:v>
                  </c:pt>
                  <c:pt idx="13">
                    <c:v>133.2</c:v>
                  </c:pt>
                  <c:pt idx="14">
                    <c:v>128.1</c:v>
                  </c:pt>
                  <c:pt idx="15">
                    <c:v>122.2</c:v>
                  </c:pt>
                  <c:pt idx="16">
                    <c:v>118.1</c:v>
                  </c:pt>
                  <c:pt idx="17">
                    <c:v>113.2</c:v>
                  </c:pt>
                  <c:pt idx="18">
                    <c:v>110.4</c:v>
                  </c:pt>
                  <c:pt idx="19">
                    <c:v>106.3</c:v>
                  </c:pt>
                  <c:pt idx="20">
                    <c:v>103.4</c:v>
                  </c:pt>
                  <c:pt idx="21">
                    <c:v>99.1</c:v>
                  </c:pt>
                  <c:pt idx="22">
                    <c:v>93.5</c:v>
                  </c:pt>
                  <c:pt idx="23">
                    <c:v>90.9</c:v>
                  </c:pt>
                  <c:pt idx="24">
                    <c:v>85.6</c:v>
                  </c:pt>
                  <c:pt idx="25">
                    <c:v>76.9</c:v>
                  </c:pt>
                  <c:pt idx="26">
                    <c:v>76.9</c:v>
                  </c:pt>
                  <c:pt idx="27">
                    <c:v>75.3</c:v>
                  </c:pt>
                </c:lvl>
                <c:lvl>
                  <c:pt idx="0">
                    <c:v>26.9</c:v>
                  </c:pt>
                  <c:pt idx="1">
                    <c:v>25.8</c:v>
                  </c:pt>
                  <c:pt idx="2">
                    <c:v>26.1</c:v>
                  </c:pt>
                  <c:pt idx="3">
                    <c:v>24.9</c:v>
                  </c:pt>
                  <c:pt idx="4">
                    <c:v>25.3</c:v>
                  </c:pt>
                  <c:pt idx="5">
                    <c:v>25.3</c:v>
                  </c:pt>
                  <c:pt idx="6">
                    <c:v>24.7</c:v>
                  </c:pt>
                  <c:pt idx="7">
                    <c:v>23.8</c:v>
                  </c:pt>
                  <c:pt idx="8">
                    <c:v>22.9</c:v>
                  </c:pt>
                  <c:pt idx="9">
                    <c:v>21.6</c:v>
                  </c:pt>
                  <c:pt idx="10">
                    <c:v>20.5</c:v>
                  </c:pt>
                  <c:pt idx="11">
                    <c:v>19.9</c:v>
                  </c:pt>
                  <c:pt idx="12">
                    <c:v>18.8</c:v>
                  </c:pt>
                  <c:pt idx="13">
                    <c:v>19.0</c:v>
                  </c:pt>
                  <c:pt idx="14">
                    <c:v>18.3</c:v>
                  </c:pt>
                  <c:pt idx="15">
                    <c:v>17.5</c:v>
                  </c:pt>
                  <c:pt idx="16">
                    <c:v>16.9</c:v>
                  </c:pt>
                  <c:pt idx="17">
                    <c:v>16.2</c:v>
                  </c:pt>
                  <c:pt idx="18">
                    <c:v>15.8</c:v>
                  </c:pt>
                  <c:pt idx="19">
                    <c:v>15.2</c:v>
                  </c:pt>
                  <c:pt idx="20">
                    <c:v>14.8</c:v>
                  </c:pt>
                  <c:pt idx="21">
                    <c:v>14.2</c:v>
                  </c:pt>
                  <c:pt idx="22">
                    <c:v>13.4</c:v>
                  </c:pt>
                  <c:pt idx="23">
                    <c:v>13.0</c:v>
                  </c:pt>
                  <c:pt idx="24">
                    <c:v>12.2</c:v>
                  </c:pt>
                  <c:pt idx="25">
                    <c:v>11.0</c:v>
                  </c:pt>
                  <c:pt idx="26">
                    <c:v>11.0</c:v>
                  </c:pt>
                  <c:pt idx="27">
                    <c:v>10.8</c:v>
                  </c:pt>
                </c:lvl>
                <c:lvl>
                  <c:pt idx="0">
                    <c:v>25.4</c:v>
                  </c:pt>
                  <c:pt idx="1">
                    <c:v>32.6</c:v>
                  </c:pt>
                  <c:pt idx="2">
                    <c:v>29.0</c:v>
                  </c:pt>
                  <c:pt idx="3">
                    <c:v>30.0</c:v>
                  </c:pt>
                  <c:pt idx="4">
                    <c:v>26.0</c:v>
                  </c:pt>
                  <c:pt idx="5">
                    <c:v>23.5</c:v>
                  </c:pt>
                  <c:pt idx="6">
                    <c:v>6.0</c:v>
                  </c:pt>
                  <c:pt idx="7">
                    <c:v>19.1</c:v>
                  </c:pt>
                  <c:pt idx="8">
                    <c:v>26.3</c:v>
                  </c:pt>
                  <c:pt idx="9">
                    <c:v>20.4</c:v>
                  </c:pt>
                  <c:pt idx="10">
                    <c:v>22.1</c:v>
                  </c:pt>
                  <c:pt idx="11">
                    <c:v>21.9</c:v>
                  </c:pt>
                  <c:pt idx="12">
                    <c:v>16.0</c:v>
                  </c:pt>
                  <c:pt idx="13">
                    <c:v>7.4</c:v>
                  </c:pt>
                  <c:pt idx="14">
                    <c:v>14.0</c:v>
                  </c:pt>
                  <c:pt idx="15">
                    <c:v>20.4</c:v>
                  </c:pt>
                  <c:pt idx="16">
                    <c:v>16.3</c:v>
                  </c:pt>
                  <c:pt idx="17">
                    <c:v>17.2</c:v>
                  </c:pt>
                  <c:pt idx="18">
                    <c:v>19.1</c:v>
                  </c:pt>
                  <c:pt idx="19">
                    <c:v>11.9</c:v>
                  </c:pt>
                  <c:pt idx="20">
                    <c:v>4.4</c:v>
                  </c:pt>
                  <c:pt idx="21">
                    <c:v>9.7</c:v>
                  </c:pt>
                  <c:pt idx="22">
                    <c:v>14.9</c:v>
                  </c:pt>
                  <c:pt idx="23">
                    <c:v>13.7</c:v>
                  </c:pt>
                  <c:pt idx="24">
                    <c:v>11.9</c:v>
                  </c:pt>
                  <c:pt idx="25">
                    <c:v>10.4</c:v>
                  </c:pt>
                  <c:pt idx="26">
                    <c:v>11.9</c:v>
                  </c:pt>
                  <c:pt idx="27">
                    <c:v>2.8</c:v>
                  </c:pt>
                </c:lvl>
                <c:lvl>
                  <c:pt idx="0">
                    <c:v>169.0</c:v>
                  </c:pt>
                  <c:pt idx="1">
                    <c:v>171.9</c:v>
                  </c:pt>
                  <c:pt idx="2">
                    <c:v>172.0</c:v>
                  </c:pt>
                  <c:pt idx="3">
                    <c:v>167.7</c:v>
                  </c:pt>
                  <c:pt idx="4">
                    <c:v>161.6</c:v>
                  </c:pt>
                  <c:pt idx="5">
                    <c:v>155.4</c:v>
                  </c:pt>
                  <c:pt idx="6">
                    <c:v>147.1</c:v>
                  </c:pt>
                  <c:pt idx="7">
                    <c:v>139.4</c:v>
                  </c:pt>
                  <c:pt idx="8">
                    <c:v>135.4</c:v>
                  </c:pt>
                  <c:pt idx="9">
                    <c:v>128.1</c:v>
                  </c:pt>
                  <c:pt idx="10">
                    <c:v>129.4</c:v>
                  </c:pt>
                  <c:pt idx="11">
                    <c:v>124.4</c:v>
                  </c:pt>
                  <c:pt idx="12">
                    <c:v>118.7</c:v>
                  </c:pt>
                  <c:pt idx="13">
                    <c:v>114.7</c:v>
                  </c:pt>
                  <c:pt idx="14">
                    <c:v>110.0</c:v>
                  </c:pt>
                  <c:pt idx="15">
                    <c:v>107.3</c:v>
                  </c:pt>
                  <c:pt idx="16">
                    <c:v>103.3</c:v>
                  </c:pt>
                  <c:pt idx="17">
                    <c:v>100.4</c:v>
                  </c:pt>
                  <c:pt idx="18">
                    <c:v>96.3</c:v>
                  </c:pt>
                  <c:pt idx="19">
                    <c:v>90.9</c:v>
                  </c:pt>
                  <c:pt idx="20">
                    <c:v>88.3</c:v>
                  </c:pt>
                  <c:pt idx="21">
                    <c:v>83.1</c:v>
                  </c:pt>
                  <c:pt idx="22">
                    <c:v>74.7</c:v>
                  </c:pt>
                  <c:pt idx="23">
                    <c:v>74.7</c:v>
                  </c:pt>
                  <c:pt idx="24">
                    <c:v>73.1</c:v>
                  </c:pt>
                </c:lvl>
                <c:lvl>
                  <c:pt idx="0">
                    <c:v>0.6%</c:v>
                  </c:pt>
                  <c:pt idx="1">
                    <c:v>1.4%</c:v>
                  </c:pt>
                  <c:pt idx="2">
                    <c:v>1.0%</c:v>
                  </c:pt>
                  <c:pt idx="3">
                    <c:v>2.5%</c:v>
                  </c:pt>
                  <c:pt idx="4">
                    <c:v>4.0%</c:v>
                  </c:pt>
                  <c:pt idx="5">
                    <c:v>4.4%</c:v>
                  </c:pt>
                  <c:pt idx="6">
                    <c:v>9.8%</c:v>
                  </c:pt>
                  <c:pt idx="7">
                    <c:v>3.1%</c:v>
                  </c:pt>
                  <c:pt idx="8">
                    <c:v>7.8%</c:v>
                  </c:pt>
                  <c:pt idx="9">
                    <c:v>8.6%</c:v>
                  </c:pt>
                  <c:pt idx="10">
                    <c:v>6.0%</c:v>
                  </c:pt>
                  <c:pt idx="11">
                    <c:v>26.2%</c:v>
                  </c:pt>
                  <c:pt idx="12">
                    <c:v>11.9%</c:v>
                  </c:pt>
                  <c:pt idx="13">
                    <c:v>24.0%</c:v>
                  </c:pt>
                  <c:pt idx="14">
                    <c:v>8.4%</c:v>
                  </c:pt>
                  <c:pt idx="15">
                    <c:v>15.8%</c:v>
                  </c:pt>
                  <c:pt idx="16">
                    <c:v>14.4%</c:v>
                  </c:pt>
                  <c:pt idx="17">
                    <c:v>22.2%</c:v>
                  </c:pt>
                  <c:pt idx="18">
                    <c:v>20.8%</c:v>
                  </c:pt>
                  <c:pt idx="19">
                    <c:v>30.9%</c:v>
                  </c:pt>
                  <c:pt idx="20">
                    <c:v>36.7%</c:v>
                  </c:pt>
                  <c:pt idx="21">
                    <c:v>12.1%</c:v>
                  </c:pt>
                  <c:pt idx="22">
                    <c:v>24.8%</c:v>
                  </c:pt>
                  <c:pt idx="23">
                    <c:v>22.6%</c:v>
                  </c:pt>
                  <c:pt idx="24">
                    <c:v>18.5%</c:v>
                  </c:pt>
                  <c:pt idx="25">
                    <c:v>18.3%</c:v>
                  </c:pt>
                  <c:pt idx="26">
                    <c:v>2.5%</c:v>
                  </c:pt>
                  <c:pt idx="27">
                    <c:v>0.0%</c:v>
                  </c:pt>
                </c:lvl>
                <c:lvl>
                  <c:pt idx="0">
                    <c:v>18</c:v>
                  </c:pt>
                  <c:pt idx="1">
                    <c:v>21</c:v>
                  </c:pt>
                  <c:pt idx="2">
                    <c:v>23</c:v>
                  </c:pt>
                  <c:pt idx="3">
                    <c:v>28</c:v>
                  </c:pt>
                  <c:pt idx="4">
                    <c:v>35</c:v>
                  </c:pt>
                  <c:pt idx="5">
                    <c:v>42</c:v>
                  </c:pt>
                  <c:pt idx="6">
                    <c:v>46</c:v>
                  </c:pt>
                  <c:pt idx="7">
                    <c:v>50</c:v>
                  </c:pt>
                  <c:pt idx="8">
                    <c:v>64</c:v>
                  </c:pt>
                  <c:pt idx="9">
                    <c:v>76</c:v>
                  </c:pt>
                  <c:pt idx="10">
                    <c:v>85</c:v>
                  </c:pt>
                  <c:pt idx="11">
                    <c:v>124</c:v>
                  </c:pt>
                  <c:pt idx="12">
                    <c:v>137</c:v>
                  </c:pt>
                  <c:pt idx="13">
                    <c:v>149</c:v>
                  </c:pt>
                  <c:pt idx="14">
                    <c:v>157</c:v>
                  </c:pt>
                  <c:pt idx="15">
                    <c:v>179</c:v>
                  </c:pt>
                  <c:pt idx="16">
                    <c:v>195</c:v>
                  </c:pt>
                  <c:pt idx="17">
                    <c:v>221</c:v>
                  </c:pt>
                  <c:pt idx="18">
                    <c:v>248</c:v>
                  </c:pt>
                  <c:pt idx="19">
                    <c:v>273</c:v>
                  </c:pt>
                  <c:pt idx="20">
                    <c:v>284</c:v>
                  </c:pt>
                  <c:pt idx="21">
                    <c:v>292</c:v>
                  </c:pt>
                  <c:pt idx="22">
                    <c:v>317</c:v>
                  </c:pt>
                  <c:pt idx="23">
                    <c:v>338</c:v>
                  </c:pt>
                  <c:pt idx="24">
                    <c:v>353</c:v>
                  </c:pt>
                  <c:pt idx="25">
                    <c:v>366</c:v>
                  </c:pt>
                  <c:pt idx="26">
                    <c:v>368</c:v>
                  </c:pt>
                  <c:pt idx="27">
                    <c:v>368</c:v>
                  </c:pt>
                </c:lvl>
                <c:lvl>
                  <c:pt idx="0">
                    <c:v>1</c:v>
                  </c:pt>
                  <c:pt idx="1">
                    <c:v>3</c:v>
                  </c:pt>
                  <c:pt idx="2">
                    <c:v>2</c:v>
                  </c:pt>
                  <c:pt idx="3">
                    <c:v>5</c:v>
                  </c:pt>
                  <c:pt idx="4">
                    <c:v>7</c:v>
                  </c:pt>
                  <c:pt idx="5">
                    <c:v>7</c:v>
                  </c:pt>
                  <c:pt idx="6">
                    <c:v>4</c:v>
                  </c:pt>
                  <c:pt idx="7">
                    <c:v>4</c:v>
                  </c:pt>
                  <c:pt idx="8">
                    <c:v>14</c:v>
                  </c:pt>
                  <c:pt idx="9">
                    <c:v>12</c:v>
                  </c:pt>
                  <c:pt idx="10">
                    <c:v>9</c:v>
                  </c:pt>
                  <c:pt idx="11">
                    <c:v>39</c:v>
                  </c:pt>
                  <c:pt idx="12">
                    <c:v>13</c:v>
                  </c:pt>
                  <c:pt idx="13">
                    <c:v>12</c:v>
                  </c:pt>
                  <c:pt idx="14">
                    <c:v>8</c:v>
                  </c:pt>
                  <c:pt idx="15">
                    <c:v>22</c:v>
                  </c:pt>
                  <c:pt idx="16">
                    <c:v>16</c:v>
                  </c:pt>
                  <c:pt idx="17">
                    <c:v>26</c:v>
                  </c:pt>
                  <c:pt idx="18">
                    <c:v>27</c:v>
                  </c:pt>
                  <c:pt idx="19">
                    <c:v>25</c:v>
                  </c:pt>
                  <c:pt idx="20">
                    <c:v>11</c:v>
                  </c:pt>
                  <c:pt idx="21">
                    <c:v>8</c:v>
                  </c:pt>
                  <c:pt idx="22">
                    <c:v>25</c:v>
                  </c:pt>
                  <c:pt idx="23">
                    <c:v>21</c:v>
                  </c:pt>
                  <c:pt idx="24">
                    <c:v>15</c:v>
                  </c:pt>
                  <c:pt idx="25">
                    <c:v>13</c:v>
                  </c:pt>
                  <c:pt idx="26">
                    <c:v>2</c:v>
                  </c:pt>
                  <c:pt idx="27">
                    <c:v>0</c:v>
                  </c:pt>
                </c:lvl>
                <c:lvl>
                  <c:pt idx="0">
                    <c:v>32'652</c:v>
                  </c:pt>
                  <c:pt idx="1">
                    <c:v>32'874</c:v>
                  </c:pt>
                  <c:pt idx="2">
                    <c:v>33'071</c:v>
                  </c:pt>
                  <c:pt idx="3">
                    <c:v>33'275</c:v>
                  </c:pt>
                  <c:pt idx="4">
                    <c:v>33'452</c:v>
                  </c:pt>
                  <c:pt idx="5">
                    <c:v>33'612</c:v>
                  </c:pt>
                  <c:pt idx="6">
                    <c:v>33'653</c:v>
                  </c:pt>
                  <c:pt idx="7">
                    <c:v>33'783</c:v>
                  </c:pt>
                  <c:pt idx="8">
                    <c:v>33'962</c:v>
                  </c:pt>
                  <c:pt idx="9">
                    <c:v>34'101</c:v>
                  </c:pt>
                  <c:pt idx="10">
                    <c:v>34'251</c:v>
                  </c:pt>
                  <c:pt idx="11">
                    <c:v>34'400</c:v>
                  </c:pt>
                  <c:pt idx="12">
                    <c:v>34'509</c:v>
                  </c:pt>
                  <c:pt idx="13">
                    <c:v>34'559</c:v>
                  </c:pt>
                  <c:pt idx="14">
                    <c:v>34'654</c:v>
                  </c:pt>
                  <c:pt idx="15">
                    <c:v>34'793</c:v>
                  </c:pt>
                  <c:pt idx="16">
                    <c:v>34'904</c:v>
                  </c:pt>
                  <c:pt idx="17">
                    <c:v>35'021</c:v>
                  </c:pt>
                  <c:pt idx="18">
                    <c:v>35'151</c:v>
                  </c:pt>
                  <c:pt idx="19">
                    <c:v>35'232</c:v>
                  </c:pt>
                  <c:pt idx="20">
                    <c:v>35'262</c:v>
                  </c:pt>
                  <c:pt idx="21">
                    <c:v>35'328</c:v>
                  </c:pt>
                  <c:pt idx="22">
                    <c:v>35'429</c:v>
                  </c:pt>
                  <c:pt idx="23">
                    <c:v>35'522</c:v>
                  </c:pt>
                  <c:pt idx="24">
                    <c:v>35'603</c:v>
                  </c:pt>
                  <c:pt idx="25">
                    <c:v>35'674</c:v>
                  </c:pt>
                  <c:pt idx="26">
                    <c:v>35'755</c:v>
                  </c:pt>
                  <c:pt idx="27">
                    <c:v>35'774</c:v>
                  </c:pt>
                </c:lvl>
                <c:lvl>
                  <c:pt idx="0">
                    <c:v>173</c:v>
                  </c:pt>
                  <c:pt idx="1">
                    <c:v>222</c:v>
                  </c:pt>
                  <c:pt idx="2">
                    <c:v>197</c:v>
                  </c:pt>
                  <c:pt idx="3">
                    <c:v>204</c:v>
                  </c:pt>
                  <c:pt idx="4">
                    <c:v>177</c:v>
                  </c:pt>
                  <c:pt idx="5">
                    <c:v>160</c:v>
                  </c:pt>
                  <c:pt idx="6">
                    <c:v>41</c:v>
                  </c:pt>
                  <c:pt idx="7">
                    <c:v>130</c:v>
                  </c:pt>
                  <c:pt idx="8">
                    <c:v>179</c:v>
                  </c:pt>
                  <c:pt idx="9">
                    <c:v>139</c:v>
                  </c:pt>
                  <c:pt idx="10">
                    <c:v>150</c:v>
                  </c:pt>
                  <c:pt idx="11">
                    <c:v>149</c:v>
                  </c:pt>
                  <c:pt idx="12">
                    <c:v>109</c:v>
                  </c:pt>
                  <c:pt idx="13">
                    <c:v>50</c:v>
                  </c:pt>
                  <c:pt idx="14">
                    <c:v>95</c:v>
                  </c:pt>
                  <c:pt idx="15">
                    <c:v>139</c:v>
                  </c:pt>
                  <c:pt idx="16">
                    <c:v>111</c:v>
                  </c:pt>
                  <c:pt idx="17">
                    <c:v>117</c:v>
                  </c:pt>
                  <c:pt idx="18">
                    <c:v>130</c:v>
                  </c:pt>
                  <c:pt idx="19">
                    <c:v>81</c:v>
                  </c:pt>
                  <c:pt idx="20">
                    <c:v>30</c:v>
                  </c:pt>
                  <c:pt idx="21">
                    <c:v>66</c:v>
                  </c:pt>
                  <c:pt idx="22">
                    <c:v>101</c:v>
                  </c:pt>
                  <c:pt idx="23">
                    <c:v>93</c:v>
                  </c:pt>
                  <c:pt idx="24">
                    <c:v>81</c:v>
                  </c:pt>
                  <c:pt idx="25">
                    <c:v>71</c:v>
                  </c:pt>
                  <c:pt idx="26">
                    <c:v>81</c:v>
                  </c:pt>
                  <c:pt idx="27">
                    <c:v>19</c:v>
                  </c:pt>
                </c:lvl>
                <c:lvl>
                  <c:pt idx="0">
                    <c:v>Montag, 18. Januar 2021</c:v>
                  </c:pt>
                  <c:pt idx="1">
                    <c:v>Dienstag, 19. Januar 2021</c:v>
                  </c:pt>
                  <c:pt idx="2">
                    <c:v>Mittwoch, 20. Januar 2021</c:v>
                  </c:pt>
                  <c:pt idx="3">
                    <c:v>Donnerstag, 21. Januar 2021</c:v>
                  </c:pt>
                  <c:pt idx="4">
                    <c:v>Freitag, 22. Januar 2021</c:v>
                  </c:pt>
                  <c:pt idx="5">
                    <c:v>Samstag, 23. Januar 2021</c:v>
                  </c:pt>
                  <c:pt idx="6">
                    <c:v>Sonntag, 24. Januar 2021</c:v>
                  </c:pt>
                  <c:pt idx="7">
                    <c:v>Montag, 25. Januar 2021</c:v>
                  </c:pt>
                  <c:pt idx="8">
                    <c:v>Dienstag, 26. Januar 2021</c:v>
                  </c:pt>
                  <c:pt idx="9">
                    <c:v>Mittwoch, 27. Januar 2021</c:v>
                  </c:pt>
                  <c:pt idx="10">
                    <c:v>Donnerstag, 28. Januar 2021</c:v>
                  </c:pt>
                  <c:pt idx="11">
                    <c:v>Freitag, 29. Januar 2021</c:v>
                  </c:pt>
                  <c:pt idx="12">
                    <c:v>Samstag, 30. Januar 2021</c:v>
                  </c:pt>
                  <c:pt idx="13">
                    <c:v>Sonntag, 31. Januar 2021</c:v>
                  </c:pt>
                  <c:pt idx="14">
                    <c:v>Montag, 1. Februar 2021</c:v>
                  </c:pt>
                  <c:pt idx="15">
                    <c:v>Dienstag, 2. Februar 2021</c:v>
                  </c:pt>
                  <c:pt idx="16">
                    <c:v>Mittwoch, 3. Februar 2021</c:v>
                  </c:pt>
                  <c:pt idx="17">
                    <c:v>Donnerstag, 4. Februar 2021</c:v>
                  </c:pt>
                  <c:pt idx="18">
                    <c:v>Freitag, 5. Februar 2021</c:v>
                  </c:pt>
                  <c:pt idx="19">
                    <c:v>Samstag, 6. Februar 2021</c:v>
                  </c:pt>
                  <c:pt idx="20">
                    <c:v>Sonntag, 7. Februar 2021</c:v>
                  </c:pt>
                  <c:pt idx="21">
                    <c:v>Montag, 8. Februar 2021</c:v>
                  </c:pt>
                  <c:pt idx="22">
                    <c:v>Dienstag, 9. Februar 2021</c:v>
                  </c:pt>
                  <c:pt idx="23">
                    <c:v>Mittwoch, 10. Februar 2021</c:v>
                  </c:pt>
                  <c:pt idx="24">
                    <c:v>Donnerstag, 11. Februar 2021</c:v>
                  </c:pt>
                  <c:pt idx="25">
                    <c:v>Freitag, 12. Februar 2021</c:v>
                  </c:pt>
                  <c:pt idx="26">
                    <c:v>Samstag, 13. Februar 2021</c:v>
                  </c:pt>
                  <c:pt idx="27">
                    <c:v>Sonntag, 14. Februar 2021</c:v>
                  </c:pt>
                </c:lvl>
              </c:multiLvlStrCache>
            </c:multiLvlStrRef>
          </c:cat>
          <c:val>
            <c:numRef>
              <c:f>'1. Covid-19-Daten'!$G$331:$G$358</c:f>
              <c:numCache>
                <c:formatCode>0.0</c:formatCode>
                <c:ptCount val="28"/>
                <c:pt idx="0">
                  <c:v>169</c:v>
                </c:pt>
                <c:pt idx="1">
                  <c:v>171.85714285714286</c:v>
                </c:pt>
                <c:pt idx="2">
                  <c:v>172</c:v>
                </c:pt>
                <c:pt idx="3">
                  <c:v>167.71428571428572</c:v>
                </c:pt>
                <c:pt idx="4">
                  <c:v>161.57142857142858</c:v>
                </c:pt>
                <c:pt idx="5">
                  <c:v>155.42857142857142</c:v>
                </c:pt>
                <c:pt idx="6">
                  <c:v>147.14285714285714</c:v>
                </c:pt>
                <c:pt idx="7">
                  <c:v>139.42857142857142</c:v>
                </c:pt>
                <c:pt idx="8">
                  <c:v>135.42857142857142</c:v>
                </c:pt>
                <c:pt idx="9">
                  <c:v>128.14285714285714</c:v>
                </c:pt>
                <c:pt idx="10">
                  <c:v>129.42857142857142</c:v>
                </c:pt>
                <c:pt idx="11">
                  <c:v>124.42857142857143</c:v>
                </c:pt>
                <c:pt idx="12">
                  <c:v>118.71428571428571</c:v>
                </c:pt>
                <c:pt idx="13">
                  <c:v>114.71428571428571</c:v>
                </c:pt>
                <c:pt idx="14">
                  <c:v>110</c:v>
                </c:pt>
                <c:pt idx="15">
                  <c:v>107.28571428571429</c:v>
                </c:pt>
                <c:pt idx="16">
                  <c:v>103.28571428571429</c:v>
                </c:pt>
                <c:pt idx="17">
                  <c:v>100.42857142857143</c:v>
                </c:pt>
                <c:pt idx="18">
                  <c:v>96.285714285714292</c:v>
                </c:pt>
                <c:pt idx="19">
                  <c:v>90.857142857142861</c:v>
                </c:pt>
                <c:pt idx="20">
                  <c:v>88.285714285714292</c:v>
                </c:pt>
                <c:pt idx="21">
                  <c:v>83.142857142857139</c:v>
                </c:pt>
                <c:pt idx="22">
                  <c:v>74.714285714285708</c:v>
                </c:pt>
                <c:pt idx="23">
                  <c:v>74.714285714285708</c:v>
                </c:pt>
                <c:pt idx="24">
                  <c:v>73.142857142857139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Covid-19-Daten'!$A$331:$A$358</c:f>
              <c:numCache>
                <c:formatCode>[$-F800]dddd\,\ mmmm\ dd\,\ yyyy\,\ hh:mm:ss</c:formatCode>
                <c:ptCount val="28"/>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pt idx="26">
                  <c:v>44240.333333333336</c:v>
                </c:pt>
                <c:pt idx="27">
                  <c:v>44241.333333333336</c:v>
                </c:pt>
              </c:numCache>
            </c:numRef>
          </c:cat>
          <c:val>
            <c:numRef>
              <c:f>'1. Covid-19-Daten'!$K$331:$K$358</c:f>
              <c:numCache>
                <c:formatCode>0.0</c:formatCode>
                <c:ptCount val="28"/>
                <c:pt idx="0">
                  <c:v>445</c:v>
                </c:pt>
                <c:pt idx="1">
                  <c:v>418.67647058823525</c:v>
                </c:pt>
                <c:pt idx="2">
                  <c:v>397.94117647058823</c:v>
                </c:pt>
                <c:pt idx="3">
                  <c:v>392.20588235294116</c:v>
                </c:pt>
                <c:pt idx="4">
                  <c:v>382.94117647058829</c:v>
                </c:pt>
                <c:pt idx="5">
                  <c:v>376.47058823529414</c:v>
                </c:pt>
                <c:pt idx="6">
                  <c:v>365.29411764705878</c:v>
                </c:pt>
                <c:pt idx="7">
                  <c:v>354.55882352941171</c:v>
                </c:pt>
                <c:pt idx="8">
                  <c:v>340.29411764705884</c:v>
                </c:pt>
                <c:pt idx="9">
                  <c:v>333.82352941176464</c:v>
                </c:pt>
                <c:pt idx="10">
                  <c:v>317.5</c:v>
                </c:pt>
                <c:pt idx="11">
                  <c:v>316.32352941176475</c:v>
                </c:pt>
                <c:pt idx="12">
                  <c:v>308.97058823529414</c:v>
                </c:pt>
                <c:pt idx="13">
                  <c:v>305.88235294117646</c:v>
                </c:pt>
                <c:pt idx="14">
                  <c:v>294.41176470588243</c:v>
                </c:pt>
                <c:pt idx="15">
                  <c:v>282.20588235294116</c:v>
                </c:pt>
                <c:pt idx="16">
                  <c:v>269.55882352941177</c:v>
                </c:pt>
                <c:pt idx="17">
                  <c:v>256.76470588235293</c:v>
                </c:pt>
                <c:pt idx="18">
                  <c:v>249.85294117647058</c:v>
                </c:pt>
                <c:pt idx="19">
                  <c:v>238.23529411764704</c:v>
                </c:pt>
                <c:pt idx="20">
                  <c:v>236.61764705882351</c:v>
                </c:pt>
                <c:pt idx="21">
                  <c:v>227.20588235294122</c:v>
                </c:pt>
                <c:pt idx="22">
                  <c:v>215.73529411764707</c:v>
                </c:pt>
                <c:pt idx="23">
                  <c:v>208.97058823529414</c:v>
                </c:pt>
                <c:pt idx="24">
                  <c:v>198.8235294117647</c:v>
                </c:pt>
                <c:pt idx="25">
                  <c:v>187.35294117647058</c:v>
                </c:pt>
                <c:pt idx="26">
                  <c:v>183.23529411764704</c:v>
                </c:pt>
                <c:pt idx="27">
                  <c:v>178.67647058823528</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Covid-19-Daten'!$A$331:$A$358</c:f>
              <c:numCache>
                <c:formatCode>[$-F800]dddd\,\ mmmm\ dd\,\ yyyy\,\ hh:mm:ss</c:formatCode>
                <c:ptCount val="28"/>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pt idx="26">
                  <c:v>44240.333333333336</c:v>
                </c:pt>
                <c:pt idx="27">
                  <c:v>44241.333333333336</c:v>
                </c:pt>
              </c:numCache>
            </c:numRef>
          </c:cat>
          <c:val>
            <c:numRef>
              <c:f>'1. Covid-19-Daten'!$I$331:$I$358</c:f>
              <c:numCache>
                <c:formatCode>0.0</c:formatCode>
                <c:ptCount val="28"/>
                <c:pt idx="0">
                  <c:v>26.890756302521005</c:v>
                </c:pt>
                <c:pt idx="1">
                  <c:v>25.756302521008404</c:v>
                </c:pt>
                <c:pt idx="2">
                  <c:v>26.050420168067227</c:v>
                </c:pt>
                <c:pt idx="3">
                  <c:v>24.852941176470587</c:v>
                </c:pt>
                <c:pt idx="4">
                  <c:v>25.27310924369748</c:v>
                </c:pt>
                <c:pt idx="5">
                  <c:v>25.294117647058822</c:v>
                </c:pt>
                <c:pt idx="6">
                  <c:v>24.663865546218489</c:v>
                </c:pt>
                <c:pt idx="7">
                  <c:v>23.760504201680675</c:v>
                </c:pt>
                <c:pt idx="8">
                  <c:v>22.857142857142858</c:v>
                </c:pt>
                <c:pt idx="9">
                  <c:v>21.638655462184875</c:v>
                </c:pt>
                <c:pt idx="10">
                  <c:v>20.504201680672271</c:v>
                </c:pt>
                <c:pt idx="11">
                  <c:v>19.915966386554622</c:v>
                </c:pt>
                <c:pt idx="12">
                  <c:v>18.844537815126049</c:v>
                </c:pt>
                <c:pt idx="13">
                  <c:v>19.033613445378148</c:v>
                </c:pt>
                <c:pt idx="14">
                  <c:v>18.298319327731097</c:v>
                </c:pt>
                <c:pt idx="15">
                  <c:v>17.457983193277311</c:v>
                </c:pt>
                <c:pt idx="16">
                  <c:v>16.869747899159666</c:v>
                </c:pt>
                <c:pt idx="17">
                  <c:v>16.176470588235293</c:v>
                </c:pt>
                <c:pt idx="18">
                  <c:v>15.777310924369747</c:v>
                </c:pt>
                <c:pt idx="19">
                  <c:v>15.1890756302521</c:v>
                </c:pt>
                <c:pt idx="20">
                  <c:v>14.768907563025209</c:v>
                </c:pt>
                <c:pt idx="21">
                  <c:v>14.159663865546218</c:v>
                </c:pt>
                <c:pt idx="22">
                  <c:v>13.361344537815127</c:v>
                </c:pt>
                <c:pt idx="23">
                  <c:v>12.983193277310926</c:v>
                </c:pt>
                <c:pt idx="24">
                  <c:v>12.226890756302522</c:v>
                </c:pt>
                <c:pt idx="25">
                  <c:v>10.987394957983193</c:v>
                </c:pt>
                <c:pt idx="26">
                  <c:v>10.987394957983193</c:v>
                </c:pt>
                <c:pt idx="27">
                  <c:v>10.756302521008404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Covid-19-Daten'!$A$309:$A$358</c:f>
              <c:numCache>
                <c:formatCode>[$-F800]dddd\,\ mmmm\ dd\,\ yyyy\,\ hh:mm:ss</c:formatCode>
                <c:ptCount val="5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numCache>
            </c:numRef>
          </c:cat>
          <c:val>
            <c:numRef>
              <c:f>'1. Covid-19-Daten'!$D$309:$D$358</c:f>
              <c:numCache>
                <c:formatCode>0</c:formatCode>
                <c:ptCount val="50"/>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27</c:v>
                </c:pt>
                <c:pt idx="41">
                  <c:v>25</c:v>
                </c:pt>
                <c:pt idx="42">
                  <c:v>11</c:v>
                </c:pt>
                <c:pt idx="43">
                  <c:v>8</c:v>
                </c:pt>
                <c:pt idx="44">
                  <c:v>25</c:v>
                </c:pt>
                <c:pt idx="45">
                  <c:v>21</c:v>
                </c:pt>
                <c:pt idx="46">
                  <c:v>15</c:v>
                </c:pt>
                <c:pt idx="47">
                  <c:v>13</c:v>
                </c:pt>
                <c:pt idx="48">
                  <c:v>2</c:v>
                </c:pt>
                <c:pt idx="49">
                  <c:v>0</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majorUnit val="2"/>
        <c:major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Covid-19-Daten'!$A$309:$A$358</c:f>
              <c:numCache>
                <c:formatCode>[$-F800]dddd\,\ mmmm\ dd\,\ yyyy\,\ hh:mm:ss</c:formatCode>
                <c:ptCount val="5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numCache>
            </c:numRef>
          </c:cat>
          <c:val>
            <c:numRef>
              <c:f>'1. Covid-19-Daten'!$E$309:$E$358</c:f>
              <c:numCache>
                <c:formatCode>#,##0</c:formatCode>
                <c:ptCount val="50"/>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76</c:v>
                </c:pt>
                <c:pt idx="32">
                  <c:v>85</c:v>
                </c:pt>
                <c:pt idx="33">
                  <c:v>124</c:v>
                </c:pt>
                <c:pt idx="34">
                  <c:v>137</c:v>
                </c:pt>
                <c:pt idx="35">
                  <c:v>149</c:v>
                </c:pt>
                <c:pt idx="36">
                  <c:v>157</c:v>
                </c:pt>
                <c:pt idx="37">
                  <c:v>179</c:v>
                </c:pt>
                <c:pt idx="38">
                  <c:v>195</c:v>
                </c:pt>
                <c:pt idx="39">
                  <c:v>221</c:v>
                </c:pt>
                <c:pt idx="40">
                  <c:v>248</c:v>
                </c:pt>
                <c:pt idx="41">
                  <c:v>273</c:v>
                </c:pt>
                <c:pt idx="42">
                  <c:v>284</c:v>
                </c:pt>
                <c:pt idx="43">
                  <c:v>292</c:v>
                </c:pt>
                <c:pt idx="44">
                  <c:v>317</c:v>
                </c:pt>
                <c:pt idx="45">
                  <c:v>338</c:v>
                </c:pt>
                <c:pt idx="46">
                  <c:v>353</c:v>
                </c:pt>
                <c:pt idx="47">
                  <c:v>366</c:v>
                </c:pt>
                <c:pt idx="48">
                  <c:v>368</c:v>
                </c:pt>
                <c:pt idx="49">
                  <c:v>368</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Covid-19-Daten'!$A$309:$A$358</c:f>
              <c:numCache>
                <c:formatCode>[$-F800]dddd\,\ mmmm\ dd\,\ yyyy\,\ hh:mm:ss</c:formatCode>
                <c:ptCount val="5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numCache>
            </c:numRef>
          </c:cat>
          <c:val>
            <c:numRef>
              <c:f>'1. Covid-19-Daten'!$B$309:$B$358</c:f>
              <c:numCache>
                <c:formatCode>0</c:formatCode>
                <c:ptCount val="50"/>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pt idx="47">
                  <c:v>71</c:v>
                </c:pt>
                <c:pt idx="48">
                  <c:v>81</c:v>
                </c:pt>
                <c:pt idx="49">
                  <c:v>19</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chemeClr val="accent2"/>
            </a:solidFill>
            <a:ln>
              <a:noFill/>
            </a:ln>
            <a:effectLst/>
          </c:spPr>
          <c:invertIfNegative val="0"/>
          <c:cat>
            <c:numRef>
              <c:f>'1. Covid-19-Daten'!$A$309:$A$358</c:f>
              <c:numCache>
                <c:formatCode>[$-F800]dddd\,\ mmmm\ dd\,\ yyyy\,\ hh:mm:ss</c:formatCode>
                <c:ptCount val="50"/>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numCache>
            </c:numRef>
          </c:cat>
          <c:val>
            <c:numRef>
              <c:f>'1. Covid-19-Daten'!$D$309:$D$358</c:f>
              <c:numCache>
                <c:formatCode>0</c:formatCode>
                <c:ptCount val="50"/>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27</c:v>
                </c:pt>
                <c:pt idx="41">
                  <c:v>25</c:v>
                </c:pt>
                <c:pt idx="42">
                  <c:v>11</c:v>
                </c:pt>
                <c:pt idx="43">
                  <c:v>8</c:v>
                </c:pt>
                <c:pt idx="44">
                  <c:v>25</c:v>
                </c:pt>
                <c:pt idx="45">
                  <c:v>21</c:v>
                </c:pt>
                <c:pt idx="46">
                  <c:v>15</c:v>
                </c:pt>
                <c:pt idx="47">
                  <c:v>13</c:v>
                </c:pt>
                <c:pt idx="48">
                  <c:v>2</c:v>
                </c:pt>
                <c:pt idx="49">
                  <c:v>0</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Covid-19-Daten'!$F$309:$F$358</c:f>
              <c:numCache>
                <c:formatCode>0.0%</c:formatCode>
                <c:ptCount val="50"/>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8.6330935251798566E-2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0.2076923076923077</c:v>
                </c:pt>
                <c:pt idx="41">
                  <c:v>0.30864197530864196</c:v>
                </c:pt>
                <c:pt idx="42">
                  <c:v>0.36666666666666664</c:v>
                </c:pt>
                <c:pt idx="43">
                  <c:v>0.12121212121212122</c:v>
                </c:pt>
                <c:pt idx="44">
                  <c:v>0.24752475247524752</c:v>
                </c:pt>
                <c:pt idx="45">
                  <c:v>0.22580645161290322</c:v>
                </c:pt>
                <c:pt idx="46">
                  <c:v>0.18518518518518517</c:v>
                </c:pt>
                <c:pt idx="47">
                  <c:v>0.18309859154929578</c:v>
                </c:pt>
                <c:pt idx="48">
                  <c:v>2.4691358024691357E-2</c:v>
                </c:pt>
                <c:pt idx="49">
                  <c:v>0</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Covid-19-Daten'!$L$331:$L$358</c15:sqref>
                  </c15:fullRef>
                </c:ext>
              </c:extLst>
              <c:f>'1. Covid-19-Daten'!$L$331:$L$356</c:f>
              <c:numCache>
                <c:formatCode>General</c:formatCode>
                <c:ptCount val="26"/>
                <c:pt idx="0">
                  <c:v>90</c:v>
                </c:pt>
                <c:pt idx="1">
                  <c:v>100</c:v>
                </c:pt>
                <c:pt idx="2">
                  <c:v>86</c:v>
                </c:pt>
                <c:pt idx="3">
                  <c:v>87</c:v>
                </c:pt>
                <c:pt idx="4">
                  <c:v>87</c:v>
                </c:pt>
                <c:pt idx="7">
                  <c:v>95</c:v>
                </c:pt>
                <c:pt idx="8">
                  <c:v>92</c:v>
                </c:pt>
                <c:pt idx="9">
                  <c:v>72</c:v>
                </c:pt>
                <c:pt idx="10">
                  <c:v>72</c:v>
                </c:pt>
                <c:pt idx="11">
                  <c:v>56</c:v>
                </c:pt>
                <c:pt idx="14">
                  <c:v>40</c:v>
                </c:pt>
                <c:pt idx="15">
                  <c:v>50</c:v>
                </c:pt>
                <c:pt idx="16">
                  <c:v>46</c:v>
                </c:pt>
                <c:pt idx="17">
                  <c:v>45</c:v>
                </c:pt>
                <c:pt idx="18">
                  <c:v>46</c:v>
                </c:pt>
                <c:pt idx="21">
                  <c:v>51</c:v>
                </c:pt>
                <c:pt idx="22">
                  <c:v>49</c:v>
                </c:pt>
                <c:pt idx="23">
                  <c:v>46</c:v>
                </c:pt>
                <c:pt idx="24">
                  <c:v>52</c:v>
                </c:pt>
                <c:pt idx="25">
                  <c:v>46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Covid-19-Daten'!$M$331:$M$358</c15:sqref>
                  </c15:fullRef>
                </c:ext>
              </c:extLst>
              <c:f>'1. Covid-19-Daten'!$M$331:$M$356</c:f>
              <c:numCache>
                <c:formatCode>General</c:formatCode>
                <c:ptCount val="26"/>
                <c:pt idx="0">
                  <c:v>21</c:v>
                </c:pt>
                <c:pt idx="1">
                  <c:v>19</c:v>
                </c:pt>
                <c:pt idx="2">
                  <c:v>17</c:v>
                </c:pt>
                <c:pt idx="3">
                  <c:v>18</c:v>
                </c:pt>
                <c:pt idx="4">
                  <c:v>16</c:v>
                </c:pt>
                <c:pt idx="7">
                  <c:v>15</c:v>
                </c:pt>
                <c:pt idx="8">
                  <c:v>12</c:v>
                </c:pt>
                <c:pt idx="9">
                  <c:v>13</c:v>
                </c:pt>
                <c:pt idx="10">
                  <c:v>13</c:v>
                </c:pt>
                <c:pt idx="11">
                  <c:v>13</c:v>
                </c:pt>
                <c:pt idx="14">
                  <c:v>16</c:v>
                </c:pt>
                <c:pt idx="15">
                  <c:v>20</c:v>
                </c:pt>
                <c:pt idx="16">
                  <c:v>16</c:v>
                </c:pt>
                <c:pt idx="17">
                  <c:v>15</c:v>
                </c:pt>
                <c:pt idx="18">
                  <c:v>13</c:v>
                </c:pt>
                <c:pt idx="21">
                  <c:v>15</c:v>
                </c:pt>
                <c:pt idx="22">
                  <c:v>13</c:v>
                </c:pt>
                <c:pt idx="23">
                  <c:v>12</c:v>
                </c:pt>
                <c:pt idx="24">
                  <c:v>13</c:v>
                </c:pt>
                <c:pt idx="25">
                  <c:v>11</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Covid-19-Daten'!$Q$331:$Q$358</c15:sqref>
                  </c15:fullRef>
                </c:ext>
              </c:extLst>
              <c:f>'1. Covid-19-Daten'!$Q$331:$Q$356</c:f>
              <c:numCache>
                <c:formatCode>General</c:formatCode>
                <c:ptCount val="26"/>
                <c:pt idx="0">
                  <c:v>8</c:v>
                </c:pt>
                <c:pt idx="1">
                  <c:v>9</c:v>
                </c:pt>
                <c:pt idx="2">
                  <c:v>9</c:v>
                </c:pt>
                <c:pt idx="3">
                  <c:v>10</c:v>
                </c:pt>
                <c:pt idx="4">
                  <c:v>11</c:v>
                </c:pt>
                <c:pt idx="7">
                  <c:v>11</c:v>
                </c:pt>
                <c:pt idx="8">
                  <c:v>11</c:v>
                </c:pt>
                <c:pt idx="9">
                  <c:v>13</c:v>
                </c:pt>
                <c:pt idx="10">
                  <c:v>14</c:v>
                </c:pt>
                <c:pt idx="11">
                  <c:v>14</c:v>
                </c:pt>
                <c:pt idx="14">
                  <c:v>10</c:v>
                </c:pt>
                <c:pt idx="15">
                  <c:v>4</c:v>
                </c:pt>
                <c:pt idx="16">
                  <c:v>9</c:v>
                </c:pt>
                <c:pt idx="17">
                  <c:v>9</c:v>
                </c:pt>
                <c:pt idx="18">
                  <c:v>9</c:v>
                </c:pt>
                <c:pt idx="21">
                  <c:v>9</c:v>
                </c:pt>
                <c:pt idx="22">
                  <c:v>8</c:v>
                </c:pt>
                <c:pt idx="23">
                  <c:v>7</c:v>
                </c:pt>
                <c:pt idx="24">
                  <c:v>13</c:v>
                </c:pt>
                <c:pt idx="25">
                  <c:v>12</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Covid-19-Daten'!$R$331:$R$358</c15:sqref>
                  </c15:fullRef>
                </c:ext>
              </c:extLst>
              <c:f>'1. Covid-19-Daten'!$R$331:$R$356</c:f>
              <c:numCache>
                <c:formatCode>General</c:formatCode>
                <c:ptCount val="26"/>
                <c:pt idx="0">
                  <c:v>9</c:v>
                </c:pt>
                <c:pt idx="1">
                  <c:v>9</c:v>
                </c:pt>
                <c:pt idx="2">
                  <c:v>10</c:v>
                </c:pt>
                <c:pt idx="3">
                  <c:v>10</c:v>
                </c:pt>
                <c:pt idx="4">
                  <c:v>11</c:v>
                </c:pt>
                <c:pt idx="7">
                  <c:v>12</c:v>
                </c:pt>
                <c:pt idx="8">
                  <c:v>11</c:v>
                </c:pt>
                <c:pt idx="9">
                  <c:v>13</c:v>
                </c:pt>
                <c:pt idx="10">
                  <c:v>15</c:v>
                </c:pt>
                <c:pt idx="11">
                  <c:v>16</c:v>
                </c:pt>
                <c:pt idx="14">
                  <c:v>12</c:v>
                </c:pt>
                <c:pt idx="15">
                  <c:v>6</c:v>
                </c:pt>
                <c:pt idx="16">
                  <c:v>10</c:v>
                </c:pt>
                <c:pt idx="17">
                  <c:v>11</c:v>
                </c:pt>
                <c:pt idx="18">
                  <c:v>10</c:v>
                </c:pt>
                <c:pt idx="21">
                  <c:v>11</c:v>
                </c:pt>
                <c:pt idx="22">
                  <c:v>10</c:v>
                </c:pt>
                <c:pt idx="23">
                  <c:v>9</c:v>
                </c:pt>
                <c:pt idx="24">
                  <c:v>15</c:v>
                </c:pt>
                <c:pt idx="25">
                  <c:v>14</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Covid-19-Daten'!$L$331:$L$358</c15:sqref>
                  </c15:fullRef>
                </c:ext>
              </c:extLst>
              <c:f>'1. Covid-19-Daten'!$L$331:$L$356</c:f>
              <c:numCache>
                <c:formatCode>General</c:formatCode>
                <c:ptCount val="26"/>
                <c:pt idx="0">
                  <c:v>90</c:v>
                </c:pt>
                <c:pt idx="1">
                  <c:v>100</c:v>
                </c:pt>
                <c:pt idx="2">
                  <c:v>86</c:v>
                </c:pt>
                <c:pt idx="3">
                  <c:v>87</c:v>
                </c:pt>
                <c:pt idx="4">
                  <c:v>87</c:v>
                </c:pt>
                <c:pt idx="7">
                  <c:v>95</c:v>
                </c:pt>
                <c:pt idx="8">
                  <c:v>92</c:v>
                </c:pt>
                <c:pt idx="9">
                  <c:v>72</c:v>
                </c:pt>
                <c:pt idx="10">
                  <c:v>72</c:v>
                </c:pt>
                <c:pt idx="11">
                  <c:v>56</c:v>
                </c:pt>
                <c:pt idx="14">
                  <c:v>40</c:v>
                </c:pt>
                <c:pt idx="15">
                  <c:v>50</c:v>
                </c:pt>
                <c:pt idx="16">
                  <c:v>46</c:v>
                </c:pt>
                <c:pt idx="17">
                  <c:v>45</c:v>
                </c:pt>
                <c:pt idx="18">
                  <c:v>46</c:v>
                </c:pt>
                <c:pt idx="21">
                  <c:v>51</c:v>
                </c:pt>
                <c:pt idx="22">
                  <c:v>49</c:v>
                </c:pt>
                <c:pt idx="23">
                  <c:v>46</c:v>
                </c:pt>
                <c:pt idx="24">
                  <c:v>52</c:v>
                </c:pt>
                <c:pt idx="25">
                  <c:v>46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Covid-19-Daten'!$M$331:$M$358</c15:sqref>
                  </c15:fullRef>
                </c:ext>
              </c:extLst>
              <c:f>'1. Covid-19-Daten'!$M$331:$M$356</c:f>
              <c:numCache>
                <c:formatCode>General</c:formatCode>
                <c:ptCount val="26"/>
                <c:pt idx="0">
                  <c:v>21</c:v>
                </c:pt>
                <c:pt idx="1">
                  <c:v>19</c:v>
                </c:pt>
                <c:pt idx="2">
                  <c:v>17</c:v>
                </c:pt>
                <c:pt idx="3">
                  <c:v>18</c:v>
                </c:pt>
                <c:pt idx="4">
                  <c:v>16</c:v>
                </c:pt>
                <c:pt idx="7">
                  <c:v>15</c:v>
                </c:pt>
                <c:pt idx="8">
                  <c:v>12</c:v>
                </c:pt>
                <c:pt idx="9">
                  <c:v>13</c:v>
                </c:pt>
                <c:pt idx="10">
                  <c:v>13</c:v>
                </c:pt>
                <c:pt idx="11">
                  <c:v>13</c:v>
                </c:pt>
                <c:pt idx="14">
                  <c:v>16</c:v>
                </c:pt>
                <c:pt idx="15">
                  <c:v>20</c:v>
                </c:pt>
                <c:pt idx="16">
                  <c:v>16</c:v>
                </c:pt>
                <c:pt idx="17">
                  <c:v>15</c:v>
                </c:pt>
                <c:pt idx="18">
                  <c:v>13</c:v>
                </c:pt>
                <c:pt idx="21">
                  <c:v>15</c:v>
                </c:pt>
                <c:pt idx="22">
                  <c:v>13</c:v>
                </c:pt>
                <c:pt idx="23">
                  <c:v>12</c:v>
                </c:pt>
                <c:pt idx="24">
                  <c:v>13</c:v>
                </c:pt>
                <c:pt idx="25">
                  <c:v>11</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Covid-19-Daten'!$A$331:$A$358</c15:sqref>
                  </c15:fullRef>
                </c:ext>
              </c:extLst>
              <c:f>'1. Covid-19-Daten'!$A$331:$A$356</c:f>
              <c:numCache>
                <c:formatCode>[$-F800]dddd\,\ mmmm\ dd\,\ yyyy\,\ hh:mm:ss</c:formatCode>
                <c:ptCount val="26"/>
                <c:pt idx="0">
                  <c:v>44214.333333333336</c:v>
                </c:pt>
                <c:pt idx="1">
                  <c:v>44215.333333333336</c:v>
                </c:pt>
                <c:pt idx="2">
                  <c:v>44216.333333333336</c:v>
                </c:pt>
                <c:pt idx="3">
                  <c:v>44217.333333333336</c:v>
                </c:pt>
                <c:pt idx="4">
                  <c:v>44218.333333333336</c:v>
                </c:pt>
                <c:pt idx="5">
                  <c:v>44219.333333333336</c:v>
                </c:pt>
                <c:pt idx="6">
                  <c:v>44220.333333333336</c:v>
                </c:pt>
                <c:pt idx="7">
                  <c:v>44221.333333333336</c:v>
                </c:pt>
                <c:pt idx="8">
                  <c:v>44222.333333333336</c:v>
                </c:pt>
                <c:pt idx="9">
                  <c:v>44223.333333333336</c:v>
                </c:pt>
                <c:pt idx="10">
                  <c:v>44224.333333333336</c:v>
                </c:pt>
                <c:pt idx="11">
                  <c:v>44225.333333333336</c:v>
                </c:pt>
                <c:pt idx="12">
                  <c:v>44226.333333333336</c:v>
                </c:pt>
                <c:pt idx="13">
                  <c:v>44227.333333333336</c:v>
                </c:pt>
                <c:pt idx="14">
                  <c:v>44228.333333333336</c:v>
                </c:pt>
                <c:pt idx="15">
                  <c:v>44229.333333333336</c:v>
                </c:pt>
                <c:pt idx="16">
                  <c:v>44230.333333333336</c:v>
                </c:pt>
                <c:pt idx="17">
                  <c:v>44231.333333333336</c:v>
                </c:pt>
                <c:pt idx="18">
                  <c:v>44232.333333333336</c:v>
                </c:pt>
                <c:pt idx="19">
                  <c:v>44233.333333333336</c:v>
                </c:pt>
                <c:pt idx="20">
                  <c:v>44234.333333333336</c:v>
                </c:pt>
                <c:pt idx="21">
                  <c:v>44235.333333333336</c:v>
                </c:pt>
                <c:pt idx="22">
                  <c:v>44236.333333333336</c:v>
                </c:pt>
                <c:pt idx="23">
                  <c:v>44237.333333333336</c:v>
                </c:pt>
                <c:pt idx="24">
                  <c:v>44238.333333333336</c:v>
                </c:pt>
                <c:pt idx="25">
                  <c:v>44239.333333333336</c:v>
                </c:pt>
              </c:numCache>
            </c:numRef>
          </c:cat>
          <c:val>
            <c:numRef>
              <c:extLst>
                <c:ext xmlns:c15="http://schemas.microsoft.com/office/drawing/2012/chart" uri="{02D57815-91ED-43cb-92C2-25804820EDAC}">
                  <c15:fullRef>
                    <c15:sqref>'1. Covid-19-Daten'!$N$331:$N$358</c15:sqref>
                  </c15:fullRef>
                </c:ext>
              </c:extLst>
              <c:f>'1. Covid-19-Daten'!$N$331:$N$356</c:f>
              <c:numCache>
                <c:formatCode>General</c:formatCode>
                <c:ptCount val="26"/>
                <c:pt idx="0">
                  <c:v>2</c:v>
                </c:pt>
                <c:pt idx="1">
                  <c:v>6</c:v>
                </c:pt>
                <c:pt idx="2">
                  <c:v>4</c:v>
                </c:pt>
                <c:pt idx="3">
                  <c:v>2</c:v>
                </c:pt>
                <c:pt idx="4">
                  <c:v>3</c:v>
                </c:pt>
                <c:pt idx="7">
                  <c:v>5</c:v>
                </c:pt>
                <c:pt idx="8">
                  <c:v>5</c:v>
                </c:pt>
                <c:pt idx="9">
                  <c:v>3</c:v>
                </c:pt>
                <c:pt idx="10">
                  <c:v>4</c:v>
                </c:pt>
                <c:pt idx="11">
                  <c:v>3</c:v>
                </c:pt>
                <c:pt idx="14">
                  <c:v>3</c:v>
                </c:pt>
                <c:pt idx="15">
                  <c:v>4</c:v>
                </c:pt>
                <c:pt idx="16">
                  <c:v>3</c:v>
                </c:pt>
                <c:pt idx="17">
                  <c:v>1</c:v>
                </c:pt>
                <c:pt idx="18">
                  <c:v>1</c:v>
                </c:pt>
                <c:pt idx="21">
                  <c:v>3</c:v>
                </c:pt>
                <c:pt idx="22">
                  <c:v>3</c:v>
                </c:pt>
                <c:pt idx="23">
                  <c:v>1</c:v>
                </c:pt>
                <c:pt idx="24">
                  <c:v>2</c:v>
                </c:pt>
                <c:pt idx="25">
                  <c:v>1</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Covid-19-Daten'!$P$30:$P$364</c:f>
              <c:numCache>
                <c:formatCode>General</c:formatCode>
                <c:ptCount val="335"/>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pt idx="326">
                  <c:v>36</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c:ext uri="{02D57815-91ED-43cb-92C2-25804820EDAC}">
                        <c15:formulaRef>
                          <c15:sqref>'1. Covid-19-Daten'!$Q$30:$Q$371</c15:sqref>
                        </c15:formulaRef>
                      </c:ext>
                    </c:extLst>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xmlns:c15="http://schemas.microsoft.com/office/drawing/2012/chart">
                      <c:ext xmlns:c15="http://schemas.microsoft.com/office/drawing/2012/chart" uri="{02D57815-91ED-43cb-92C2-25804820EDAC}">
                        <c15:formulaRef>
                          <c15:sqref>'1. Covid-19-Daten'!$R$4:$R$371</c15:sqref>
                        </c15:formulaRef>
                      </c:ext>
                    </c:extLst>
                    <c:numCache>
                      <c:formatCode>General</c:formatCode>
                      <c:ptCount val="368"/>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pt idx="352">
                        <c:v>14</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Covid-19-Daten'!$N$30:$N$364</c:f>
              <c:numCache>
                <c:formatCode>General</c:formatCode>
                <c:ptCount val="33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pt idx="326">
                  <c:v>1</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Covid-19-Daten'!$M$30:$M$364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Covid-19-Daten'!$L$30:$L$364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Covid-19-Daten'!$Q$30:$Q$364</c:f>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Covid-19-Daten'!$A$30:$A$356</c:f>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f>'1. Covid-19-Daten'!$R$30:$R$364</c:f>
              <c:numCache>
                <c:formatCode>General</c:formatCode>
                <c:ptCount val="335"/>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pt idx="326">
                  <c:v>14</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Covid-19-Daten'!$A$30:$A$356</c15:sqref>
                        </c15:formulaRef>
                      </c:ext>
                    </c:extLst>
                    <c:numCache>
                      <c:formatCode>[$-F800]dddd\,\ mmmm\ dd\,\ yyyy\,\ hh:mm:ss</c:formatCode>
                      <c:ptCount val="32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Covid-19-Daten'!$A$4:$A$358</c15:sqref>
                  </c15:fullRef>
                </c:ext>
              </c:extLst>
              <c:f>'1. Covid-19-Daten'!$A$23:$A$358</c:f>
              <c:numCache>
                <c:formatCode>[$-F800]dddd\,\ mmmm\ dd\,\ yyyy\,\ hh:mm:ss</c:formatCode>
                <c:ptCount val="33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pt idx="333">
                  <c:v>44239.333333333336</c:v>
                </c:pt>
                <c:pt idx="334">
                  <c:v>44240.333333333336</c:v>
                </c:pt>
                <c:pt idx="335">
                  <c:v>44241.333333333336</c:v>
                </c:pt>
              </c:numCache>
            </c:numRef>
          </c:cat>
          <c:val>
            <c:numRef>
              <c:extLst>
                <c:ext xmlns:c15="http://schemas.microsoft.com/office/drawing/2012/chart" uri="{02D57815-91ED-43cb-92C2-25804820EDAC}">
                  <c15:fullRef>
                    <c15:sqref>'1. Covid-19-Daten'!$U$4:$U$358</c15:sqref>
                  </c15:fullRef>
                </c:ext>
              </c:extLst>
              <c:f>'1. Covid-19-Daten'!$U$23:$U$358</c:f>
              <c:numCache>
                <c:formatCode>0</c:formatCode>
                <c:ptCount val="33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pt idx="333">
                  <c:v>0</c:v>
                </c:pt>
                <c:pt idx="334">
                  <c:v>0</c:v>
                </c:pt>
                <c:pt idx="335">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Ansteckungsorte'!$B$281:$AC$281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Ansteckungsorte'!$B$281:$AC$281</c15:sqref>
                  </c15:fullRef>
                </c:ext>
              </c:extLst>
              <c:f>('3. Ansteckungsorte'!$B$281,'3. Ansteckungsorte'!$D$281,'3. Ansteckungsorte'!$F$281,'3. Ansteckungsorte'!$H$281,'3. Ansteckungsorte'!$J$281,'3. Ansteckungsorte'!$L$281,'3. Ansteckungsorte'!$N$281,'3. Ansteckungsorte'!$P$281,'3. Ansteckungsorte'!$R$281,'3. Ansteckungsorte'!$T$281,'3. Ansteckungsorte'!$V$281,'3. Ansteckungsorte'!$X$281,'3. Ansteckungsorte'!$Z$281,'3. Ansteckungsorte'!$AB$281:$AC$281)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Ansteckungsorte'!$B$282:$AC$282</c15:sqref>
                  </c15:fullRef>
                </c:ext>
              </c:extLst>
              <c:f>('3. Ansteckungsorte'!$B$282,'3. Ansteckungsorte'!$D$282,'3. Ansteckungsorte'!$F$282,'3. Ansteckungsorte'!$H$282,'3. Ansteckungsorte'!$J$282,'3. Ansteckungsorte'!$L$282,'3. Ansteckungsorte'!$N$282,'3. Ansteckungsorte'!$P$282,'3. Ansteckungsorte'!$R$282,'3. Ansteckungsorte'!$T$282,'3. Ansteckungsorte'!$V$282,'3. Ansteckungsorte'!$X$282,'3. Ansteckungsorte'!$Z$282,'3. Ansteckungsorte'!$AB$282:$AC$282)</c:f>
              <c:numCache>
                <c:formatCode>#,##0</c:formatCode>
                <c:ptCount val="15"/>
                <c:pt idx="0">
                  <c:v>15944</c:v>
                </c:pt>
                <c:pt idx="1">
                  <c:v>8773</c:v>
                </c:pt>
                <c:pt idx="2">
                  <c:v>365</c:v>
                </c:pt>
                <c:pt idx="3">
                  <c:v>2823</c:v>
                </c:pt>
                <c:pt idx="4">
                  <c:v>338</c:v>
                </c:pt>
                <c:pt idx="5">
                  <c:v>1631</c:v>
                </c:pt>
                <c:pt idx="6">
                  <c:v>30</c:v>
                </c:pt>
                <c:pt idx="7">
                  <c:v>594</c:v>
                </c:pt>
                <c:pt idx="8">
                  <c:v>748</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79"/>
  <sheetViews>
    <sheetView tabSelected="1" zoomScaleNormal="100" zoomScaleSheetLayoutView="40" workbookViewId="0">
      <pane xSplit="1" ySplit="3" topLeftCell="B340" activePane="bottomRight" state="frozen"/>
      <selection pane="topRight" activeCell="B1" sqref="B1"/>
      <selection pane="bottomLeft" activeCell="A4" sqref="A4"/>
      <selection pane="bottomRight" activeCell="Q363" sqref="Q363"/>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SUM(C69,-W83,-$U$360)</f>
        <v>491</v>
      </c>
      <c r="Y83" s="24">
        <f>MROUND(X83,5)</f>
        <v>490</v>
      </c>
      <c r="Z83" s="202">
        <f t="shared" ref="Z83:Z146" si="18">IF(Y83&gt;Y82,Y83,Y82)</f>
        <v>490</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496</v>
      </c>
      <c r="Y84" s="24">
        <f t="shared" ref="Y84:Y147" si="19">MROUND(X84,5)</f>
        <v>495</v>
      </c>
      <c r="Z84" s="202">
        <f t="shared" si="18"/>
        <v>495</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500</v>
      </c>
      <c r="Y85" s="24">
        <f t="shared" si="19"/>
        <v>500</v>
      </c>
      <c r="Z85" s="202">
        <f t="shared" si="18"/>
        <v>500</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507</v>
      </c>
      <c r="Y86" s="24">
        <f t="shared" si="19"/>
        <v>505</v>
      </c>
      <c r="Z86" s="202">
        <f t="shared" si="18"/>
        <v>505</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510</v>
      </c>
      <c r="Y87" s="24">
        <f t="shared" si="19"/>
        <v>510</v>
      </c>
      <c r="Z87" s="202">
        <f t="shared" si="18"/>
        <v>510</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513</v>
      </c>
      <c r="Y88" s="24">
        <f t="shared" si="19"/>
        <v>515</v>
      </c>
      <c r="Z88" s="202">
        <f t="shared" si="18"/>
        <v>515</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517</v>
      </c>
      <c r="Y89" s="24">
        <f t="shared" si="19"/>
        <v>515</v>
      </c>
      <c r="Z89" s="202">
        <f t="shared" si="18"/>
        <v>515</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523</v>
      </c>
      <c r="Y90" s="24">
        <f t="shared" si="19"/>
        <v>525</v>
      </c>
      <c r="Z90" s="202">
        <f t="shared" si="18"/>
        <v>525</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525</v>
      </c>
      <c r="Y91" s="24">
        <f t="shared" si="19"/>
        <v>525</v>
      </c>
      <c r="Z91" s="202">
        <f t="shared" si="18"/>
        <v>525</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532</v>
      </c>
      <c r="Y92" s="24">
        <f t="shared" si="19"/>
        <v>530</v>
      </c>
      <c r="Z92" s="202">
        <f t="shared" si="18"/>
        <v>530</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539</v>
      </c>
      <c r="Y93" s="24">
        <f t="shared" si="19"/>
        <v>540</v>
      </c>
      <c r="Z93" s="202">
        <f t="shared" si="18"/>
        <v>540</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542</v>
      </c>
      <c r="Y94" s="24">
        <f t="shared" si="19"/>
        <v>540</v>
      </c>
      <c r="Z94" s="202">
        <f t="shared" si="18"/>
        <v>540</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547</v>
      </c>
      <c r="Y95" s="24">
        <f t="shared" si="19"/>
        <v>545</v>
      </c>
      <c r="Z95" s="202">
        <f t="shared" si="18"/>
        <v>545</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550</v>
      </c>
      <c r="Y96" s="24">
        <f t="shared" si="19"/>
        <v>550</v>
      </c>
      <c r="Z96" s="202">
        <f t="shared" si="18"/>
        <v>550</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556</v>
      </c>
      <c r="Y97" s="24">
        <f t="shared" si="19"/>
        <v>555</v>
      </c>
      <c r="Z97" s="202">
        <f t="shared" si="18"/>
        <v>555</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558</v>
      </c>
      <c r="Y98" s="24">
        <f t="shared" si="19"/>
        <v>560</v>
      </c>
      <c r="Z98" s="202">
        <f t="shared" si="18"/>
        <v>560</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561</v>
      </c>
      <c r="Y99" s="24">
        <f t="shared" si="19"/>
        <v>560</v>
      </c>
      <c r="Z99" s="202">
        <f t="shared" si="18"/>
        <v>560</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563</v>
      </c>
      <c r="Y100" s="24">
        <f t="shared" si="19"/>
        <v>565</v>
      </c>
      <c r="Z100" s="202">
        <f t="shared" si="18"/>
        <v>565</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570</v>
      </c>
      <c r="Y101" s="24">
        <f t="shared" si="19"/>
        <v>570</v>
      </c>
      <c r="Z101" s="202">
        <f t="shared" si="18"/>
        <v>570</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573</v>
      </c>
      <c r="Y102" s="24">
        <f t="shared" si="19"/>
        <v>575</v>
      </c>
      <c r="Z102" s="202">
        <f t="shared" si="18"/>
        <v>575</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572</v>
      </c>
      <c r="Y103" s="24">
        <f t="shared" si="19"/>
        <v>570</v>
      </c>
      <c r="Z103" s="202">
        <f>IF(Y103&gt;Y102,Y103,Y102)</f>
        <v>575</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575</v>
      </c>
      <c r="Y104" s="24">
        <f t="shared" si="19"/>
        <v>575</v>
      </c>
      <c r="Z104" s="202">
        <f t="shared" si="18"/>
        <v>575</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576</v>
      </c>
      <c r="Y105" s="24">
        <f t="shared" si="19"/>
        <v>575</v>
      </c>
      <c r="Z105" s="202">
        <f t="shared" si="18"/>
        <v>575</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576</v>
      </c>
      <c r="Y106" s="24">
        <f t="shared" si="19"/>
        <v>575</v>
      </c>
      <c r="Z106" s="202">
        <f t="shared" si="18"/>
        <v>575</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574</v>
      </c>
      <c r="Y107" s="24">
        <f t="shared" si="19"/>
        <v>575</v>
      </c>
      <c r="Z107" s="202">
        <f t="shared" si="18"/>
        <v>575</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577</v>
      </c>
      <c r="Y108" s="24">
        <f t="shared" si="19"/>
        <v>575</v>
      </c>
      <c r="Z108" s="202">
        <f t="shared" si="18"/>
        <v>575</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579</v>
      </c>
      <c r="Y109" s="24">
        <f t="shared" si="19"/>
        <v>580</v>
      </c>
      <c r="Z109" s="202">
        <f t="shared" si="18"/>
        <v>580</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580</v>
      </c>
      <c r="Y110" s="24">
        <f t="shared" si="19"/>
        <v>580</v>
      </c>
      <c r="Z110" s="202">
        <f t="shared" si="18"/>
        <v>580</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588</v>
      </c>
      <c r="Y111" s="24">
        <f t="shared" si="19"/>
        <v>590</v>
      </c>
      <c r="Z111" s="202">
        <f t="shared" si="18"/>
        <v>590</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588</v>
      </c>
      <c r="Y112" s="24">
        <f t="shared" si="19"/>
        <v>590</v>
      </c>
      <c r="Z112" s="202">
        <f t="shared" si="18"/>
        <v>590</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591</v>
      </c>
      <c r="Y113" s="24">
        <f t="shared" si="19"/>
        <v>590</v>
      </c>
      <c r="Z113" s="202">
        <f t="shared" si="18"/>
        <v>590</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591</v>
      </c>
      <c r="Y114" s="24">
        <f t="shared" si="19"/>
        <v>590</v>
      </c>
      <c r="Z114" s="202">
        <f t="shared" si="18"/>
        <v>590</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591</v>
      </c>
      <c r="Y115" s="24">
        <f t="shared" si="19"/>
        <v>590</v>
      </c>
      <c r="Z115" s="202">
        <f t="shared" si="18"/>
        <v>590</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592</v>
      </c>
      <c r="Y116" s="24">
        <f t="shared" si="19"/>
        <v>590</v>
      </c>
      <c r="Z116" s="202">
        <f t="shared" si="18"/>
        <v>590</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594</v>
      </c>
      <c r="Y117" s="24">
        <f t="shared" si="19"/>
        <v>595</v>
      </c>
      <c r="Z117" s="202">
        <f t="shared" si="18"/>
        <v>595</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593</v>
      </c>
      <c r="Y118" s="24">
        <f t="shared" si="19"/>
        <v>595</v>
      </c>
      <c r="Z118" s="202">
        <f t="shared" si="18"/>
        <v>595</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595</v>
      </c>
      <c r="Y119" s="24">
        <f t="shared" si="19"/>
        <v>595</v>
      </c>
      <c r="Z119" s="202">
        <f t="shared" si="18"/>
        <v>595</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595</v>
      </c>
      <c r="Y120" s="24">
        <f t="shared" si="19"/>
        <v>595</v>
      </c>
      <c r="Z120" s="202">
        <f t="shared" si="18"/>
        <v>595</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595</v>
      </c>
      <c r="Y121" s="24">
        <f t="shared" si="19"/>
        <v>595</v>
      </c>
      <c r="Z121" s="202">
        <f t="shared" si="18"/>
        <v>595</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598</v>
      </c>
      <c r="Y122" s="24">
        <f t="shared" si="19"/>
        <v>600</v>
      </c>
      <c r="Z122" s="202">
        <f t="shared" si="18"/>
        <v>600</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598</v>
      </c>
      <c r="Y123" s="24">
        <f t="shared" si="19"/>
        <v>600</v>
      </c>
      <c r="Z123" s="202">
        <f t="shared" si="18"/>
        <v>600</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601</v>
      </c>
      <c r="Y124" s="24">
        <f t="shared" si="19"/>
        <v>600</v>
      </c>
      <c r="Z124" s="202">
        <f t="shared" si="18"/>
        <v>600</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604</v>
      </c>
      <c r="Y125" s="24">
        <f t="shared" si="19"/>
        <v>605</v>
      </c>
      <c r="Z125" s="202">
        <f t="shared" si="18"/>
        <v>605</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605</v>
      </c>
      <c r="Y126" s="24">
        <f t="shared" si="19"/>
        <v>605</v>
      </c>
      <c r="Z126" s="202">
        <f t="shared" si="18"/>
        <v>605</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607</v>
      </c>
      <c r="Y127" s="24">
        <f t="shared" si="19"/>
        <v>605</v>
      </c>
      <c r="Z127" s="202">
        <f t="shared" si="18"/>
        <v>605</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607</v>
      </c>
      <c r="Y128" s="24">
        <f t="shared" si="19"/>
        <v>605</v>
      </c>
      <c r="Z128" s="202">
        <f t="shared" si="18"/>
        <v>605</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608</v>
      </c>
      <c r="Y129" s="24">
        <f t="shared" si="19"/>
        <v>610</v>
      </c>
      <c r="Z129" s="202">
        <f t="shared" si="18"/>
        <v>610</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608</v>
      </c>
      <c r="Y130" s="24">
        <f t="shared" si="19"/>
        <v>610</v>
      </c>
      <c r="Z130" s="202">
        <f t="shared" si="18"/>
        <v>610</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610</v>
      </c>
      <c r="Y131" s="24">
        <f t="shared" si="19"/>
        <v>610</v>
      </c>
      <c r="Z131" s="202">
        <f t="shared" si="18"/>
        <v>610</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613</v>
      </c>
      <c r="Y132" s="24">
        <f t="shared" si="19"/>
        <v>615</v>
      </c>
      <c r="Z132" s="202">
        <f t="shared" si="18"/>
        <v>615</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616</v>
      </c>
      <c r="Y133" s="24">
        <f t="shared" si="19"/>
        <v>615</v>
      </c>
      <c r="Z133" s="202">
        <f t="shared" si="18"/>
        <v>615</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616</v>
      </c>
      <c r="Y134" s="24">
        <f t="shared" si="19"/>
        <v>615</v>
      </c>
      <c r="Z134" s="202">
        <f t="shared" si="18"/>
        <v>615</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616</v>
      </c>
      <c r="Y135" s="24">
        <f t="shared" si="19"/>
        <v>615</v>
      </c>
      <c r="Z135" s="202">
        <f t="shared" si="18"/>
        <v>615</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615</v>
      </c>
      <c r="Y136" s="24">
        <f t="shared" si="19"/>
        <v>615</v>
      </c>
      <c r="Z136" s="202">
        <f t="shared" si="18"/>
        <v>615</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622</v>
      </c>
      <c r="Y137" s="24">
        <f t="shared" si="19"/>
        <v>620</v>
      </c>
      <c r="Z137" s="202">
        <f t="shared" si="18"/>
        <v>620</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629</v>
      </c>
      <c r="Y138" s="24">
        <f t="shared" si="19"/>
        <v>630</v>
      </c>
      <c r="Z138" s="202">
        <f t="shared" si="18"/>
        <v>630</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641</v>
      </c>
      <c r="Y139" s="24">
        <f t="shared" si="19"/>
        <v>640</v>
      </c>
      <c r="Z139" s="202">
        <f t="shared" si="18"/>
        <v>640</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646</v>
      </c>
      <c r="Y140" s="24">
        <f t="shared" si="19"/>
        <v>645</v>
      </c>
      <c r="Z140" s="202">
        <f t="shared" si="18"/>
        <v>645</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650</v>
      </c>
      <c r="Y141" s="24">
        <f t="shared" si="19"/>
        <v>650</v>
      </c>
      <c r="Z141" s="202">
        <f t="shared" si="18"/>
        <v>650</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654</v>
      </c>
      <c r="Y142" s="24">
        <f t="shared" si="19"/>
        <v>655</v>
      </c>
      <c r="Z142" s="202">
        <f t="shared" si="18"/>
        <v>655</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676</v>
      </c>
      <c r="Y143" s="24">
        <f t="shared" si="19"/>
        <v>675</v>
      </c>
      <c r="Z143" s="202">
        <f t="shared" si="18"/>
        <v>675</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688</v>
      </c>
      <c r="Y144" s="24">
        <f t="shared" si="19"/>
        <v>690</v>
      </c>
      <c r="Z144" s="202">
        <f t="shared" si="18"/>
        <v>690</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702</v>
      </c>
      <c r="Y145" s="24">
        <f t="shared" si="19"/>
        <v>700</v>
      </c>
      <c r="Z145" s="202">
        <f t="shared" si="18"/>
        <v>700</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708</v>
      </c>
      <c r="Y146" s="24">
        <f t="shared" si="19"/>
        <v>710</v>
      </c>
      <c r="Z146" s="202">
        <f t="shared" si="18"/>
        <v>710</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SUM(C133,-W147,-$U$360)</f>
        <v>711</v>
      </c>
      <c r="Y147" s="24">
        <f t="shared" si="19"/>
        <v>710</v>
      </c>
      <c r="Z147" s="202">
        <f t="shared" ref="Z147:Z210" si="29">IF(Y147&gt;Y146,Y147,Y146)</f>
        <v>710</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713</v>
      </c>
      <c r="Y148" s="24">
        <f t="shared" ref="Y148:Y211" si="30">MROUND(X148,5)</f>
        <v>715</v>
      </c>
      <c r="Z148" s="202">
        <f t="shared" si="29"/>
        <v>715</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720</v>
      </c>
      <c r="Y149" s="24">
        <f t="shared" si="30"/>
        <v>720</v>
      </c>
      <c r="Z149" s="202">
        <f t="shared" si="29"/>
        <v>720</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727</v>
      </c>
      <c r="Y150" s="24">
        <f t="shared" si="30"/>
        <v>725</v>
      </c>
      <c r="Z150" s="202">
        <f t="shared" si="29"/>
        <v>725</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734</v>
      </c>
      <c r="Y151" s="24">
        <f t="shared" si="30"/>
        <v>735</v>
      </c>
      <c r="Z151" s="202">
        <f t="shared" si="29"/>
        <v>735</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736</v>
      </c>
      <c r="Y152" s="24">
        <f t="shared" si="30"/>
        <v>735</v>
      </c>
      <c r="Z152" s="202">
        <f t="shared" si="29"/>
        <v>735</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752</v>
      </c>
      <c r="Y153" s="24">
        <f t="shared" si="30"/>
        <v>750</v>
      </c>
      <c r="Z153" s="202">
        <f t="shared" si="29"/>
        <v>750</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766</v>
      </c>
      <c r="Y154" s="24">
        <f t="shared" si="30"/>
        <v>765</v>
      </c>
      <c r="Z154" s="202">
        <f t="shared" si="29"/>
        <v>765</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769</v>
      </c>
      <c r="Y155" s="24">
        <f t="shared" si="30"/>
        <v>770</v>
      </c>
      <c r="Z155" s="202">
        <f t="shared" si="29"/>
        <v>770</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769</v>
      </c>
      <c r="Y156" s="24">
        <f t="shared" si="30"/>
        <v>770</v>
      </c>
      <c r="Z156" s="202">
        <f t="shared" si="29"/>
        <v>770</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786</v>
      </c>
      <c r="Y157" s="24">
        <f t="shared" si="30"/>
        <v>785</v>
      </c>
      <c r="Z157" s="202">
        <f t="shared" si="29"/>
        <v>785</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800</v>
      </c>
      <c r="Y158" s="24">
        <f t="shared" si="30"/>
        <v>800</v>
      </c>
      <c r="Z158" s="202">
        <f t="shared" si="29"/>
        <v>800</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807</v>
      </c>
      <c r="Y159" s="24">
        <f t="shared" si="30"/>
        <v>805</v>
      </c>
      <c r="Z159" s="202">
        <f t="shared" si="29"/>
        <v>805</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820</v>
      </c>
      <c r="Y160" s="24">
        <f t="shared" si="30"/>
        <v>820</v>
      </c>
      <c r="Z160" s="202">
        <f t="shared" si="29"/>
        <v>820</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827</v>
      </c>
      <c r="Y161" s="24">
        <f t="shared" si="30"/>
        <v>825</v>
      </c>
      <c r="Z161" s="202">
        <f t="shared" si="29"/>
        <v>825</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829</v>
      </c>
      <c r="Y162" s="24">
        <f t="shared" si="30"/>
        <v>830</v>
      </c>
      <c r="Z162" s="202">
        <f t="shared" si="29"/>
        <v>830</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837</v>
      </c>
      <c r="Y163" s="24">
        <f t="shared" si="30"/>
        <v>835</v>
      </c>
      <c r="Z163" s="202">
        <f t="shared" si="29"/>
        <v>835</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852</v>
      </c>
      <c r="Y164" s="24">
        <f t="shared" si="30"/>
        <v>850</v>
      </c>
      <c r="Z164" s="202">
        <f t="shared" si="29"/>
        <v>850</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866</v>
      </c>
      <c r="Y165" s="24">
        <f t="shared" si="30"/>
        <v>865</v>
      </c>
      <c r="Z165" s="202">
        <f t="shared" si="29"/>
        <v>865</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881</v>
      </c>
      <c r="Y166" s="24">
        <f t="shared" si="30"/>
        <v>880</v>
      </c>
      <c r="Z166" s="202">
        <f t="shared" si="29"/>
        <v>880</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897</v>
      </c>
      <c r="Y167" s="24">
        <f t="shared" si="30"/>
        <v>895</v>
      </c>
      <c r="Z167" s="202">
        <f t="shared" si="29"/>
        <v>895</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903</v>
      </c>
      <c r="Y168" s="24">
        <f t="shared" si="30"/>
        <v>905</v>
      </c>
      <c r="Z168" s="202">
        <f t="shared" si="29"/>
        <v>905</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905</v>
      </c>
      <c r="Y169" s="24">
        <f t="shared" si="30"/>
        <v>905</v>
      </c>
      <c r="Z169" s="202">
        <f t="shared" si="29"/>
        <v>905</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910</v>
      </c>
      <c r="Y170" s="24">
        <f t="shared" si="30"/>
        <v>910</v>
      </c>
      <c r="Z170" s="202">
        <f t="shared" si="29"/>
        <v>910</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924</v>
      </c>
      <c r="Y171" s="24">
        <f t="shared" si="30"/>
        <v>925</v>
      </c>
      <c r="Z171" s="202">
        <f t="shared" si="29"/>
        <v>925</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932</v>
      </c>
      <c r="Y172" s="24">
        <f t="shared" si="30"/>
        <v>930</v>
      </c>
      <c r="Z172" s="202">
        <f t="shared" si="29"/>
        <v>930</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958</v>
      </c>
      <c r="Y173" s="24">
        <f t="shared" si="30"/>
        <v>960</v>
      </c>
      <c r="Z173" s="202">
        <f t="shared" si="29"/>
        <v>960</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967</v>
      </c>
      <c r="Y174" s="24">
        <f t="shared" si="30"/>
        <v>965</v>
      </c>
      <c r="Z174" s="202">
        <f t="shared" si="29"/>
        <v>965</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983</v>
      </c>
      <c r="Y175" s="24">
        <f t="shared" si="30"/>
        <v>985</v>
      </c>
      <c r="Z175" s="202">
        <f t="shared" si="29"/>
        <v>985</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985</v>
      </c>
      <c r="Y176" s="24">
        <f t="shared" si="30"/>
        <v>985</v>
      </c>
      <c r="Z176" s="202">
        <f t="shared" si="29"/>
        <v>985</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987</v>
      </c>
      <c r="Y177" s="24">
        <f t="shared" si="30"/>
        <v>985</v>
      </c>
      <c r="Z177" s="202">
        <f t="shared" si="29"/>
        <v>985</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1003</v>
      </c>
      <c r="Y178" s="24">
        <f t="shared" si="30"/>
        <v>1005</v>
      </c>
      <c r="Z178" s="202">
        <f t="shared" si="29"/>
        <v>1005</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1020</v>
      </c>
      <c r="Y179" s="24">
        <f t="shared" si="30"/>
        <v>1020</v>
      </c>
      <c r="Z179" s="202">
        <f t="shared" si="29"/>
        <v>1020</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1041</v>
      </c>
      <c r="Y180" s="24">
        <f t="shared" si="30"/>
        <v>1040</v>
      </c>
      <c r="Z180" s="202">
        <f t="shared" si="29"/>
        <v>1040</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1051</v>
      </c>
      <c r="Y181" s="24">
        <f t="shared" si="30"/>
        <v>1050</v>
      </c>
      <c r="Z181" s="202">
        <f t="shared" si="29"/>
        <v>1050</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1059</v>
      </c>
      <c r="Y182" s="24">
        <f t="shared" si="30"/>
        <v>1060</v>
      </c>
      <c r="Z182" s="202">
        <f t="shared" si="29"/>
        <v>1060</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1062</v>
      </c>
      <c r="Y183" s="24">
        <f t="shared" si="30"/>
        <v>1060</v>
      </c>
      <c r="Z183" s="202">
        <f t="shared" si="29"/>
        <v>1060</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1070</v>
      </c>
      <c r="Y184" s="24">
        <f t="shared" si="30"/>
        <v>1070</v>
      </c>
      <c r="Z184" s="202">
        <f t="shared" si="29"/>
        <v>1070</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1099</v>
      </c>
      <c r="Y185" s="24">
        <f t="shared" si="30"/>
        <v>1100</v>
      </c>
      <c r="Z185" s="202">
        <f t="shared" si="29"/>
        <v>1100</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1123</v>
      </c>
      <c r="Y186" s="24">
        <f t="shared" si="30"/>
        <v>1125</v>
      </c>
      <c r="Z186" s="202">
        <f t="shared" si="29"/>
        <v>1125</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1145</v>
      </c>
      <c r="Y187" s="24">
        <f t="shared" si="30"/>
        <v>1145</v>
      </c>
      <c r="Z187" s="202">
        <f t="shared" si="29"/>
        <v>1145</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1158</v>
      </c>
      <c r="Y188" s="24">
        <f t="shared" si="30"/>
        <v>1160</v>
      </c>
      <c r="Z188" s="202">
        <f t="shared" si="29"/>
        <v>1160</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1177</v>
      </c>
      <c r="Y189" s="24">
        <f t="shared" si="30"/>
        <v>1175</v>
      </c>
      <c r="Z189" s="202">
        <f t="shared" si="29"/>
        <v>1175</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1188</v>
      </c>
      <c r="Y190" s="24">
        <f t="shared" si="30"/>
        <v>1190</v>
      </c>
      <c r="Z190" s="202">
        <f t="shared" si="29"/>
        <v>1190</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1198</v>
      </c>
      <c r="Y191" s="24">
        <f t="shared" si="30"/>
        <v>1200</v>
      </c>
      <c r="Z191" s="202">
        <f t="shared" si="29"/>
        <v>1200</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1225</v>
      </c>
      <c r="Y192" s="24">
        <f t="shared" si="30"/>
        <v>1225</v>
      </c>
      <c r="Z192" s="202">
        <f t="shared" si="29"/>
        <v>1225</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1254</v>
      </c>
      <c r="Y193" s="24">
        <f t="shared" si="30"/>
        <v>1255</v>
      </c>
      <c r="Z193" s="202">
        <f t="shared" si="29"/>
        <v>1255</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1269</v>
      </c>
      <c r="Y194" s="24">
        <f t="shared" si="30"/>
        <v>1270</v>
      </c>
      <c r="Z194" s="202">
        <f t="shared" si="29"/>
        <v>1270</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1286</v>
      </c>
      <c r="Y195" s="24">
        <f t="shared" si="30"/>
        <v>1285</v>
      </c>
      <c r="Z195" s="202">
        <f t="shared" si="29"/>
        <v>1285</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1305</v>
      </c>
      <c r="Y196" s="24">
        <f t="shared" si="30"/>
        <v>1305</v>
      </c>
      <c r="Z196" s="202">
        <f t="shared" si="29"/>
        <v>1305</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1320</v>
      </c>
      <c r="Y197" s="24">
        <f>MROUND(X197,5)</f>
        <v>1320</v>
      </c>
      <c r="Z197" s="202">
        <f t="shared" si="29"/>
        <v>1320</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1327</v>
      </c>
      <c r="Y198" s="24">
        <f t="shared" si="30"/>
        <v>1325</v>
      </c>
      <c r="Z198" s="202">
        <f t="shared" si="29"/>
        <v>1325</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1357</v>
      </c>
      <c r="Y199" s="24">
        <f t="shared" si="30"/>
        <v>1355</v>
      </c>
      <c r="Z199" s="202">
        <f t="shared" si="29"/>
        <v>1355</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1392</v>
      </c>
      <c r="Y200" s="24">
        <f t="shared" si="30"/>
        <v>1390</v>
      </c>
      <c r="Z200" s="202">
        <f t="shared" si="29"/>
        <v>1390</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1417</v>
      </c>
      <c r="Y201" s="24">
        <f t="shared" si="30"/>
        <v>1415</v>
      </c>
      <c r="Z201" s="202">
        <f t="shared" si="29"/>
        <v>1415</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1441</v>
      </c>
      <c r="Y202" s="24">
        <f t="shared" si="30"/>
        <v>1440</v>
      </c>
      <c r="Z202" s="202">
        <f t="shared" si="29"/>
        <v>1440</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1464</v>
      </c>
      <c r="Y203" s="24">
        <f t="shared" si="30"/>
        <v>1465</v>
      </c>
      <c r="Z203" s="202">
        <f t="shared" si="29"/>
        <v>1465</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1473</v>
      </c>
      <c r="Y204" s="24">
        <f t="shared" si="30"/>
        <v>1475</v>
      </c>
      <c r="Z204" s="202">
        <f t="shared" si="29"/>
        <v>1475</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1476</v>
      </c>
      <c r="Y205" s="24">
        <f t="shared" si="30"/>
        <v>1475</v>
      </c>
      <c r="Z205" s="202">
        <f t="shared" si="29"/>
        <v>1475</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1493</v>
      </c>
      <c r="Y206" s="24">
        <f t="shared" si="30"/>
        <v>1495</v>
      </c>
      <c r="Z206" s="202">
        <f t="shared" si="29"/>
        <v>1495</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1520</v>
      </c>
      <c r="Y207" s="24">
        <f t="shared" si="30"/>
        <v>1520</v>
      </c>
      <c r="Z207" s="202">
        <f t="shared" si="29"/>
        <v>1520</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1545</v>
      </c>
      <c r="Y208" s="24">
        <f t="shared" si="30"/>
        <v>1545</v>
      </c>
      <c r="Z208" s="202">
        <f t="shared" si="29"/>
        <v>1545</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1572</v>
      </c>
      <c r="Y209" s="24">
        <f t="shared" si="30"/>
        <v>1570</v>
      </c>
      <c r="Z209" s="202">
        <f t="shared" si="29"/>
        <v>1570</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1592</v>
      </c>
      <c r="Y210" s="24">
        <f>MROUND(X210,5)</f>
        <v>1590</v>
      </c>
      <c r="Z210" s="202">
        <f t="shared" si="29"/>
        <v>1590</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SUM(C197,-W211,-$U$360)</f>
        <v>1597</v>
      </c>
      <c r="Y211" s="24">
        <f t="shared" si="30"/>
        <v>1595</v>
      </c>
      <c r="Z211" s="202">
        <f t="shared" ref="Z211:Z273" si="40">IF(Y211&gt;Y210,Y211,Y210)</f>
        <v>1595</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1611</v>
      </c>
      <c r="Y212" s="24">
        <f t="shared" ref="Y212:Y279" si="41">MROUND(X212,5)</f>
        <v>1610</v>
      </c>
      <c r="Z212" s="202">
        <f t="shared" si="40"/>
        <v>1610</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1629</v>
      </c>
      <c r="Y213" s="24">
        <f t="shared" si="41"/>
        <v>1630</v>
      </c>
      <c r="Z213" s="202">
        <f t="shared" si="40"/>
        <v>1630</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1647</v>
      </c>
      <c r="Y214" s="24">
        <f t="shared" si="41"/>
        <v>1645</v>
      </c>
      <c r="Z214" s="202">
        <f t="shared" si="40"/>
        <v>1645</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1679</v>
      </c>
      <c r="Y215" s="24">
        <f t="shared" si="41"/>
        <v>1680</v>
      </c>
      <c r="Z215" s="202">
        <f t="shared" si="40"/>
        <v>1680</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1694</v>
      </c>
      <c r="Y216" s="24">
        <f t="shared" si="41"/>
        <v>1695</v>
      </c>
      <c r="Z216" s="202">
        <f t="shared" si="40"/>
        <v>1695</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1717</v>
      </c>
      <c r="Y217" s="24">
        <f t="shared" si="41"/>
        <v>1715</v>
      </c>
      <c r="Z217" s="202">
        <f t="shared" si="40"/>
        <v>1715</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1730</v>
      </c>
      <c r="Y218" s="24">
        <f t="shared" si="41"/>
        <v>1730</v>
      </c>
      <c r="Z218" s="202">
        <f t="shared" si="40"/>
        <v>1730</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1736</v>
      </c>
      <c r="Y219" s="24">
        <f t="shared" si="41"/>
        <v>1735</v>
      </c>
      <c r="Z219" s="202">
        <f t="shared" si="40"/>
        <v>1735</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1768</v>
      </c>
      <c r="Y220" s="24">
        <f t="shared" si="41"/>
        <v>1770</v>
      </c>
      <c r="Z220" s="202">
        <f t="shared" si="40"/>
        <v>1770</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1807</v>
      </c>
      <c r="Y221" s="24">
        <f t="shared" si="41"/>
        <v>1805</v>
      </c>
      <c r="Z221" s="202">
        <f t="shared" si="40"/>
        <v>1805</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1826</v>
      </c>
      <c r="Y222" s="24">
        <f t="shared" si="41"/>
        <v>1825</v>
      </c>
      <c r="Z222" s="202">
        <f t="shared" si="40"/>
        <v>1825</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1854</v>
      </c>
      <c r="Y223" s="24">
        <f t="shared" si="41"/>
        <v>1855</v>
      </c>
      <c r="Z223" s="202">
        <f t="shared" si="40"/>
        <v>1855</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1866</v>
      </c>
      <c r="Y224" s="24">
        <f t="shared" si="41"/>
        <v>1865</v>
      </c>
      <c r="Z224" s="202">
        <f t="shared" si="40"/>
        <v>1865</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1880</v>
      </c>
      <c r="Y225" s="24">
        <f t="shared" si="41"/>
        <v>1880</v>
      </c>
      <c r="Z225" s="202">
        <f t="shared" si="40"/>
        <v>1880</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1892</v>
      </c>
      <c r="Y226" s="24">
        <f t="shared" si="41"/>
        <v>1890</v>
      </c>
      <c r="Z226" s="202">
        <f t="shared" si="40"/>
        <v>1890</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1915</v>
      </c>
      <c r="Y227" s="24">
        <f t="shared" si="41"/>
        <v>1915</v>
      </c>
      <c r="Z227" s="202">
        <f t="shared" si="40"/>
        <v>1915</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1929</v>
      </c>
      <c r="Y228" s="24">
        <f t="shared" si="41"/>
        <v>1930</v>
      </c>
      <c r="Z228" s="202">
        <f t="shared" si="40"/>
        <v>1930</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1940</v>
      </c>
      <c r="Y229" s="24">
        <f t="shared" si="41"/>
        <v>1940</v>
      </c>
      <c r="Z229" s="202">
        <f t="shared" si="40"/>
        <v>1940</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1953</v>
      </c>
      <c r="Y230" s="24">
        <f t="shared" si="41"/>
        <v>1955</v>
      </c>
      <c r="Z230" s="202">
        <f t="shared" si="40"/>
        <v>1955</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1959</v>
      </c>
      <c r="Y231" s="24">
        <f t="shared" si="41"/>
        <v>1960</v>
      </c>
      <c r="Z231" s="202">
        <f t="shared" si="40"/>
        <v>1960</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1964</v>
      </c>
      <c r="Y232" s="24">
        <f t="shared" si="41"/>
        <v>1965</v>
      </c>
      <c r="Z232" s="202">
        <f t="shared" si="40"/>
        <v>1965</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1964</v>
      </c>
      <c r="Y233" s="24">
        <f t="shared" si="41"/>
        <v>1965</v>
      </c>
      <c r="Z233" s="202">
        <f t="shared" si="40"/>
        <v>1965</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1972</v>
      </c>
      <c r="Y234" s="24">
        <f t="shared" si="41"/>
        <v>1970</v>
      </c>
      <c r="Z234" s="203">
        <f t="shared" si="40"/>
        <v>1970</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1985</v>
      </c>
      <c r="Y235" s="24">
        <f t="shared" si="41"/>
        <v>1985</v>
      </c>
      <c r="Z235" s="203">
        <f t="shared" si="40"/>
        <v>1985</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2000</v>
      </c>
      <c r="Y236" s="24">
        <f t="shared" si="41"/>
        <v>2000</v>
      </c>
      <c r="Z236" s="203">
        <f t="shared" si="40"/>
        <v>2000</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2016</v>
      </c>
      <c r="Y237" s="24">
        <f t="shared" si="41"/>
        <v>2015</v>
      </c>
      <c r="Z237" s="203">
        <f t="shared" si="40"/>
        <v>2015</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2040</v>
      </c>
      <c r="Y238" s="24">
        <f t="shared" si="41"/>
        <v>2040</v>
      </c>
      <c r="Z238" s="203">
        <f t="shared" si="40"/>
        <v>2040</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2050</v>
      </c>
      <c r="Y239" s="24">
        <f t="shared" si="41"/>
        <v>2050</v>
      </c>
      <c r="Z239" s="203">
        <f t="shared" si="40"/>
        <v>2050</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2055</v>
      </c>
      <c r="Y240" s="24">
        <f t="shared" si="41"/>
        <v>2055</v>
      </c>
      <c r="Z240" s="203">
        <f t="shared" si="40"/>
        <v>2055</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2089</v>
      </c>
      <c r="Y241" s="24">
        <f t="shared" si="41"/>
        <v>2090</v>
      </c>
      <c r="Z241" s="203">
        <f t="shared" si="40"/>
        <v>2090</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2153</v>
      </c>
      <c r="Y242" s="24">
        <f t="shared" si="41"/>
        <v>2155</v>
      </c>
      <c r="Z242" s="203">
        <f t="shared" si="40"/>
        <v>2155</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2208</v>
      </c>
      <c r="Y243" s="24">
        <f t="shared" si="41"/>
        <v>2210</v>
      </c>
      <c r="Z243" s="203">
        <f t="shared" si="40"/>
        <v>2210</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2263</v>
      </c>
      <c r="Y244" s="24">
        <f t="shared" si="41"/>
        <v>2265</v>
      </c>
      <c r="Z244" s="203">
        <f t="shared" si="40"/>
        <v>2265</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2326</v>
      </c>
      <c r="Y245" s="24">
        <f t="shared" si="41"/>
        <v>2325</v>
      </c>
      <c r="Z245" s="203">
        <f t="shared" si="40"/>
        <v>2325</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2350</v>
      </c>
      <c r="Y246" s="24">
        <f t="shared" si="41"/>
        <v>2350</v>
      </c>
      <c r="Z246" s="203">
        <f t="shared" si="40"/>
        <v>2350</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2374</v>
      </c>
      <c r="Y247" s="24">
        <f t="shared" si="41"/>
        <v>2375</v>
      </c>
      <c r="Z247" s="203">
        <f t="shared" si="40"/>
        <v>2375</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2493</v>
      </c>
      <c r="Y248" s="24">
        <f t="shared" si="41"/>
        <v>2495</v>
      </c>
      <c r="Z248" s="203">
        <f t="shared" si="40"/>
        <v>2495</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2637</v>
      </c>
      <c r="Y249" s="24">
        <f t="shared" si="41"/>
        <v>2635</v>
      </c>
      <c r="Z249" s="203">
        <f t="shared" si="40"/>
        <v>2635</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2777</v>
      </c>
      <c r="Y250" s="24">
        <f t="shared" si="41"/>
        <v>2775</v>
      </c>
      <c r="Z250" s="203">
        <f t="shared" si="40"/>
        <v>2775</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2937</v>
      </c>
      <c r="Y251" s="24">
        <f t="shared" si="41"/>
        <v>2935</v>
      </c>
      <c r="Z251" s="203">
        <f t="shared" si="40"/>
        <v>2935</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3060</v>
      </c>
      <c r="Y252" s="24">
        <f t="shared" si="41"/>
        <v>3060</v>
      </c>
      <c r="Z252" s="203">
        <f t="shared" si="40"/>
        <v>3060</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3149</v>
      </c>
      <c r="Y253" s="24">
        <f t="shared" si="41"/>
        <v>3150</v>
      </c>
      <c r="Z253" s="203">
        <f t="shared" si="40"/>
        <v>3150</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3201</v>
      </c>
      <c r="Y254" s="24">
        <f t="shared" si="41"/>
        <v>3200</v>
      </c>
      <c r="Z254" s="203">
        <f t="shared" si="40"/>
        <v>3200</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3444</v>
      </c>
      <c r="Y255" s="24">
        <f t="shared" si="41"/>
        <v>3445</v>
      </c>
      <c r="Z255" s="203">
        <f t="shared" si="40"/>
        <v>3445</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3717</v>
      </c>
      <c r="Y256" s="24">
        <f t="shared" si="41"/>
        <v>3715</v>
      </c>
      <c r="Z256" s="203">
        <f t="shared" si="40"/>
        <v>3715</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3987</v>
      </c>
      <c r="Y257" s="24">
        <f t="shared" si="41"/>
        <v>3985</v>
      </c>
      <c r="Z257" s="203">
        <f t="shared" si="40"/>
        <v>3985</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4252</v>
      </c>
      <c r="Y258" s="24">
        <f t="shared" si="41"/>
        <v>4250</v>
      </c>
      <c r="Z258" s="203">
        <f t="shared" si="40"/>
        <v>4250</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4576</v>
      </c>
      <c r="Y259" s="24">
        <f t="shared" si="41"/>
        <v>4575</v>
      </c>
      <c r="Z259" s="203">
        <f t="shared" si="40"/>
        <v>4575</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4733</v>
      </c>
      <c r="Y260" s="24">
        <f t="shared" si="41"/>
        <v>4735</v>
      </c>
      <c r="Z260" s="203">
        <f t="shared" si="40"/>
        <v>4735</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5004</v>
      </c>
      <c r="Y261" s="24">
        <f t="shared" si="41"/>
        <v>5005</v>
      </c>
      <c r="Z261" s="203">
        <f t="shared" si="40"/>
        <v>5005</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5438</v>
      </c>
      <c r="Y262" s="24">
        <f t="shared" si="41"/>
        <v>5440</v>
      </c>
      <c r="Z262" s="203">
        <f t="shared" si="40"/>
        <v>5440</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5906</v>
      </c>
      <c r="Y263" s="24">
        <f t="shared" si="41"/>
        <v>5905</v>
      </c>
      <c r="Z263" s="203">
        <f t="shared" si="40"/>
        <v>5905</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6301</v>
      </c>
      <c r="Y264" s="24">
        <f t="shared" si="41"/>
        <v>6300</v>
      </c>
      <c r="Z264" s="203">
        <f t="shared" si="40"/>
        <v>6300</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6682</v>
      </c>
      <c r="Y265" s="24">
        <f t="shared" si="41"/>
        <v>6680</v>
      </c>
      <c r="Z265" s="203">
        <f t="shared" si="40"/>
        <v>6680</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7049</v>
      </c>
      <c r="Y266" s="24">
        <f t="shared" si="41"/>
        <v>7050</v>
      </c>
      <c r="Z266" s="203">
        <f t="shared" si="40"/>
        <v>7050</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7334</v>
      </c>
      <c r="Y267" s="24">
        <f t="shared" si="41"/>
        <v>7335</v>
      </c>
      <c r="Z267" s="203">
        <f t="shared" si="40"/>
        <v>7335</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7565</v>
      </c>
      <c r="Y268" s="24">
        <f t="shared" si="41"/>
        <v>7565</v>
      </c>
      <c r="Z268" s="204">
        <f t="shared" si="40"/>
        <v>7565</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8015</v>
      </c>
      <c r="Y269" s="24">
        <f t="shared" si="41"/>
        <v>8015</v>
      </c>
      <c r="Z269" s="204">
        <f t="shared" si="40"/>
        <v>8015</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8515</v>
      </c>
      <c r="Y270" s="24">
        <f t="shared" si="41"/>
        <v>8515</v>
      </c>
      <c r="Z270" s="204">
        <f t="shared" si="40"/>
        <v>8515</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8980</v>
      </c>
      <c r="Y271" s="24">
        <f t="shared" si="41"/>
        <v>8980</v>
      </c>
      <c r="Z271" s="204">
        <f t="shared" si="40"/>
        <v>8980</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9385</v>
      </c>
      <c r="Y272" s="24">
        <f t="shared" si="41"/>
        <v>9385</v>
      </c>
      <c r="Z272" s="204">
        <f t="shared" si="40"/>
        <v>9385</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9748</v>
      </c>
      <c r="Y273" s="24">
        <f t="shared" si="41"/>
        <v>9750</v>
      </c>
      <c r="Z273" s="204">
        <f t="shared" si="40"/>
        <v>9750</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9879</v>
      </c>
      <c r="Y274" s="24">
        <f t="shared" si="41"/>
        <v>9880</v>
      </c>
      <c r="Z274" s="204">
        <f>IF(Y274&gt;Y273,Y274,Y273)</f>
        <v>9880</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SUM(C261,-W275,-$U$360)</f>
        <v>10060</v>
      </c>
      <c r="Y275" s="24">
        <f t="shared" si="41"/>
        <v>10060</v>
      </c>
      <c r="Z275" s="204">
        <f>IF(Y275&gt;Y274,Y275,Y274)</f>
        <v>10060</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10507</v>
      </c>
      <c r="Y276" s="24">
        <f t="shared" si="41"/>
        <v>10505</v>
      </c>
      <c r="Z276" s="204">
        <f>IF(Y276&gt;Y275,Y276,Y275)</f>
        <v>10505</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10842</v>
      </c>
      <c r="Y277" s="24">
        <f t="shared" si="41"/>
        <v>10840</v>
      </c>
      <c r="Z277" s="204">
        <f>IF(Y277&gt;Y276,Y277,Y276)</f>
        <v>10840</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11170</v>
      </c>
      <c r="Y278" s="24">
        <f t="shared" si="41"/>
        <v>11170</v>
      </c>
      <c r="Z278" s="204">
        <f>IF(Y278&gt;Y277,Y278,Y277)</f>
        <v>11170</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11508</v>
      </c>
      <c r="Y279" s="24">
        <f t="shared" si="41"/>
        <v>11510</v>
      </c>
      <c r="Z279" s="204">
        <f t="shared" ref="Z279:Z342" si="54">IF(Y279&gt;Y278,Y279,Y278)</f>
        <v>11510</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11772</v>
      </c>
      <c r="Y280" s="24">
        <f t="shared" ref="Y280:Y343" si="55">MROUND(X280,5)</f>
        <v>11770</v>
      </c>
      <c r="Z280" s="204">
        <f t="shared" si="54"/>
        <v>11770</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11875</v>
      </c>
      <c r="Y281" s="24">
        <f t="shared" si="55"/>
        <v>11875</v>
      </c>
      <c r="Z281" s="204">
        <f t="shared" si="54"/>
        <v>11875</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12079</v>
      </c>
      <c r="Y282" s="24">
        <f t="shared" si="55"/>
        <v>12080</v>
      </c>
      <c r="Z282" s="204">
        <f t="shared" si="54"/>
        <v>12080</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12499</v>
      </c>
      <c r="Y283" s="24">
        <f t="shared" si="55"/>
        <v>12500</v>
      </c>
      <c r="Z283" s="204">
        <f t="shared" si="54"/>
        <v>12500</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12846</v>
      </c>
      <c r="Y284" s="24">
        <f t="shared" si="55"/>
        <v>12845</v>
      </c>
      <c r="Z284" s="204">
        <f t="shared" si="54"/>
        <v>12845</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13231</v>
      </c>
      <c r="Y285" s="24">
        <f t="shared" si="55"/>
        <v>13230</v>
      </c>
      <c r="Z285" s="204">
        <f t="shared" si="54"/>
        <v>13230</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23">
        <v>4</v>
      </c>
      <c r="V286" s="13">
        <f t="shared" si="50"/>
        <v>225</v>
      </c>
      <c r="W286" s="23">
        <f>SUM(L286:N286)</f>
        <v>155</v>
      </c>
      <c r="X286" s="24">
        <f t="shared" si="53"/>
        <v>13688</v>
      </c>
      <c r="Y286" s="24">
        <f t="shared" si="55"/>
        <v>13690</v>
      </c>
      <c r="Z286" s="204">
        <f t="shared" si="54"/>
        <v>13690</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232</v>
      </c>
      <c r="W287" s="23">
        <v>155</v>
      </c>
      <c r="X287" s="24">
        <f t="shared" si="53"/>
        <v>13979</v>
      </c>
      <c r="Y287" s="24">
        <f t="shared" si="55"/>
        <v>13980</v>
      </c>
      <c r="Z287" s="204">
        <f t="shared" si="54"/>
        <v>13980</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239</v>
      </c>
      <c r="W288" s="23">
        <v>155</v>
      </c>
      <c r="X288" s="24">
        <f t="shared" si="53"/>
        <v>14069</v>
      </c>
      <c r="Y288" s="24">
        <f t="shared" si="55"/>
        <v>14070</v>
      </c>
      <c r="Z288" s="204">
        <f t="shared" si="54"/>
        <v>14070</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241</v>
      </c>
      <c r="W289" s="23">
        <f>SUM(L289:N289)</f>
        <v>183</v>
      </c>
      <c r="X289" s="24">
        <f t="shared" si="53"/>
        <v>14301</v>
      </c>
      <c r="Y289" s="24">
        <f t="shared" si="55"/>
        <v>14300</v>
      </c>
      <c r="Z289" s="204">
        <f t="shared" si="54"/>
        <v>14300</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248</v>
      </c>
      <c r="W290" s="23">
        <f>SUM(L290:N290)</f>
        <v>198</v>
      </c>
      <c r="X290" s="24">
        <f t="shared" si="53"/>
        <v>14717</v>
      </c>
      <c r="Y290" s="24">
        <f t="shared" si="55"/>
        <v>14715</v>
      </c>
      <c r="Z290" s="204">
        <f t="shared" si="54"/>
        <v>14715</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254</v>
      </c>
      <c r="W291" s="23">
        <f>SUM(L291:N291)</f>
        <v>173</v>
      </c>
      <c r="X291" s="24">
        <f t="shared" si="53"/>
        <v>15196</v>
      </c>
      <c r="Y291" s="24">
        <f t="shared" si="55"/>
        <v>15195</v>
      </c>
      <c r="Z291" s="204">
        <f t="shared" si="54"/>
        <v>15195</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262</v>
      </c>
      <c r="W292" s="23">
        <f>SUM(L292:N292)</f>
        <v>189</v>
      </c>
      <c r="X292" s="24">
        <f t="shared" si="53"/>
        <v>15485</v>
      </c>
      <c r="Y292" s="24">
        <f t="shared" si="55"/>
        <v>15485</v>
      </c>
      <c r="Z292" s="204">
        <f t="shared" si="54"/>
        <v>15485</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270</v>
      </c>
      <c r="W293" s="23">
        <f>SUM(L293:N293)</f>
        <v>187</v>
      </c>
      <c r="X293" s="24">
        <f t="shared" si="53"/>
        <v>15826</v>
      </c>
      <c r="Y293" s="24">
        <f t="shared" si="55"/>
        <v>15825</v>
      </c>
      <c r="Z293" s="204">
        <f t="shared" si="54"/>
        <v>15825</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277</v>
      </c>
      <c r="W294" s="23">
        <v>187</v>
      </c>
      <c r="X294" s="24">
        <f t="shared" si="53"/>
        <v>16085</v>
      </c>
      <c r="Y294" s="24">
        <f t="shared" si="55"/>
        <v>16085</v>
      </c>
      <c r="Z294" s="204">
        <f t="shared" si="54"/>
        <v>16085</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282</v>
      </c>
      <c r="W295" s="23">
        <v>187</v>
      </c>
      <c r="X295" s="24">
        <f t="shared" si="53"/>
        <v>16207</v>
      </c>
      <c r="Y295" s="24">
        <f t="shared" si="55"/>
        <v>16205</v>
      </c>
      <c r="Z295" s="204">
        <f t="shared" si="54"/>
        <v>16205</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292</v>
      </c>
      <c r="W296" s="23">
        <f>SUM(L296:N296)</f>
        <v>209</v>
      </c>
      <c r="X296" s="24">
        <f t="shared" si="53"/>
        <v>16505</v>
      </c>
      <c r="Y296" s="24">
        <f t="shared" si="55"/>
        <v>16505</v>
      </c>
      <c r="Z296" s="204">
        <f t="shared" si="54"/>
        <v>16505</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303</v>
      </c>
      <c r="W297" s="23">
        <f>SUM(L297:N297)</f>
        <v>204</v>
      </c>
      <c r="X297" s="24">
        <f t="shared" si="53"/>
        <v>16915</v>
      </c>
      <c r="Y297" s="24">
        <f t="shared" si="55"/>
        <v>16915</v>
      </c>
      <c r="Z297" s="204">
        <f t="shared" si="54"/>
        <v>16915</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317</v>
      </c>
      <c r="W298" s="23">
        <f>SUM(L298:N298)</f>
        <v>202</v>
      </c>
      <c r="X298" s="24">
        <f t="shared" si="53"/>
        <v>17281</v>
      </c>
      <c r="Y298" s="24">
        <f t="shared" si="55"/>
        <v>17280</v>
      </c>
      <c r="Z298" s="204">
        <f t="shared" si="54"/>
        <v>17280</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326</v>
      </c>
      <c r="W299" s="23">
        <f>SUM(L299:N299)</f>
        <v>205</v>
      </c>
      <c r="X299" s="24">
        <f t="shared" si="53"/>
        <v>17654</v>
      </c>
      <c r="Y299" s="24">
        <f t="shared" si="55"/>
        <v>17655</v>
      </c>
      <c r="Z299" s="204">
        <f t="shared" si="54"/>
        <v>17655</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334</v>
      </c>
      <c r="W300" s="23">
        <f>SUM(L300:N300)</f>
        <v>207</v>
      </c>
      <c r="X300" s="24">
        <f t="shared" si="53"/>
        <v>18031</v>
      </c>
      <c r="Y300" s="24">
        <f t="shared" si="55"/>
        <v>18030</v>
      </c>
      <c r="Z300" s="204">
        <f t="shared" si="54"/>
        <v>18030</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343</v>
      </c>
      <c r="W301" s="23">
        <v>207</v>
      </c>
      <c r="X301" s="24">
        <f t="shared" si="53"/>
        <v>18366</v>
      </c>
      <c r="Y301" s="24">
        <f t="shared" si="55"/>
        <v>18365</v>
      </c>
      <c r="Z301" s="204">
        <f t="shared" si="54"/>
        <v>18365</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357</v>
      </c>
      <c r="W302" s="23">
        <v>207</v>
      </c>
      <c r="X302" s="24">
        <f t="shared" si="53"/>
        <v>18491</v>
      </c>
      <c r="Y302" s="24">
        <f t="shared" si="55"/>
        <v>18490</v>
      </c>
      <c r="Z302" s="204">
        <f t="shared" si="54"/>
        <v>18490</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367</v>
      </c>
      <c r="W303" s="23">
        <f>SUM(L303:N303)</f>
        <v>211</v>
      </c>
      <c r="X303" s="24">
        <f t="shared" si="53"/>
        <v>18799</v>
      </c>
      <c r="Y303" s="24">
        <f t="shared" si="55"/>
        <v>18800</v>
      </c>
      <c r="Z303" s="204">
        <f t="shared" si="54"/>
        <v>18800</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379</v>
      </c>
      <c r="W304" s="23">
        <f>SUM(L304:N304)</f>
        <v>223</v>
      </c>
      <c r="X304" s="24">
        <f t="shared" si="53"/>
        <v>19256</v>
      </c>
      <c r="Y304" s="24">
        <f t="shared" si="55"/>
        <v>19255</v>
      </c>
      <c r="Z304" s="204">
        <f t="shared" si="54"/>
        <v>19255</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396</v>
      </c>
      <c r="W305" s="23">
        <f>SUM(L305:N305)</f>
        <v>197</v>
      </c>
      <c r="X305" s="24">
        <f t="shared" si="53"/>
        <v>19792</v>
      </c>
      <c r="Y305" s="24">
        <f t="shared" si="55"/>
        <v>19790</v>
      </c>
      <c r="Z305" s="204">
        <f t="shared" si="54"/>
        <v>19790</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411</v>
      </c>
      <c r="W306" s="23">
        <f>SUM(L306:N306)</f>
        <v>172</v>
      </c>
      <c r="X306" s="24">
        <f t="shared" si="53"/>
        <v>20281</v>
      </c>
      <c r="Y306" s="24">
        <f t="shared" si="55"/>
        <v>20280</v>
      </c>
      <c r="Z306" s="204">
        <f t="shared" si="54"/>
        <v>20280</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415</v>
      </c>
      <c r="W307" s="23">
        <f>SUM(L307:N307)</f>
        <v>170</v>
      </c>
      <c r="X307" s="24">
        <f t="shared" si="53"/>
        <v>20698</v>
      </c>
      <c r="Y307" s="24">
        <f t="shared" si="55"/>
        <v>20700</v>
      </c>
      <c r="Z307" s="204">
        <f t="shared" si="54"/>
        <v>20700</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58" si="58">SUM(H302,H303,H304,H305,H306,H307,H308)</f>
        <v>345.29411764705878</v>
      </c>
      <c r="K308" s="21">
        <f t="shared" si="52"/>
        <v>766.91176470588243</v>
      </c>
      <c r="L308" s="22"/>
      <c r="M308" s="22"/>
      <c r="N308" s="22"/>
      <c r="O308" s="22"/>
      <c r="P308" s="125"/>
      <c r="Q308" s="125"/>
      <c r="R308" s="125"/>
      <c r="S308" s="22"/>
      <c r="T308" s="22"/>
      <c r="U308" s="30">
        <v>13</v>
      </c>
      <c r="V308" s="13">
        <f t="shared" si="50"/>
        <v>428</v>
      </c>
      <c r="W308" s="23">
        <v>170</v>
      </c>
      <c r="X308" s="24">
        <f t="shared" si="53"/>
        <v>21077</v>
      </c>
      <c r="Y308" s="24">
        <f t="shared" si="55"/>
        <v>21075</v>
      </c>
      <c r="Z308" s="204">
        <f t="shared" si="54"/>
        <v>21075</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10</v>
      </c>
      <c r="V309" s="13">
        <f t="shared" si="50"/>
        <v>438</v>
      </c>
      <c r="W309" s="23">
        <v>170</v>
      </c>
      <c r="X309" s="24">
        <f t="shared" si="53"/>
        <v>21275</v>
      </c>
      <c r="Y309" s="24">
        <f t="shared" si="55"/>
        <v>21275</v>
      </c>
      <c r="Z309" s="204">
        <f t="shared" si="54"/>
        <v>21275</v>
      </c>
    </row>
    <row r="310" spans="1:26" ht="14.25" x14ac:dyDescent="0.2">
      <c r="A310" s="20">
        <v>44193.333333333336</v>
      </c>
      <c r="B310" s="30">
        <v>341</v>
      </c>
      <c r="C310" s="14">
        <f t="shared" si="48"/>
        <v>27583</v>
      </c>
      <c r="D310" s="183">
        <v>0</v>
      </c>
      <c r="E310" s="14">
        <f t="shared" si="59"/>
        <v>1</v>
      </c>
      <c r="F310" s="222">
        <f t="shared" ref="F310:F358"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441</v>
      </c>
      <c r="W310" s="23">
        <f>SUM(L310:N310)</f>
        <v>179</v>
      </c>
      <c r="X310" s="24">
        <f t="shared" si="53"/>
        <v>21571</v>
      </c>
      <c r="Y310" s="24">
        <f t="shared" si="55"/>
        <v>21570</v>
      </c>
      <c r="Z310" s="204">
        <f t="shared" si="54"/>
        <v>21570</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448</v>
      </c>
      <c r="W311" s="23">
        <f t="shared" ref="W311:W314" si="62">SUM(L311:N311)</f>
        <v>196</v>
      </c>
      <c r="X311" s="24">
        <f t="shared" si="53"/>
        <v>22122</v>
      </c>
      <c r="Y311" s="24">
        <f t="shared" si="55"/>
        <v>22120</v>
      </c>
      <c r="Z311" s="204">
        <f t="shared" si="54"/>
        <v>22120</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456</v>
      </c>
      <c r="W312" s="23">
        <f t="shared" si="62"/>
        <v>201</v>
      </c>
      <c r="X312" s="24">
        <f t="shared" si="53"/>
        <v>22653</v>
      </c>
      <c r="Y312" s="24">
        <f t="shared" si="55"/>
        <v>22655</v>
      </c>
      <c r="Z312" s="204">
        <f t="shared" si="54"/>
        <v>22655</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463</v>
      </c>
      <c r="W313" s="23">
        <f t="shared" si="62"/>
        <v>185</v>
      </c>
      <c r="X313" s="24">
        <f t="shared" si="53"/>
        <v>23165</v>
      </c>
      <c r="Y313" s="24">
        <f t="shared" si="55"/>
        <v>23165</v>
      </c>
      <c r="Z313" s="204">
        <f t="shared" si="54"/>
        <v>23165</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473</v>
      </c>
      <c r="W314" s="23">
        <f t="shared" si="62"/>
        <v>170</v>
      </c>
      <c r="X314" s="24">
        <f t="shared" si="53"/>
        <v>23632</v>
      </c>
      <c r="Y314" s="24">
        <f t="shared" si="55"/>
        <v>23630</v>
      </c>
      <c r="Z314" s="204">
        <f t="shared" si="54"/>
        <v>23630</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482</v>
      </c>
      <c r="W315" s="23">
        <v>170</v>
      </c>
      <c r="X315" s="24">
        <f t="shared" si="53"/>
        <v>23944</v>
      </c>
      <c r="Y315" s="24">
        <f t="shared" si="55"/>
        <v>23945</v>
      </c>
      <c r="Z315" s="204">
        <f t="shared" si="54"/>
        <v>23945</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489</v>
      </c>
      <c r="W316" s="23">
        <v>170</v>
      </c>
      <c r="X316" s="24">
        <f t="shared" si="53"/>
        <v>24119</v>
      </c>
      <c r="Y316" s="24">
        <f t="shared" si="55"/>
        <v>24120</v>
      </c>
      <c r="Z316" s="204">
        <f t="shared" si="54"/>
        <v>24120</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490</v>
      </c>
      <c r="W317" s="23">
        <f>SUM(L317:N317)</f>
        <v>181</v>
      </c>
      <c r="X317" s="24">
        <f t="shared" si="53"/>
        <v>24417</v>
      </c>
      <c r="Y317" s="24">
        <f t="shared" si="55"/>
        <v>24415</v>
      </c>
      <c r="Z317" s="204">
        <f t="shared" si="54"/>
        <v>24415</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496</v>
      </c>
      <c r="W318" s="23">
        <f>SUM(L318:N318)</f>
        <v>167</v>
      </c>
      <c r="X318" s="24">
        <f t="shared" si="53"/>
        <v>25006</v>
      </c>
      <c r="Y318" s="24">
        <f t="shared" si="55"/>
        <v>25005</v>
      </c>
      <c r="Z318" s="204">
        <f t="shared" si="54"/>
        <v>25005</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502</v>
      </c>
      <c r="W319" s="23">
        <f>SUM(L319:N319)</f>
        <v>152</v>
      </c>
      <c r="X319" s="24">
        <f t="shared" si="53"/>
        <v>25486</v>
      </c>
      <c r="Y319" s="24">
        <f t="shared" si="55"/>
        <v>25485</v>
      </c>
      <c r="Z319" s="204">
        <f t="shared" si="54"/>
        <v>25485</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510</v>
      </c>
      <c r="W320" s="23">
        <f>SUM(L320:N320)</f>
        <v>159</v>
      </c>
      <c r="X320" s="24">
        <f t="shared" si="53"/>
        <v>25945</v>
      </c>
      <c r="Y320" s="24">
        <f t="shared" si="55"/>
        <v>25945</v>
      </c>
      <c r="Z320" s="204">
        <f t="shared" si="54"/>
        <v>25945</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4</v>
      </c>
      <c r="V321" s="13">
        <f t="shared" si="50"/>
        <v>514</v>
      </c>
      <c r="W321" s="23">
        <f>SUM(L321:N321)</f>
        <v>152</v>
      </c>
      <c r="X321" s="24">
        <f t="shared" si="53"/>
        <v>26108</v>
      </c>
      <c r="Y321" s="24">
        <f t="shared" si="55"/>
        <v>26110</v>
      </c>
      <c r="Z321" s="204">
        <f t="shared" si="54"/>
        <v>26110</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520</v>
      </c>
      <c r="W322" s="23">
        <v>152</v>
      </c>
      <c r="X322" s="24">
        <f t="shared" si="53"/>
        <v>26310</v>
      </c>
      <c r="Y322" s="24">
        <f t="shared" si="55"/>
        <v>26310</v>
      </c>
      <c r="Z322" s="204">
        <f t="shared" si="54"/>
        <v>26310</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529</v>
      </c>
      <c r="W323" s="23">
        <v>152</v>
      </c>
      <c r="X323" s="24">
        <f t="shared" si="53"/>
        <v>26469</v>
      </c>
      <c r="Y323" s="24">
        <f t="shared" si="55"/>
        <v>26470</v>
      </c>
      <c r="Z323" s="204">
        <f t="shared" si="54"/>
        <v>26470</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58"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532</v>
      </c>
      <c r="W324" s="23">
        <f>SUM(L324:N324)</f>
        <v>129</v>
      </c>
      <c r="X324" s="24">
        <f t="shared" si="53"/>
        <v>26833</v>
      </c>
      <c r="Y324" s="24">
        <f t="shared" si="55"/>
        <v>26835</v>
      </c>
      <c r="Z324" s="204">
        <f t="shared" si="54"/>
        <v>26835</v>
      </c>
    </row>
    <row r="325" spans="1:26" ht="14.25" x14ac:dyDescent="0.2">
      <c r="A325" s="20">
        <v>44208.333333333336</v>
      </c>
      <c r="B325" s="30">
        <v>276</v>
      </c>
      <c r="C325" s="14">
        <f t="shared" ref="C325:C358" si="65">SUM(C324,B325)</f>
        <v>31648</v>
      </c>
      <c r="D325" s="211">
        <v>0</v>
      </c>
      <c r="E325" s="14">
        <f t="shared" ref="E325:E358"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537</v>
      </c>
      <c r="W325" s="23">
        <f>SUM(L325:N325)</f>
        <v>125</v>
      </c>
      <c r="X325" s="24">
        <f t="shared" si="53"/>
        <v>27305</v>
      </c>
      <c r="Y325" s="24">
        <f t="shared" si="55"/>
        <v>27305</v>
      </c>
      <c r="Z325" s="204">
        <f t="shared" si="54"/>
        <v>27305</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540</v>
      </c>
      <c r="W326" s="23">
        <f>SUM(L326:N326)</f>
        <v>117</v>
      </c>
      <c r="X326" s="24">
        <f t="shared" si="53"/>
        <v>27706</v>
      </c>
      <c r="Y326" s="24">
        <f t="shared" si="55"/>
        <v>27705</v>
      </c>
      <c r="Z326" s="204">
        <f t="shared" si="54"/>
        <v>27705</v>
      </c>
    </row>
    <row r="327" spans="1:26" ht="14.25" x14ac:dyDescent="0.2">
      <c r="A327" s="20">
        <v>44210.333333333336</v>
      </c>
      <c r="B327" s="30">
        <v>261</v>
      </c>
      <c r="C327" s="14">
        <f t="shared" si="65"/>
        <v>32092</v>
      </c>
      <c r="D327" s="212">
        <v>4</v>
      </c>
      <c r="E327" s="14">
        <f t="shared" si="66"/>
        <v>13</v>
      </c>
      <c r="F327" s="222">
        <f t="shared" si="60"/>
        <v>1.532567049808429E-2</v>
      </c>
      <c r="G327" s="21">
        <f t="shared" ref="G327:G355"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543</v>
      </c>
      <c r="W327" s="23">
        <f>SUM(L327:N327)</f>
        <v>113</v>
      </c>
      <c r="X327" s="24">
        <f t="shared" si="53"/>
        <v>28084</v>
      </c>
      <c r="Y327" s="24">
        <f t="shared" si="55"/>
        <v>28085</v>
      </c>
      <c r="Z327" s="204">
        <f t="shared" si="54"/>
        <v>28085</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549</v>
      </c>
      <c r="W328" s="23">
        <f>SUM(L328:N328)</f>
        <v>112</v>
      </c>
      <c r="X328" s="24">
        <f t="shared" si="53"/>
        <v>28212</v>
      </c>
      <c r="Y328" s="24">
        <f t="shared" si="55"/>
        <v>28210</v>
      </c>
      <c r="Z328" s="204">
        <f t="shared" si="54"/>
        <v>28210</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554</v>
      </c>
      <c r="W329" s="23">
        <v>112</v>
      </c>
      <c r="X329" s="24">
        <f t="shared" si="53"/>
        <v>28463</v>
      </c>
      <c r="Y329" s="24">
        <f t="shared" si="55"/>
        <v>28465</v>
      </c>
      <c r="Z329" s="204">
        <f t="shared" si="54"/>
        <v>28465</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58" si="69">SUM(V329,U330)</f>
        <v>556</v>
      </c>
      <c r="W330" s="23">
        <v>112</v>
      </c>
      <c r="X330" s="24">
        <f t="shared" si="53"/>
        <v>28585</v>
      </c>
      <c r="Y330" s="24">
        <f t="shared" si="55"/>
        <v>28585</v>
      </c>
      <c r="Z330" s="204">
        <f t="shared" si="54"/>
        <v>28585</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559</v>
      </c>
      <c r="W331" s="23">
        <f>SUM(L331:N331)</f>
        <v>113</v>
      </c>
      <c r="X331" s="24">
        <f t="shared" si="53"/>
        <v>28892</v>
      </c>
      <c r="Y331" s="24">
        <f t="shared" si="55"/>
        <v>28890</v>
      </c>
      <c r="Z331" s="204">
        <f t="shared" si="54"/>
        <v>28890</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563</v>
      </c>
      <c r="W332" s="23">
        <f>SUM(L332:N332)</f>
        <v>125</v>
      </c>
      <c r="X332" s="24">
        <f t="shared" si="53"/>
        <v>29281</v>
      </c>
      <c r="Y332" s="24">
        <f t="shared" si="55"/>
        <v>29280</v>
      </c>
      <c r="Z332" s="204">
        <f t="shared" si="54"/>
        <v>29280</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567</v>
      </c>
      <c r="W333" s="23">
        <f>SUM(L333:N333)</f>
        <v>107</v>
      </c>
      <c r="X333" s="24">
        <f t="shared" si="53"/>
        <v>29637</v>
      </c>
      <c r="Y333" s="24">
        <f t="shared" si="55"/>
        <v>29635</v>
      </c>
      <c r="Z333" s="204">
        <f t="shared" si="54"/>
        <v>29635</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572</v>
      </c>
      <c r="W334" s="23">
        <f>SUM(L334:N334)</f>
        <v>107</v>
      </c>
      <c r="X334" s="24">
        <f t="shared" si="53"/>
        <v>29880</v>
      </c>
      <c r="Y334" s="24">
        <f t="shared" si="55"/>
        <v>29880</v>
      </c>
      <c r="Z334" s="204">
        <f t="shared" si="54"/>
        <v>29880</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575</v>
      </c>
      <c r="W335" s="23">
        <f>SUM(L335:N335)</f>
        <v>106</v>
      </c>
      <c r="X335" s="24">
        <f t="shared" si="53"/>
        <v>30121</v>
      </c>
      <c r="Y335" s="24">
        <f t="shared" si="55"/>
        <v>30120</v>
      </c>
      <c r="Z335" s="204">
        <f t="shared" si="54"/>
        <v>30120</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580</v>
      </c>
      <c r="W336" s="23">
        <v>106</v>
      </c>
      <c r="X336" s="24">
        <f t="shared" si="53"/>
        <v>30325</v>
      </c>
      <c r="Y336" s="24">
        <f t="shared" si="55"/>
        <v>30325</v>
      </c>
      <c r="Z336" s="204">
        <f t="shared" si="54"/>
        <v>30325</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58" si="71">(H331+H332+H333+H334+H335+H336+H337)/7</f>
        <v>24.663865546218489</v>
      </c>
      <c r="J337" s="21">
        <f t="shared" si="58"/>
        <v>172.64705882352942</v>
      </c>
      <c r="K337" s="21">
        <f t="shared" ref="K337:K358" si="72">SUM(H324:H337)</f>
        <v>365.29411764705878</v>
      </c>
      <c r="L337" s="22"/>
      <c r="M337" s="22"/>
      <c r="N337" s="22"/>
      <c r="O337" s="22"/>
      <c r="P337" s="125"/>
      <c r="Q337" s="125"/>
      <c r="R337" s="125"/>
      <c r="S337" s="22"/>
      <c r="T337" s="22"/>
      <c r="U337" s="23">
        <v>0</v>
      </c>
      <c r="V337" s="13">
        <f t="shared" si="69"/>
        <v>580</v>
      </c>
      <c r="W337" s="13">
        <v>106</v>
      </c>
      <c r="X337" s="14">
        <f t="shared" ref="X337:X358" si="73">SUM(X336,W337)</f>
        <v>30431</v>
      </c>
      <c r="Y337" s="24">
        <f t="shared" si="55"/>
        <v>30430</v>
      </c>
      <c r="Z337" s="204">
        <f t="shared" si="54"/>
        <v>30430</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583</v>
      </c>
      <c r="W338" s="23">
        <f>SUM(L338:N338)</f>
        <v>115</v>
      </c>
      <c r="X338" s="14">
        <f t="shared" si="73"/>
        <v>30546</v>
      </c>
      <c r="Y338" s="24">
        <f t="shared" si="55"/>
        <v>30545</v>
      </c>
      <c r="Z338" s="204">
        <f t="shared" si="54"/>
        <v>30545</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589</v>
      </c>
      <c r="W339" s="23">
        <f>SUM(L339:N339)</f>
        <v>109</v>
      </c>
      <c r="X339" s="14">
        <f t="shared" si="73"/>
        <v>30655</v>
      </c>
      <c r="Y339" s="24">
        <f t="shared" si="55"/>
        <v>30655</v>
      </c>
      <c r="Z339" s="204">
        <f t="shared" si="54"/>
        <v>30655</v>
      </c>
    </row>
    <row r="340" spans="1:26" ht="14.25" x14ac:dyDescent="0.2">
      <c r="A340" s="20">
        <v>44223.333333333336</v>
      </c>
      <c r="B340" s="30">
        <v>139</v>
      </c>
      <c r="C340" s="14">
        <f t="shared" si="65"/>
        <v>34101</v>
      </c>
      <c r="D340" s="30">
        <v>12</v>
      </c>
      <c r="E340" s="14">
        <f t="shared" si="66"/>
        <v>76</v>
      </c>
      <c r="F340" s="222">
        <f t="shared" si="60"/>
        <v>8.6330935251798566E-2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593</v>
      </c>
      <c r="W340" s="23">
        <f>SUM(L340:N340)</f>
        <v>88</v>
      </c>
      <c r="X340" s="14">
        <f t="shared" si="73"/>
        <v>30743</v>
      </c>
      <c r="Y340" s="24">
        <f t="shared" si="55"/>
        <v>30745</v>
      </c>
      <c r="Z340" s="204">
        <f t="shared" si="54"/>
        <v>30745</v>
      </c>
    </row>
    <row r="341" spans="1:26" ht="14.25" x14ac:dyDescent="0.2">
      <c r="A341" s="20">
        <v>44224.333333333336</v>
      </c>
      <c r="B341" s="30">
        <v>150</v>
      </c>
      <c r="C341" s="14">
        <f t="shared" si="65"/>
        <v>34251</v>
      </c>
      <c r="D341" s="30">
        <v>9</v>
      </c>
      <c r="E341" s="14">
        <f t="shared" si="66"/>
        <v>85</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595</v>
      </c>
      <c r="W341" s="23">
        <f>SUM(L341:N341)</f>
        <v>89</v>
      </c>
      <c r="X341" s="14">
        <f t="shared" si="73"/>
        <v>30832</v>
      </c>
      <c r="Y341" s="24">
        <f t="shared" si="55"/>
        <v>30830</v>
      </c>
      <c r="Z341" s="204">
        <f t="shared" si="54"/>
        <v>30830</v>
      </c>
    </row>
    <row r="342" spans="1:26" ht="14.25" x14ac:dyDescent="0.2">
      <c r="A342" s="20">
        <v>44225.333333333336</v>
      </c>
      <c r="B342" s="23">
        <v>149</v>
      </c>
      <c r="C342" s="14">
        <f t="shared" si="65"/>
        <v>34400</v>
      </c>
      <c r="D342" s="30">
        <v>39</v>
      </c>
      <c r="E342" s="14">
        <f t="shared" si="66"/>
        <v>124</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600</v>
      </c>
      <c r="W342" s="23">
        <f>SUM(L342:N342)</f>
        <v>72</v>
      </c>
      <c r="X342" s="14">
        <f t="shared" si="73"/>
        <v>30904</v>
      </c>
      <c r="Y342" s="24">
        <f t="shared" si="55"/>
        <v>30905</v>
      </c>
      <c r="Z342" s="204">
        <f t="shared" si="54"/>
        <v>30905</v>
      </c>
    </row>
    <row r="343" spans="1:26" ht="14.25" x14ac:dyDescent="0.2">
      <c r="A343" s="20">
        <v>44226.333333333336</v>
      </c>
      <c r="B343" s="23">
        <v>109</v>
      </c>
      <c r="C343" s="14">
        <f t="shared" si="65"/>
        <v>34509</v>
      </c>
      <c r="D343" s="30">
        <v>13</v>
      </c>
      <c r="E343" s="14">
        <f t="shared" si="66"/>
        <v>137</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603</v>
      </c>
      <c r="W343" s="23">
        <v>72</v>
      </c>
      <c r="X343" s="14">
        <f t="shared" si="73"/>
        <v>30976</v>
      </c>
      <c r="Y343" s="24">
        <f t="shared" si="55"/>
        <v>30975</v>
      </c>
      <c r="Z343" s="204">
        <f t="shared" ref="Z343:Z358" si="76">IF(Y343&gt;Y342,Y343,Y342)</f>
        <v>30975</v>
      </c>
    </row>
    <row r="344" spans="1:26" ht="14.25" x14ac:dyDescent="0.2">
      <c r="A344" s="20">
        <v>44227.333333333336</v>
      </c>
      <c r="B344" s="30">
        <v>50</v>
      </c>
      <c r="C344" s="14">
        <f t="shared" si="65"/>
        <v>34559</v>
      </c>
      <c r="D344" s="30">
        <v>12</v>
      </c>
      <c r="E344" s="14">
        <f t="shared" si="66"/>
        <v>149</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606</v>
      </c>
      <c r="W344" s="23">
        <v>72</v>
      </c>
      <c r="X344" s="14">
        <f t="shared" si="73"/>
        <v>31048</v>
      </c>
      <c r="Y344" s="24">
        <f t="shared" ref="Y344:Y358" si="77">MROUND(X344,5)</f>
        <v>31050</v>
      </c>
      <c r="Z344" s="204">
        <f t="shared" si="76"/>
        <v>31050</v>
      </c>
    </row>
    <row r="345" spans="1:26" ht="14.25" x14ac:dyDescent="0.2">
      <c r="A345" s="20">
        <v>44228.333333333336</v>
      </c>
      <c r="B345" s="23">
        <v>95</v>
      </c>
      <c r="C345" s="14">
        <f t="shared" si="65"/>
        <v>34654</v>
      </c>
      <c r="D345" s="30">
        <v>8</v>
      </c>
      <c r="E345" s="14">
        <f t="shared" si="66"/>
        <v>157</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609</v>
      </c>
      <c r="W345" s="23">
        <f>SUM(L345:N345)</f>
        <v>59</v>
      </c>
      <c r="X345" s="14">
        <f t="shared" si="73"/>
        <v>31107</v>
      </c>
      <c r="Y345" s="24">
        <f t="shared" si="77"/>
        <v>31105</v>
      </c>
      <c r="Z345" s="204">
        <f t="shared" si="76"/>
        <v>31105</v>
      </c>
    </row>
    <row r="346" spans="1:26" ht="14.25" x14ac:dyDescent="0.2">
      <c r="A346" s="20">
        <v>44229.333333333336</v>
      </c>
      <c r="B346" s="30">
        <v>139</v>
      </c>
      <c r="C346" s="14">
        <f t="shared" si="65"/>
        <v>34793</v>
      </c>
      <c r="D346" s="30">
        <v>22</v>
      </c>
      <c r="E346" s="14">
        <f t="shared" si="66"/>
        <v>179</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611</v>
      </c>
      <c r="W346" s="23">
        <f>SUM(L346:N346)</f>
        <v>74</v>
      </c>
      <c r="X346" s="14">
        <f t="shared" si="73"/>
        <v>31181</v>
      </c>
      <c r="Y346" s="24">
        <f t="shared" si="77"/>
        <v>31180</v>
      </c>
      <c r="Z346" s="204">
        <f t="shared" si="76"/>
        <v>31180</v>
      </c>
    </row>
    <row r="347" spans="1:26" ht="14.25" x14ac:dyDescent="0.2">
      <c r="A347" s="20">
        <v>44230.333333333336</v>
      </c>
      <c r="B347" s="30">
        <v>111</v>
      </c>
      <c r="C347" s="14">
        <f t="shared" si="65"/>
        <v>34904</v>
      </c>
      <c r="D347" s="30">
        <v>16</v>
      </c>
      <c r="E347" s="14">
        <f t="shared" si="66"/>
        <v>195</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611</v>
      </c>
      <c r="W347" s="23">
        <f>SUM(L347:N347)</f>
        <v>65</v>
      </c>
      <c r="X347" s="14">
        <f t="shared" si="73"/>
        <v>31246</v>
      </c>
      <c r="Y347" s="24">
        <f t="shared" si="77"/>
        <v>31245</v>
      </c>
      <c r="Z347" s="204">
        <f t="shared" si="76"/>
        <v>31245</v>
      </c>
    </row>
    <row r="348" spans="1:26" ht="14.25" x14ac:dyDescent="0.2">
      <c r="A348" s="20">
        <v>44231.333333333336</v>
      </c>
      <c r="B348" s="30">
        <v>117</v>
      </c>
      <c r="C348" s="14">
        <f t="shared" si="65"/>
        <v>35021</v>
      </c>
      <c r="D348" s="30">
        <v>26</v>
      </c>
      <c r="E348" s="14">
        <f t="shared" si="66"/>
        <v>221</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615</v>
      </c>
      <c r="W348" s="23">
        <f>SUM(L348:N348)</f>
        <v>61</v>
      </c>
      <c r="X348" s="14">
        <f t="shared" si="73"/>
        <v>31307</v>
      </c>
      <c r="Y348" s="24">
        <f t="shared" si="77"/>
        <v>31305</v>
      </c>
      <c r="Z348" s="204">
        <f t="shared" si="76"/>
        <v>31305</v>
      </c>
    </row>
    <row r="349" spans="1:26" ht="14.25" x14ac:dyDescent="0.2">
      <c r="A349" s="20">
        <v>44232.333333333336</v>
      </c>
      <c r="B349" s="23">
        <v>130</v>
      </c>
      <c r="C349" s="14">
        <f t="shared" si="65"/>
        <v>35151</v>
      </c>
      <c r="D349" s="30">
        <v>27</v>
      </c>
      <c r="E349" s="14">
        <f t="shared" si="66"/>
        <v>248</v>
      </c>
      <c r="F349" s="222">
        <f t="shared" si="60"/>
        <v>0.2076923076923077</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615</v>
      </c>
      <c r="W349" s="23">
        <f>SUM(L349:N349)</f>
        <v>60</v>
      </c>
      <c r="X349" s="14">
        <f t="shared" si="73"/>
        <v>31367</v>
      </c>
      <c r="Y349" s="24">
        <f t="shared" si="77"/>
        <v>31365</v>
      </c>
      <c r="Z349" s="204">
        <f t="shared" si="76"/>
        <v>31365</v>
      </c>
    </row>
    <row r="350" spans="1:26" ht="14.25" x14ac:dyDescent="0.2">
      <c r="A350" s="20">
        <v>44233.333333333336</v>
      </c>
      <c r="B350" s="30">
        <v>81</v>
      </c>
      <c r="C350" s="14">
        <f t="shared" si="65"/>
        <v>35232</v>
      </c>
      <c r="D350" s="30">
        <v>25</v>
      </c>
      <c r="E350" s="14">
        <f t="shared" si="66"/>
        <v>273</v>
      </c>
      <c r="F350" s="222">
        <f t="shared" si="60"/>
        <v>0.30864197530864196</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615</v>
      </c>
      <c r="W350" s="23">
        <v>60</v>
      </c>
      <c r="X350" s="14">
        <f t="shared" si="73"/>
        <v>31427</v>
      </c>
      <c r="Y350" s="24">
        <f t="shared" si="77"/>
        <v>31425</v>
      </c>
      <c r="Z350" s="204">
        <f t="shared" si="76"/>
        <v>31425</v>
      </c>
    </row>
    <row r="351" spans="1:26" ht="14.25" x14ac:dyDescent="0.2">
      <c r="A351" s="20">
        <v>44234.333333333336</v>
      </c>
      <c r="B351" s="23">
        <v>30</v>
      </c>
      <c r="C351" s="14">
        <f t="shared" si="65"/>
        <v>35262</v>
      </c>
      <c r="D351" s="30">
        <v>11</v>
      </c>
      <c r="E351" s="14">
        <f t="shared" si="66"/>
        <v>284</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615</v>
      </c>
      <c r="W351" s="23">
        <v>60</v>
      </c>
      <c r="X351" s="14">
        <f t="shared" si="73"/>
        <v>31487</v>
      </c>
      <c r="Y351" s="24">
        <f t="shared" si="77"/>
        <v>31485</v>
      </c>
      <c r="Z351" s="204">
        <f t="shared" si="76"/>
        <v>31485</v>
      </c>
    </row>
    <row r="352" spans="1:26" ht="14.25" x14ac:dyDescent="0.2">
      <c r="A352" s="20">
        <v>44235.333333333336</v>
      </c>
      <c r="B352" s="23">
        <v>66</v>
      </c>
      <c r="C352" s="14">
        <f t="shared" si="65"/>
        <v>35328</v>
      </c>
      <c r="D352" s="30">
        <v>8</v>
      </c>
      <c r="E352" s="14">
        <f t="shared" si="66"/>
        <v>292</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6" si="80">SUM(N352+M352)</f>
        <v>18</v>
      </c>
      <c r="P352" s="125">
        <v>39</v>
      </c>
      <c r="Q352" s="125">
        <v>9</v>
      </c>
      <c r="R352" s="125">
        <v>11</v>
      </c>
      <c r="S352" s="22">
        <v>12</v>
      </c>
      <c r="T352" s="22">
        <f t="shared" ref="T352" si="81">S352+R352</f>
        <v>23</v>
      </c>
      <c r="U352" s="30">
        <v>1</v>
      </c>
      <c r="V352" s="13">
        <f t="shared" si="69"/>
        <v>616</v>
      </c>
      <c r="W352" s="23">
        <f>SUM(L352:N352)</f>
        <v>69</v>
      </c>
      <c r="X352" s="14">
        <f t="shared" si="73"/>
        <v>31556</v>
      </c>
      <c r="Y352" s="24">
        <f t="shared" si="77"/>
        <v>31555</v>
      </c>
      <c r="Z352" s="204">
        <f t="shared" si="76"/>
        <v>31555</v>
      </c>
    </row>
    <row r="353" spans="1:26" ht="14.25" x14ac:dyDescent="0.2">
      <c r="A353" s="20">
        <v>44236.333333333336</v>
      </c>
      <c r="B353" s="30">
        <v>101</v>
      </c>
      <c r="C353" s="14">
        <f t="shared" si="65"/>
        <v>35429</v>
      </c>
      <c r="D353" s="30">
        <v>25</v>
      </c>
      <c r="E353" s="14">
        <f t="shared" si="66"/>
        <v>317</v>
      </c>
      <c r="F353" s="222">
        <f t="shared" si="60"/>
        <v>0.24752475247524752</v>
      </c>
      <c r="G353" s="21">
        <f t="shared" si="67"/>
        <v>74.714285714285708</v>
      </c>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617</v>
      </c>
      <c r="W353" s="23">
        <f>SUM(L353:N353)</f>
        <v>65</v>
      </c>
      <c r="X353" s="14">
        <f t="shared" si="73"/>
        <v>31621</v>
      </c>
      <c r="Y353" s="24">
        <f t="shared" si="77"/>
        <v>31620</v>
      </c>
      <c r="Z353" s="204">
        <f t="shared" si="76"/>
        <v>31620</v>
      </c>
    </row>
    <row r="354" spans="1:26" ht="14.25" x14ac:dyDescent="0.2">
      <c r="A354" s="20">
        <v>44237.333333333336</v>
      </c>
      <c r="B354" s="30">
        <v>93</v>
      </c>
      <c r="C354" s="14">
        <f t="shared" si="65"/>
        <v>35522</v>
      </c>
      <c r="D354" s="30">
        <v>21</v>
      </c>
      <c r="E354" s="14">
        <f t="shared" si="66"/>
        <v>338</v>
      </c>
      <c r="F354" s="222">
        <f t="shared" si="60"/>
        <v>0.22580645161290322</v>
      </c>
      <c r="G354" s="21">
        <f t="shared" si="67"/>
        <v>74.714285714285708</v>
      </c>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619</v>
      </c>
      <c r="W354" s="23">
        <f>SUM(L354:N354)</f>
        <v>59</v>
      </c>
      <c r="X354" s="14">
        <f t="shared" si="73"/>
        <v>31680</v>
      </c>
      <c r="Y354" s="24">
        <f t="shared" si="77"/>
        <v>31680</v>
      </c>
      <c r="Z354" s="204">
        <f t="shared" si="76"/>
        <v>31680</v>
      </c>
    </row>
    <row r="355" spans="1:26" ht="14.25" x14ac:dyDescent="0.2">
      <c r="A355" s="20">
        <v>44238.333333333336</v>
      </c>
      <c r="B355" s="23">
        <v>81</v>
      </c>
      <c r="C355" s="14">
        <f t="shared" si="65"/>
        <v>35603</v>
      </c>
      <c r="D355" s="30">
        <v>15</v>
      </c>
      <c r="E355" s="14">
        <f t="shared" si="66"/>
        <v>353</v>
      </c>
      <c r="F355" s="222">
        <f t="shared" si="60"/>
        <v>0.18518518518518517</v>
      </c>
      <c r="G355" s="21">
        <f t="shared" si="67"/>
        <v>73.142857142857139</v>
      </c>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620</v>
      </c>
      <c r="W355" s="23">
        <f>SUM(L355:N355)</f>
        <v>67</v>
      </c>
      <c r="X355" s="14">
        <f t="shared" si="73"/>
        <v>31747</v>
      </c>
      <c r="Y355" s="24">
        <f t="shared" si="77"/>
        <v>31745</v>
      </c>
      <c r="Z355" s="204">
        <f t="shared" si="76"/>
        <v>31745</v>
      </c>
    </row>
    <row r="356" spans="1:26" ht="14.25" x14ac:dyDescent="0.2">
      <c r="A356" s="20">
        <v>44239.333333333336</v>
      </c>
      <c r="B356" s="23">
        <v>71</v>
      </c>
      <c r="C356" s="14">
        <f t="shared" si="65"/>
        <v>35674</v>
      </c>
      <c r="D356" s="23">
        <v>13</v>
      </c>
      <c r="E356" s="14">
        <f t="shared" si="66"/>
        <v>366</v>
      </c>
      <c r="F356" s="222">
        <f t="shared" si="60"/>
        <v>0.18309859154929578</v>
      </c>
      <c r="G356" s="21"/>
      <c r="H356" s="21">
        <f t="shared" si="64"/>
        <v>10.441176470588236</v>
      </c>
      <c r="I356" s="21">
        <f t="shared" si="71"/>
        <v>10.987394957983193</v>
      </c>
      <c r="J356" s="21">
        <f t="shared" si="58"/>
        <v>76.911764705882348</v>
      </c>
      <c r="K356" s="21">
        <f t="shared" si="72"/>
        <v>187.35294117647058</v>
      </c>
      <c r="L356" s="22">
        <v>46</v>
      </c>
      <c r="M356" s="22">
        <v>11</v>
      </c>
      <c r="N356" s="22">
        <v>1</v>
      </c>
      <c r="O356" s="22">
        <f t="shared" si="80"/>
        <v>12</v>
      </c>
      <c r="P356" s="125">
        <v>36</v>
      </c>
      <c r="Q356" s="125">
        <v>12</v>
      </c>
      <c r="R356" s="125">
        <v>14</v>
      </c>
      <c r="S356" s="22">
        <v>24</v>
      </c>
      <c r="T356" s="22"/>
      <c r="U356" s="23">
        <v>0</v>
      </c>
      <c r="V356" s="13">
        <f t="shared" si="69"/>
        <v>620</v>
      </c>
      <c r="W356" s="23">
        <f>SUM(L356:N356)</f>
        <v>58</v>
      </c>
      <c r="X356" s="14">
        <f t="shared" si="73"/>
        <v>31805</v>
      </c>
      <c r="Y356" s="24">
        <f t="shared" si="77"/>
        <v>31805</v>
      </c>
      <c r="Z356" s="204">
        <f t="shared" si="76"/>
        <v>31805</v>
      </c>
    </row>
    <row r="357" spans="1:26" ht="14.25" x14ac:dyDescent="0.2">
      <c r="A357" s="20">
        <v>44240.333333333336</v>
      </c>
      <c r="B357" s="23">
        <v>81</v>
      </c>
      <c r="C357" s="14">
        <f t="shared" si="65"/>
        <v>35755</v>
      </c>
      <c r="D357" s="23">
        <v>2</v>
      </c>
      <c r="E357" s="14">
        <f t="shared" si="66"/>
        <v>368</v>
      </c>
      <c r="F357" s="222">
        <f t="shared" si="60"/>
        <v>2.4691358024691357E-2</v>
      </c>
      <c r="G357" s="21"/>
      <c r="H357" s="21">
        <f t="shared" si="64"/>
        <v>11.911764705882353</v>
      </c>
      <c r="I357" s="21">
        <f t="shared" si="71"/>
        <v>10.987394957983193</v>
      </c>
      <c r="J357" s="21">
        <f t="shared" si="58"/>
        <v>76.911764705882348</v>
      </c>
      <c r="K357" s="21">
        <f t="shared" si="72"/>
        <v>183.23529411764704</v>
      </c>
      <c r="L357" s="22"/>
      <c r="M357" s="22"/>
      <c r="N357" s="22"/>
      <c r="O357" s="22"/>
      <c r="P357" s="125"/>
      <c r="Q357" s="125"/>
      <c r="R357" s="125"/>
      <c r="S357" s="22"/>
      <c r="T357" s="22"/>
      <c r="U357" s="23">
        <v>0</v>
      </c>
      <c r="V357" s="13">
        <f t="shared" si="69"/>
        <v>620</v>
      </c>
      <c r="W357" s="23">
        <v>58</v>
      </c>
      <c r="X357" s="14">
        <f t="shared" si="73"/>
        <v>31863</v>
      </c>
      <c r="Y357" s="24">
        <f t="shared" si="77"/>
        <v>31865</v>
      </c>
      <c r="Z357" s="204">
        <f t="shared" si="76"/>
        <v>31865</v>
      </c>
    </row>
    <row r="358" spans="1:26" ht="14.25" x14ac:dyDescent="0.2">
      <c r="A358" s="20">
        <v>44241.333333333336</v>
      </c>
      <c r="B358" s="23">
        <v>19</v>
      </c>
      <c r="C358" s="14">
        <f t="shared" si="65"/>
        <v>35774</v>
      </c>
      <c r="D358" s="23">
        <v>0</v>
      </c>
      <c r="E358" s="14">
        <f t="shared" si="66"/>
        <v>368</v>
      </c>
      <c r="F358" s="222">
        <f t="shared" si="60"/>
        <v>0</v>
      </c>
      <c r="G358" s="21"/>
      <c r="H358" s="21">
        <f t="shared" si="64"/>
        <v>2.7941176470588238</v>
      </c>
      <c r="I358" s="21">
        <f t="shared" si="71"/>
        <v>10.756302521008404</v>
      </c>
      <c r="J358" s="21">
        <f t="shared" si="58"/>
        <v>75.294117647058826</v>
      </c>
      <c r="K358" s="21">
        <f t="shared" si="72"/>
        <v>178.67647058823528</v>
      </c>
      <c r="L358" s="22"/>
      <c r="M358" s="22"/>
      <c r="N358" s="22"/>
      <c r="O358" s="22"/>
      <c r="P358" s="125"/>
      <c r="Q358" s="125"/>
      <c r="R358" s="125"/>
      <c r="S358" s="22"/>
      <c r="T358" s="22"/>
      <c r="U358" s="23">
        <v>1</v>
      </c>
      <c r="V358" s="13">
        <f t="shared" si="69"/>
        <v>621</v>
      </c>
      <c r="W358" s="23">
        <v>58</v>
      </c>
      <c r="X358" s="14">
        <f t="shared" si="73"/>
        <v>31921</v>
      </c>
      <c r="Y358" s="24">
        <f t="shared" si="77"/>
        <v>31920</v>
      </c>
      <c r="Z358" s="204">
        <f t="shared" si="76"/>
        <v>31920</v>
      </c>
    </row>
    <row r="359" spans="1:26" ht="14.25" x14ac:dyDescent="0.2">
      <c r="A359" s="34"/>
      <c r="B359" s="23"/>
      <c r="C359" s="23"/>
      <c r="D359" s="21"/>
      <c r="E359" s="21"/>
      <c r="F359" s="21"/>
      <c r="G359" s="21"/>
      <c r="H359" s="21"/>
      <c r="I359" s="21"/>
      <c r="J359" s="21"/>
      <c r="K359" s="21"/>
      <c r="L359" s="22"/>
      <c r="M359" s="22"/>
      <c r="N359" s="22"/>
      <c r="O359" s="22"/>
      <c r="P359" s="125"/>
      <c r="Q359" s="125"/>
      <c r="R359" s="125"/>
      <c r="S359" s="22"/>
      <c r="T359" s="22"/>
      <c r="U359" s="24"/>
      <c r="V359" s="24"/>
      <c r="W359" s="23"/>
      <c r="X359" s="14"/>
      <c r="Y359" s="24"/>
      <c r="Z359" s="202"/>
    </row>
    <row r="360" spans="1:26" s="38" customFormat="1" ht="15" thickBot="1" x14ac:dyDescent="0.25">
      <c r="A360" s="35" t="s">
        <v>87</v>
      </c>
      <c r="B360" s="36">
        <f>SUM(C112,B113:B359)</f>
        <v>35774</v>
      </c>
      <c r="C360" s="36"/>
      <c r="D360" s="182">
        <f>SUM(D309:D359)</f>
        <v>368</v>
      </c>
      <c r="E360" s="182"/>
      <c r="F360" s="182"/>
      <c r="G360" s="37"/>
      <c r="H360" s="37"/>
      <c r="I360" s="37"/>
      <c r="J360" s="37"/>
      <c r="K360" s="37"/>
      <c r="L360" s="37"/>
      <c r="M360" s="37"/>
      <c r="N360" s="37"/>
      <c r="O360" s="37"/>
      <c r="P360" s="126"/>
      <c r="Q360" s="126"/>
      <c r="R360" s="126"/>
      <c r="S360" s="37"/>
      <c r="T360" s="37"/>
      <c r="U360" s="36">
        <f>SUM(V112,U113:U359)</f>
        <v>621</v>
      </c>
      <c r="V360" s="36"/>
      <c r="W360" s="36"/>
      <c r="X360" s="36"/>
      <c r="Y360" s="36"/>
      <c r="Z360" s="205"/>
    </row>
    <row r="361" spans="1:26" ht="12.75" thickTop="1" x14ac:dyDescent="0.2">
      <c r="B361" s="39"/>
      <c r="L361" s="32"/>
      <c r="M361" s="32"/>
      <c r="N361" s="32"/>
      <c r="O361" s="32"/>
      <c r="P361" s="32"/>
      <c r="Q361" s="32"/>
      <c r="R361" s="32"/>
      <c r="S361" s="32"/>
      <c r="T361" s="32"/>
      <c r="U361" s="39"/>
      <c r="V361" s="39"/>
      <c r="W361" s="39"/>
    </row>
    <row r="362" spans="1:26" x14ac:dyDescent="0.2">
      <c r="B362" s="39"/>
      <c r="L362" s="32"/>
      <c r="M362" s="32"/>
      <c r="N362" s="32"/>
      <c r="O362" s="32"/>
      <c r="P362" s="32"/>
      <c r="Q362" s="32"/>
      <c r="R362" s="32"/>
      <c r="S362" s="32"/>
      <c r="T362" s="32"/>
      <c r="U362" s="39"/>
      <c r="V362" s="39"/>
      <c r="W362" s="39"/>
    </row>
    <row r="363" spans="1:26" x14ac:dyDescent="0.2">
      <c r="B363" s="39"/>
      <c r="L363" s="32"/>
      <c r="M363" s="32"/>
      <c r="N363" s="32"/>
      <c r="O363" s="32"/>
      <c r="P363" s="32"/>
      <c r="Q363" s="32"/>
      <c r="R363" s="32"/>
      <c r="S363" s="32"/>
      <c r="T363" s="32"/>
      <c r="U363" s="39"/>
      <c r="V363" s="39"/>
      <c r="W363" s="39"/>
    </row>
    <row r="364" spans="1:26" x14ac:dyDescent="0.2">
      <c r="B364" s="39"/>
      <c r="L364" s="32"/>
      <c r="M364" s="32"/>
      <c r="N364" s="32"/>
      <c r="O364" s="32"/>
      <c r="P364" s="32"/>
      <c r="Q364" s="32"/>
      <c r="R364" s="32"/>
      <c r="S364" s="32"/>
      <c r="T364" s="32"/>
      <c r="U364" s="39"/>
      <c r="V364" s="39"/>
      <c r="W364" s="39"/>
    </row>
    <row r="365" spans="1:26" x14ac:dyDescent="0.2">
      <c r="B365" s="39"/>
      <c r="L365" s="32"/>
      <c r="M365" s="32"/>
      <c r="N365" s="32"/>
      <c r="O365" s="32"/>
      <c r="P365" s="32"/>
      <c r="Q365" s="32"/>
      <c r="R365" s="32"/>
      <c r="S365" s="32"/>
      <c r="T365" s="32"/>
      <c r="U365" s="39"/>
      <c r="V365" s="39"/>
      <c r="W365" s="39"/>
    </row>
    <row r="366" spans="1:26" x14ac:dyDescent="0.2">
      <c r="B366" s="39"/>
      <c r="L366" s="32"/>
      <c r="M366" s="32"/>
      <c r="N366" s="32"/>
      <c r="O366" s="32"/>
      <c r="P366" s="32"/>
      <c r="Q366" s="32"/>
      <c r="R366" s="32"/>
      <c r="S366" s="32"/>
      <c r="T366" s="32"/>
      <c r="U366" s="39"/>
      <c r="V366" s="39"/>
      <c r="W366" s="39"/>
    </row>
    <row r="367" spans="1:26" x14ac:dyDescent="0.2">
      <c r="B367" s="39"/>
      <c r="L367" s="32"/>
      <c r="M367" s="32"/>
      <c r="N367" s="32"/>
      <c r="O367" s="32"/>
      <c r="P367" s="32"/>
      <c r="Q367" s="32"/>
      <c r="R367" s="32"/>
      <c r="S367" s="32"/>
      <c r="T367" s="32"/>
      <c r="U367" s="39"/>
      <c r="V367" s="39"/>
      <c r="W367" s="39"/>
    </row>
    <row r="368" spans="1:26"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c r="X374" s="32"/>
      <c r="Y374" s="32"/>
      <c r="Z374" s="32"/>
    </row>
    <row r="375" spans="2:26" x14ac:dyDescent="0.2">
      <c r="B375" s="39"/>
      <c r="L375" s="32"/>
      <c r="M375" s="32"/>
      <c r="N375" s="32"/>
      <c r="O375" s="32"/>
      <c r="P375" s="32"/>
      <c r="Q375" s="32"/>
      <c r="R375" s="32"/>
      <c r="S375" s="32"/>
      <c r="T375" s="32"/>
      <c r="U375" s="39"/>
      <c r="V375" s="39"/>
      <c r="W375" s="39"/>
      <c r="X375" s="32"/>
      <c r="Y375" s="32"/>
      <c r="Z375" s="32"/>
    </row>
    <row r="376" spans="2:26" x14ac:dyDescent="0.2">
      <c r="B376" s="39"/>
      <c r="L376" s="32"/>
      <c r="M376" s="32"/>
      <c r="N376" s="32"/>
      <c r="O376" s="32"/>
      <c r="P376" s="32"/>
      <c r="Q376" s="32"/>
      <c r="R376" s="32"/>
      <c r="S376" s="32"/>
      <c r="T376" s="32"/>
      <c r="U376" s="39"/>
      <c r="V376" s="39"/>
      <c r="W376" s="39"/>
      <c r="X376" s="32"/>
      <c r="Y376" s="32"/>
      <c r="Z376" s="32"/>
    </row>
    <row r="377" spans="2:26" x14ac:dyDescent="0.2">
      <c r="B377" s="39"/>
      <c r="L377" s="32"/>
      <c r="M377" s="32"/>
      <c r="N377" s="32"/>
      <c r="O377" s="32"/>
      <c r="P377" s="32"/>
      <c r="Q377" s="32"/>
      <c r="R377" s="32"/>
      <c r="S377" s="32"/>
      <c r="T377" s="32"/>
      <c r="U377" s="39"/>
      <c r="V377" s="39"/>
      <c r="W377" s="39"/>
      <c r="X377" s="32"/>
      <c r="Y377" s="32"/>
      <c r="Z377" s="32"/>
    </row>
    <row r="378" spans="2:26" x14ac:dyDescent="0.2">
      <c r="B378" s="39"/>
      <c r="L378" s="32"/>
      <c r="M378" s="32"/>
      <c r="N378" s="32"/>
      <c r="O378" s="32"/>
      <c r="P378" s="32"/>
      <c r="Q378" s="32"/>
      <c r="R378" s="32"/>
      <c r="S378" s="32"/>
      <c r="T378" s="32"/>
      <c r="U378" s="39"/>
      <c r="V378" s="39"/>
      <c r="W378" s="39"/>
      <c r="X378" s="32"/>
      <c r="Y378" s="32"/>
      <c r="Z378" s="32"/>
    </row>
    <row r="379" spans="2:26" x14ac:dyDescent="0.2">
      <c r="B379" s="39"/>
      <c r="L379" s="32"/>
      <c r="M379" s="32"/>
      <c r="N379" s="32"/>
      <c r="O379" s="32"/>
      <c r="P379" s="32"/>
      <c r="Q379" s="32"/>
      <c r="R379" s="32"/>
      <c r="S379" s="32"/>
      <c r="T379" s="32"/>
      <c r="U379" s="39"/>
      <c r="V379" s="39"/>
      <c r="W379" s="39"/>
      <c r="X379" s="32"/>
      <c r="Y379" s="32"/>
      <c r="Z379" s="32"/>
    </row>
    <row r="380" spans="2:26" x14ac:dyDescent="0.2">
      <c r="B380" s="39"/>
      <c r="L380" s="32"/>
      <c r="M380" s="32"/>
      <c r="N380" s="32"/>
      <c r="O380" s="32"/>
      <c r="P380" s="32"/>
      <c r="Q380" s="32"/>
      <c r="R380" s="32"/>
      <c r="S380" s="32"/>
      <c r="T380" s="32"/>
      <c r="U380" s="39"/>
      <c r="V380" s="39"/>
      <c r="W380" s="39"/>
      <c r="X380" s="32"/>
      <c r="Y380" s="32"/>
      <c r="Z380" s="32"/>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U406" s="39"/>
      <c r="V406" s="39"/>
      <c r="W406" s="39"/>
      <c r="X406" s="32"/>
      <c r="Y406" s="32"/>
      <c r="Z406" s="32"/>
    </row>
    <row r="407" spans="2:26" x14ac:dyDescent="0.2">
      <c r="B407" s="39"/>
      <c r="U407" s="39"/>
      <c r="V407" s="39"/>
      <c r="W407" s="39"/>
      <c r="X407" s="32"/>
      <c r="Y407" s="32"/>
      <c r="Z407" s="32"/>
    </row>
    <row r="408" spans="2:26" x14ac:dyDescent="0.2">
      <c r="B408" s="39"/>
      <c r="U408" s="39"/>
      <c r="V408" s="39"/>
      <c r="W408" s="39"/>
      <c r="X408" s="32"/>
      <c r="Y408" s="32"/>
      <c r="Z408" s="32"/>
    </row>
    <row r="409" spans="2:26" x14ac:dyDescent="0.2">
      <c r="B409" s="39"/>
      <c r="U409" s="39"/>
      <c r="V409" s="39"/>
      <c r="W409" s="39"/>
      <c r="X409" s="32"/>
      <c r="Y409" s="32"/>
      <c r="Z409" s="32"/>
    </row>
    <row r="410" spans="2:26" x14ac:dyDescent="0.2">
      <c r="B410" s="39"/>
      <c r="U410" s="39"/>
      <c r="V410" s="39"/>
      <c r="W410" s="39"/>
      <c r="X410" s="32"/>
      <c r="Y410" s="32"/>
      <c r="Z410" s="32"/>
    </row>
    <row r="411" spans="2:26" x14ac:dyDescent="0.2">
      <c r="B411" s="39"/>
      <c r="U411" s="39"/>
      <c r="V411" s="39"/>
      <c r="W411" s="39"/>
      <c r="X411" s="32"/>
      <c r="Y411" s="32"/>
      <c r="Z411" s="32"/>
    </row>
    <row r="412" spans="2:26" x14ac:dyDescent="0.2">
      <c r="B412" s="39"/>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67" zoomScale="70" zoomScaleNormal="70" workbookViewId="0">
      <selection activeCell="W88" sqref="W88"/>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T33" sqref="T33"/>
    </sheetView>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13" zoomScale="70" zoomScaleNormal="70" workbookViewId="0">
      <selection activeCell="U74" sqref="U7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6" zoomScale="80" zoomScaleNormal="80" workbookViewId="0">
      <selection activeCell="AB51" sqref="AB51"/>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sqref="A1:E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5">
        <v>5</v>
      </c>
      <c r="B36" s="216">
        <v>12612</v>
      </c>
      <c r="C36" s="217">
        <f>B36*E36/100</f>
        <v>744.10800000000006</v>
      </c>
      <c r="D36" s="217">
        <f>SUM(B36,-C36)</f>
        <v>11867.892</v>
      </c>
      <c r="E36" s="218">
        <v>5.9</v>
      </c>
    </row>
    <row r="37" spans="1:5" x14ac:dyDescent="0.2">
      <c r="A37" s="207"/>
      <c r="B37" s="208"/>
      <c r="C37" s="209"/>
      <c r="D37" s="209"/>
      <c r="E37"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0" zoomScaleNormal="80" workbookViewId="0">
      <selection activeCell="A21" sqref="A2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65" t="s">
        <v>175</v>
      </c>
      <c r="B1" s="265"/>
      <c r="C1" s="265"/>
      <c r="D1" s="265"/>
      <c r="E1" s="265" t="s">
        <v>167</v>
      </c>
      <c r="F1" s="265"/>
      <c r="G1" s="265"/>
      <c r="H1" s="265"/>
      <c r="I1" s="265"/>
      <c r="J1" s="265"/>
      <c r="K1" s="265"/>
      <c r="L1" s="265"/>
    </row>
    <row r="2" spans="1:12" x14ac:dyDescent="0.2">
      <c r="A2" s="265"/>
      <c r="B2" s="265"/>
      <c r="C2" s="265"/>
      <c r="D2" s="265"/>
      <c r="E2" s="265"/>
      <c r="F2" s="265"/>
      <c r="G2" s="265"/>
      <c r="H2" s="265"/>
      <c r="I2" s="265"/>
      <c r="J2" s="265"/>
      <c r="K2" s="265"/>
      <c r="L2" s="265"/>
    </row>
    <row r="3" spans="1:12" ht="14.1" customHeight="1" x14ac:dyDescent="0.25">
      <c r="A3" s="111" t="s">
        <v>161</v>
      </c>
      <c r="B3" s="112" t="s">
        <v>169</v>
      </c>
      <c r="C3" s="102" t="s">
        <v>163</v>
      </c>
      <c r="D3" s="112" t="s">
        <v>169</v>
      </c>
      <c r="E3" s="266" t="s">
        <v>164</v>
      </c>
      <c r="F3" s="266"/>
      <c r="G3" s="266"/>
      <c r="H3" s="266"/>
      <c r="I3" s="266" t="s">
        <v>165</v>
      </c>
      <c r="J3" s="266"/>
      <c r="K3" s="266"/>
      <c r="L3" s="266"/>
    </row>
    <row r="4" spans="1:12" ht="14.1" customHeight="1" x14ac:dyDescent="0.2">
      <c r="A4" s="264" t="s">
        <v>177</v>
      </c>
      <c r="B4" s="264">
        <v>11</v>
      </c>
      <c r="C4" s="264" t="s">
        <v>164</v>
      </c>
      <c r="D4" s="264">
        <v>262</v>
      </c>
      <c r="E4" s="270" t="s">
        <v>168</v>
      </c>
      <c r="F4" s="270"/>
      <c r="G4" s="270" t="s">
        <v>169</v>
      </c>
      <c r="H4" s="270"/>
      <c r="I4" s="270" t="s">
        <v>168</v>
      </c>
      <c r="J4" s="270"/>
      <c r="K4" s="270" t="s">
        <v>169</v>
      </c>
      <c r="L4" s="270"/>
    </row>
    <row r="5" spans="1:12" ht="14.25" customHeight="1" x14ac:dyDescent="0.2">
      <c r="A5" s="264"/>
      <c r="B5" s="264"/>
      <c r="C5" s="264"/>
      <c r="D5" s="264"/>
      <c r="E5" s="270"/>
      <c r="F5" s="270"/>
      <c r="G5" s="270"/>
      <c r="H5" s="270"/>
      <c r="I5" s="270"/>
      <c r="J5" s="270"/>
      <c r="K5" s="270"/>
      <c r="L5" s="270"/>
    </row>
    <row r="6" spans="1:12" x14ac:dyDescent="0.2">
      <c r="A6" s="264" t="s">
        <v>178</v>
      </c>
      <c r="B6" s="264">
        <v>45</v>
      </c>
      <c r="C6" s="264" t="s">
        <v>165</v>
      </c>
      <c r="D6" s="264">
        <v>289</v>
      </c>
      <c r="E6" s="263">
        <v>0</v>
      </c>
      <c r="F6" s="263"/>
      <c r="G6" s="263">
        <v>7</v>
      </c>
      <c r="H6" s="263"/>
      <c r="I6" s="263">
        <v>0</v>
      </c>
      <c r="J6" s="263"/>
      <c r="K6" s="247">
        <v>16</v>
      </c>
      <c r="L6" s="248"/>
    </row>
    <row r="7" spans="1:12" x14ac:dyDescent="0.2">
      <c r="A7" s="264"/>
      <c r="B7" s="264"/>
      <c r="C7" s="264"/>
      <c r="D7" s="264"/>
      <c r="E7" s="263"/>
      <c r="F7" s="263"/>
      <c r="G7" s="263"/>
      <c r="H7" s="263"/>
      <c r="I7" s="263"/>
      <c r="J7" s="263"/>
      <c r="K7" s="249"/>
      <c r="L7" s="250"/>
    </row>
    <row r="8" spans="1:12" x14ac:dyDescent="0.2">
      <c r="A8" s="264" t="s">
        <v>179</v>
      </c>
      <c r="B8" s="264">
        <v>116</v>
      </c>
      <c r="C8" s="264" t="s">
        <v>166</v>
      </c>
      <c r="D8" s="264">
        <v>12</v>
      </c>
      <c r="E8" s="263">
        <v>1</v>
      </c>
      <c r="F8" s="263"/>
      <c r="G8" s="263">
        <v>54</v>
      </c>
      <c r="H8" s="263"/>
      <c r="I8" s="263">
        <v>1</v>
      </c>
      <c r="J8" s="263"/>
      <c r="K8" s="247">
        <v>74</v>
      </c>
      <c r="L8" s="248"/>
    </row>
    <row r="9" spans="1:12" x14ac:dyDescent="0.2">
      <c r="A9" s="264"/>
      <c r="B9" s="264"/>
      <c r="C9" s="264"/>
      <c r="D9" s="264"/>
      <c r="E9" s="263"/>
      <c r="F9" s="263"/>
      <c r="G9" s="263"/>
      <c r="H9" s="263"/>
      <c r="I9" s="263"/>
      <c r="J9" s="263"/>
      <c r="K9" s="249"/>
      <c r="L9" s="250"/>
    </row>
    <row r="10" spans="1:12" x14ac:dyDescent="0.2">
      <c r="A10" s="264" t="s">
        <v>180</v>
      </c>
      <c r="B10" s="264">
        <v>232</v>
      </c>
      <c r="C10" s="263" t="s">
        <v>174</v>
      </c>
      <c r="D10" s="264">
        <v>3</v>
      </c>
      <c r="E10" s="263">
        <v>2</v>
      </c>
      <c r="F10" s="263"/>
      <c r="G10" s="263">
        <v>72</v>
      </c>
      <c r="H10" s="263"/>
      <c r="I10" s="263">
        <v>2</v>
      </c>
      <c r="J10" s="263"/>
      <c r="K10" s="247">
        <v>95</v>
      </c>
      <c r="L10" s="248"/>
    </row>
    <row r="11" spans="1:12" x14ac:dyDescent="0.2">
      <c r="A11" s="264"/>
      <c r="B11" s="264"/>
      <c r="C11" s="263"/>
      <c r="D11" s="264"/>
      <c r="E11" s="263"/>
      <c r="F11" s="263"/>
      <c r="G11" s="263"/>
      <c r="H11" s="263"/>
      <c r="I11" s="263"/>
      <c r="J11" s="263"/>
      <c r="K11" s="249"/>
      <c r="L11" s="250"/>
    </row>
    <row r="12" spans="1:12" x14ac:dyDescent="0.2">
      <c r="A12" s="251" t="s">
        <v>181</v>
      </c>
      <c r="B12" s="251">
        <v>162</v>
      </c>
      <c r="C12" s="260"/>
      <c r="D12" s="267"/>
      <c r="E12" s="247">
        <v>3</v>
      </c>
      <c r="F12" s="248"/>
      <c r="G12" s="247">
        <v>69</v>
      </c>
      <c r="H12" s="248"/>
      <c r="I12" s="247">
        <v>3</v>
      </c>
      <c r="J12" s="248"/>
      <c r="K12" s="247">
        <v>67</v>
      </c>
      <c r="L12" s="248"/>
    </row>
    <row r="13" spans="1:12" x14ac:dyDescent="0.2">
      <c r="A13" s="259"/>
      <c r="B13" s="259"/>
      <c r="C13" s="261"/>
      <c r="D13" s="268"/>
      <c r="E13" s="249"/>
      <c r="F13" s="250"/>
      <c r="G13" s="249"/>
      <c r="H13" s="250"/>
      <c r="I13" s="249"/>
      <c r="J13" s="250"/>
      <c r="K13" s="249"/>
      <c r="L13" s="250"/>
    </row>
    <row r="14" spans="1:12" x14ac:dyDescent="0.2">
      <c r="A14" s="251" t="s">
        <v>162</v>
      </c>
      <c r="B14" s="254">
        <v>69</v>
      </c>
      <c r="C14" s="261"/>
      <c r="D14" s="268"/>
      <c r="E14" s="247">
        <v>4</v>
      </c>
      <c r="F14" s="248"/>
      <c r="G14" s="247">
        <v>39</v>
      </c>
      <c r="H14" s="248"/>
      <c r="I14" s="247">
        <v>4</v>
      </c>
      <c r="J14" s="248"/>
      <c r="K14" s="247">
        <v>25</v>
      </c>
      <c r="L14" s="248"/>
    </row>
    <row r="15" spans="1:12" x14ac:dyDescent="0.2">
      <c r="A15" s="252"/>
      <c r="B15" s="255"/>
      <c r="C15" s="261"/>
      <c r="D15" s="268"/>
      <c r="E15" s="249"/>
      <c r="F15" s="250"/>
      <c r="G15" s="249"/>
      <c r="H15" s="250"/>
      <c r="I15" s="249"/>
      <c r="J15" s="250"/>
      <c r="K15" s="249"/>
      <c r="L15" s="250"/>
    </row>
    <row r="16" spans="1:12" x14ac:dyDescent="0.2">
      <c r="A16" s="252"/>
      <c r="B16" s="255"/>
      <c r="C16" s="261"/>
      <c r="D16" s="268"/>
      <c r="E16" s="247" t="s">
        <v>176</v>
      </c>
      <c r="F16" s="248"/>
      <c r="G16" s="247">
        <v>21</v>
      </c>
      <c r="H16" s="248"/>
      <c r="I16" s="247" t="s">
        <v>176</v>
      </c>
      <c r="J16" s="248"/>
      <c r="K16" s="247">
        <v>12</v>
      </c>
      <c r="L16" s="248"/>
    </row>
    <row r="17" spans="1:12" ht="15" thickBot="1" x14ac:dyDescent="0.25">
      <c r="A17" s="253"/>
      <c r="B17" s="256"/>
      <c r="C17" s="262"/>
      <c r="D17" s="269"/>
      <c r="E17" s="257"/>
      <c r="F17" s="258"/>
      <c r="G17" s="257"/>
      <c r="H17" s="258"/>
      <c r="I17" s="257"/>
      <c r="J17" s="258"/>
      <c r="K17" s="257"/>
      <c r="L17" s="258"/>
    </row>
    <row r="18" spans="1:12" x14ac:dyDescent="0.2">
      <c r="A18" s="237" t="s">
        <v>182</v>
      </c>
      <c r="B18" s="239">
        <f>SUM(B4:B13)</f>
        <v>566</v>
      </c>
      <c r="C18" s="241">
        <f>SUM(D4:D11)</f>
        <v>566</v>
      </c>
      <c r="D18" s="242"/>
      <c r="E18" s="241">
        <f>SUM(G6:H17)</f>
        <v>262</v>
      </c>
      <c r="F18" s="245"/>
      <c r="G18" s="245"/>
      <c r="H18" s="242"/>
      <c r="I18" s="241">
        <f>SUM(K6:L17)</f>
        <v>289</v>
      </c>
      <c r="J18" s="245"/>
      <c r="K18" s="245"/>
      <c r="L18" s="242"/>
    </row>
    <row r="19" spans="1:12" x14ac:dyDescent="0.2">
      <c r="A19" s="238"/>
      <c r="B19" s="240"/>
      <c r="C19" s="243"/>
      <c r="D19" s="244"/>
      <c r="E19" s="243"/>
      <c r="F19" s="246"/>
      <c r="G19" s="246"/>
      <c r="H19" s="244"/>
      <c r="I19" s="243"/>
      <c r="J19" s="246"/>
      <c r="K19" s="246"/>
      <c r="L19" s="24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0"/>
  <sheetViews>
    <sheetView zoomScale="110" zoomScaleNormal="110" workbookViewId="0">
      <pane ySplit="3" topLeftCell="A266" activePane="bottomLeft" state="frozen"/>
      <selection pane="bottomLeft" activeCell="H278" sqref="H278"/>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77"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v>71</v>
      </c>
      <c r="C277" s="49">
        <v>1417</v>
      </c>
      <c r="D277" s="219">
        <f>SUM(D276,B277)</f>
        <v>31320</v>
      </c>
      <c r="E277" s="49">
        <v>120</v>
      </c>
      <c r="F277" s="49">
        <v>2517</v>
      </c>
      <c r="G277" s="139">
        <f t="shared" si="16"/>
        <v>14794</v>
      </c>
    </row>
    <row r="278" spans="1:7" x14ac:dyDescent="0.2">
      <c r="A278" s="137">
        <v>44240</v>
      </c>
      <c r="B278" s="49"/>
      <c r="C278" s="49"/>
      <c r="D278" s="160"/>
      <c r="E278" s="49"/>
      <c r="F278" s="49"/>
      <c r="G278" s="139"/>
    </row>
    <row r="279" spans="1:7" x14ac:dyDescent="0.2">
      <c r="A279" s="137">
        <v>44241</v>
      </c>
      <c r="B279" s="49"/>
      <c r="C279" s="49"/>
      <c r="D279" s="160"/>
      <c r="E279" s="49"/>
      <c r="F279" s="49"/>
      <c r="G279" s="139"/>
    </row>
    <row r="280" spans="1:7" x14ac:dyDescent="0.2">
      <c r="A280" s="142"/>
      <c r="B280" s="49"/>
      <c r="C280" s="49"/>
      <c r="D280" s="160"/>
      <c r="E280" s="49"/>
      <c r="F280" s="49"/>
      <c r="G280" s="139"/>
    </row>
    <row r="281" spans="1:7" ht="15" thickBot="1" x14ac:dyDescent="0.25">
      <c r="A281" s="143" t="s">
        <v>87</v>
      </c>
      <c r="B281" s="144">
        <f>MAX(D4:D281)</f>
        <v>31320</v>
      </c>
      <c r="C281" s="144"/>
      <c r="D281" s="144"/>
      <c r="E281" s="144">
        <f>MAX(G4:G280)</f>
        <v>14794</v>
      </c>
      <c r="F281" s="144"/>
      <c r="G281" s="145"/>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83"/>
  <sheetViews>
    <sheetView zoomScale="110" zoomScaleNormal="110" zoomScaleSheetLayoutView="100" workbookViewId="0">
      <pane xSplit="1" ySplit="2" topLeftCell="B261" activePane="bottomRight" state="frozen"/>
      <selection pane="topRight" activeCell="B1" sqref="B1"/>
      <selection pane="bottomLeft" activeCell="A3" sqref="A3"/>
      <selection pane="bottomRight" activeCell="AC277" sqref="AC277"/>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1" t="s">
        <v>10</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29" x14ac:dyDescent="0.2">
      <c r="A2" s="51"/>
      <c r="B2" s="275" t="s">
        <v>11</v>
      </c>
      <c r="C2" s="275"/>
      <c r="D2" s="275" t="s">
        <v>12</v>
      </c>
      <c r="E2" s="275"/>
      <c r="F2" s="275" t="s">
        <v>16</v>
      </c>
      <c r="G2" s="275"/>
      <c r="H2" s="275" t="s">
        <v>52</v>
      </c>
      <c r="I2" s="275"/>
      <c r="J2" s="275" t="s">
        <v>53</v>
      </c>
      <c r="K2" s="275"/>
      <c r="L2" s="275" t="s">
        <v>13</v>
      </c>
      <c r="M2" s="275"/>
      <c r="N2" s="275" t="s">
        <v>15</v>
      </c>
      <c r="O2" s="275"/>
      <c r="P2" s="275" t="s">
        <v>17</v>
      </c>
      <c r="Q2" s="275"/>
      <c r="R2" s="275" t="s">
        <v>20</v>
      </c>
      <c r="S2" s="275"/>
      <c r="T2" s="275" t="s">
        <v>14</v>
      </c>
      <c r="U2" s="275"/>
      <c r="V2" s="275" t="s">
        <v>18</v>
      </c>
      <c r="W2" s="275"/>
      <c r="X2" s="275" t="s">
        <v>19</v>
      </c>
      <c r="Y2" s="275"/>
      <c r="Z2" s="275" t="s">
        <v>74</v>
      </c>
      <c r="AA2" s="275"/>
      <c r="AB2" s="275" t="s">
        <v>128</v>
      </c>
      <c r="AC2" s="276"/>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120">
        <f>C277-C276</f>
        <v>39</v>
      </c>
      <c r="C277" s="163">
        <v>15944</v>
      </c>
      <c r="D277" s="120">
        <f>E277-E276</f>
        <v>17</v>
      </c>
      <c r="E277" s="163">
        <v>8773</v>
      </c>
      <c r="F277" s="120">
        <f>G277-G276</f>
        <v>0</v>
      </c>
      <c r="G277" s="163">
        <v>365</v>
      </c>
      <c r="H277" s="120">
        <f>I277-I276</f>
        <v>6</v>
      </c>
      <c r="I277" s="163">
        <v>2823</v>
      </c>
      <c r="J277" s="120">
        <f>K277-K276</f>
        <v>4</v>
      </c>
      <c r="K277" s="163">
        <v>338</v>
      </c>
      <c r="L277" s="120">
        <f>M277-M276</f>
        <v>5</v>
      </c>
      <c r="M277" s="163">
        <v>1631</v>
      </c>
      <c r="N277" s="120">
        <f>O277-O276</f>
        <v>0</v>
      </c>
      <c r="O277" s="163">
        <v>30</v>
      </c>
      <c r="P277" s="120">
        <f>Q277-Q276</f>
        <v>0</v>
      </c>
      <c r="Q277" s="163">
        <v>594</v>
      </c>
      <c r="R277" s="120">
        <f>S277-S276</f>
        <v>0</v>
      </c>
      <c r="S277" s="163">
        <v>748</v>
      </c>
      <c r="T277" s="120">
        <f>U277-U276</f>
        <v>0</v>
      </c>
      <c r="U277" s="163">
        <v>15</v>
      </c>
      <c r="V277" s="120">
        <f>W277-W276</f>
        <v>0</v>
      </c>
      <c r="W277" s="163">
        <v>16</v>
      </c>
      <c r="X277" s="120">
        <f>Y277-Y276</f>
        <v>0</v>
      </c>
      <c r="Y277" s="163">
        <v>29</v>
      </c>
      <c r="Z277" s="120">
        <f>AA277-AA276</f>
        <v>0</v>
      </c>
      <c r="AA277" s="163">
        <v>10</v>
      </c>
      <c r="AB277" s="120">
        <f>AC277-AC276</f>
        <v>0</v>
      </c>
      <c r="AC277" s="164">
        <v>4</v>
      </c>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c r="B280" s="53"/>
      <c r="C280" s="163"/>
      <c r="D280" s="53"/>
      <c r="E280" s="163"/>
      <c r="F280" s="53"/>
      <c r="G280" s="163"/>
      <c r="H280" s="53"/>
      <c r="I280" s="163"/>
      <c r="J280" s="53"/>
      <c r="K280" s="163"/>
      <c r="L280" s="53"/>
      <c r="M280" s="163"/>
      <c r="N280" s="53"/>
      <c r="O280" s="163"/>
      <c r="P280" s="53"/>
      <c r="Q280" s="163"/>
      <c r="R280" s="53"/>
      <c r="S280" s="163"/>
      <c r="T280" s="53"/>
      <c r="U280" s="163"/>
      <c r="V280" s="53"/>
      <c r="W280" s="163"/>
      <c r="X280" s="53"/>
      <c r="Y280" s="163"/>
      <c r="Z280" s="53"/>
      <c r="AA280" s="163"/>
      <c r="AB280" s="53"/>
      <c r="AC280" s="164"/>
    </row>
    <row r="281" spans="1:29" x14ac:dyDescent="0.2">
      <c r="A281" s="51"/>
      <c r="B281" s="277" t="s">
        <v>11</v>
      </c>
      <c r="C281" s="284"/>
      <c r="D281" s="277" t="s">
        <v>12</v>
      </c>
      <c r="E281" s="284"/>
      <c r="F281" s="277" t="s">
        <v>16</v>
      </c>
      <c r="G281" s="284"/>
      <c r="H281" s="277" t="s">
        <v>52</v>
      </c>
      <c r="I281" s="284"/>
      <c r="J281" s="277" t="s">
        <v>53</v>
      </c>
      <c r="K281" s="284"/>
      <c r="L281" s="277" t="s">
        <v>13</v>
      </c>
      <c r="M281" s="284"/>
      <c r="N281" s="277" t="s">
        <v>15</v>
      </c>
      <c r="O281" s="284"/>
      <c r="P281" s="277" t="s">
        <v>17</v>
      </c>
      <c r="Q281" s="284"/>
      <c r="R281" s="277" t="s">
        <v>20</v>
      </c>
      <c r="S281" s="284"/>
      <c r="T281" s="277" t="s">
        <v>14</v>
      </c>
      <c r="U281" s="284"/>
      <c r="V281" s="277" t="s">
        <v>18</v>
      </c>
      <c r="W281" s="284"/>
      <c r="X281" s="277" t="s">
        <v>19</v>
      </c>
      <c r="Y281" s="284"/>
      <c r="Z281" s="277" t="s">
        <v>74</v>
      </c>
      <c r="AA281" s="284"/>
      <c r="AB281" s="277" t="s">
        <v>129</v>
      </c>
      <c r="AC281" s="278"/>
    </row>
    <row r="282" spans="1:29" ht="15" thickBot="1" x14ac:dyDescent="0.25">
      <c r="A282" s="55" t="s">
        <v>87</v>
      </c>
      <c r="B282" s="283">
        <f>SUM(B4:B280)</f>
        <v>15944</v>
      </c>
      <c r="C282" s="283"/>
      <c r="D282" s="283">
        <f>SUM(D4:D281)</f>
        <v>8773</v>
      </c>
      <c r="E282" s="283"/>
      <c r="F282" s="283">
        <f>SUM(F4:F281)</f>
        <v>365</v>
      </c>
      <c r="G282" s="283"/>
      <c r="H282" s="283">
        <f>SUM(H4:H281)</f>
        <v>2823</v>
      </c>
      <c r="I282" s="283"/>
      <c r="J282" s="283">
        <f>SUM(J4:J281)</f>
        <v>338</v>
      </c>
      <c r="K282" s="283"/>
      <c r="L282" s="283">
        <f>SUM(L4:L281)</f>
        <v>1631</v>
      </c>
      <c r="M282" s="283"/>
      <c r="N282" s="283">
        <f>SUM(N4:N281)</f>
        <v>30</v>
      </c>
      <c r="O282" s="283"/>
      <c r="P282" s="283">
        <f>SUM(P4:P281)</f>
        <v>594</v>
      </c>
      <c r="Q282" s="283"/>
      <c r="R282" s="283">
        <f>SUM(R4:R281)</f>
        <v>748</v>
      </c>
      <c r="S282" s="283"/>
      <c r="T282" s="283">
        <f>SUM(T4:T281)</f>
        <v>15</v>
      </c>
      <c r="U282" s="283"/>
      <c r="V282" s="283">
        <f>SUM(V4:V281)</f>
        <v>16</v>
      </c>
      <c r="W282" s="283"/>
      <c r="X282" s="283">
        <f>SUM(X4:X281)</f>
        <v>29</v>
      </c>
      <c r="Y282" s="283"/>
      <c r="Z282" s="283">
        <f>SUM(Z4:Z281)</f>
        <v>10</v>
      </c>
      <c r="AA282" s="283"/>
      <c r="AB282" s="279">
        <f>SUM(AB4:AB281)</f>
        <v>4</v>
      </c>
      <c r="AC282" s="280"/>
    </row>
    <row r="283" spans="1:29" ht="15" thickTop="1" x14ac:dyDescent="0.2">
      <c r="AB283" s="39" t="s">
        <v>91</v>
      </c>
      <c r="AC283" s="39">
        <f>SUM(B282:AC282)</f>
        <v>31320</v>
      </c>
    </row>
  </sheetData>
  <mergeCells count="43">
    <mergeCell ref="V282:W282"/>
    <mergeCell ref="X282:Y282"/>
    <mergeCell ref="Z282:AA282"/>
    <mergeCell ref="N281:O281"/>
    <mergeCell ref="P281:Q281"/>
    <mergeCell ref="R281:S281"/>
    <mergeCell ref="T281:U281"/>
    <mergeCell ref="V281:W281"/>
    <mergeCell ref="X281:Y281"/>
    <mergeCell ref="Z281:AA281"/>
    <mergeCell ref="N282:O282"/>
    <mergeCell ref="P282:Q282"/>
    <mergeCell ref="R282:S282"/>
    <mergeCell ref="T282:U282"/>
    <mergeCell ref="L282:M282"/>
    <mergeCell ref="J282:K282"/>
    <mergeCell ref="B281:C281"/>
    <mergeCell ref="D281:E281"/>
    <mergeCell ref="F281:G281"/>
    <mergeCell ref="H281:I281"/>
    <mergeCell ref="L281:M281"/>
    <mergeCell ref="J281:K281"/>
    <mergeCell ref="J2:K2"/>
    <mergeCell ref="B282:C282"/>
    <mergeCell ref="D282:E282"/>
    <mergeCell ref="F282:G282"/>
    <mergeCell ref="H282:I282"/>
    <mergeCell ref="AB2:AC2"/>
    <mergeCell ref="AB281:AC281"/>
    <mergeCell ref="AB282:AC282"/>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T8" sqref="T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9"/>
  <sheetViews>
    <sheetView zoomScale="110" zoomScaleNormal="110" workbookViewId="0">
      <pane xSplit="1" ySplit="1" topLeftCell="B258" activePane="bottomRight" state="frozen"/>
      <selection pane="topRight" activeCell="B1" sqref="B1"/>
      <selection pane="bottomLeft" activeCell="A2" sqref="A2"/>
      <selection pane="bottomRight" activeCell="D277" sqref="D277"/>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6"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v>8</v>
      </c>
      <c r="C276" s="169">
        <f t="shared" si="5"/>
        <v>5464</v>
      </c>
    </row>
    <row r="277" spans="1:3" x14ac:dyDescent="0.2">
      <c r="A277" s="60">
        <v>44240</v>
      </c>
      <c r="B277" s="64"/>
      <c r="C277" s="170"/>
    </row>
    <row r="278" spans="1:3" x14ac:dyDescent="0.2">
      <c r="A278" s="60">
        <v>44241</v>
      </c>
      <c r="B278" s="64"/>
      <c r="C278" s="170"/>
    </row>
    <row r="279" spans="1:3" x14ac:dyDescent="0.2">
      <c r="A279" s="109"/>
      <c r="B279" s="64"/>
      <c r="C279" s="170"/>
    </row>
    <row r="280" spans="1:3" ht="15" thickBot="1" x14ac:dyDescent="0.25">
      <c r="A280" s="65" t="s">
        <v>87</v>
      </c>
      <c r="B280" s="66">
        <f>MAX(C3:C280)</f>
        <v>5464</v>
      </c>
      <c r="C280" s="171"/>
    </row>
    <row r="281" spans="1:3" ht="15" thickTop="1"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0"/>
  <sheetViews>
    <sheetView zoomScale="120" zoomScaleNormal="120" workbookViewId="0">
      <pane ySplit="3" topLeftCell="A269" activePane="bottomLeft" state="frozen"/>
      <selection pane="bottomLeft" activeCell="D277" sqref="D277"/>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77"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v>25</v>
      </c>
      <c r="C277" s="77">
        <v>221</v>
      </c>
      <c r="D277" s="220">
        <f t="shared" si="6"/>
        <v>14180</v>
      </c>
    </row>
    <row r="278" spans="1:4" x14ac:dyDescent="0.2">
      <c r="A278" s="72">
        <v>44240</v>
      </c>
      <c r="B278" s="77"/>
      <c r="C278" s="77"/>
      <c r="D278" s="155"/>
    </row>
    <row r="279" spans="1:4" x14ac:dyDescent="0.2">
      <c r="A279" s="72">
        <v>44241</v>
      </c>
      <c r="B279" s="77"/>
      <c r="C279" s="77"/>
      <c r="D279" s="155"/>
    </row>
    <row r="280" spans="1:4" x14ac:dyDescent="0.2">
      <c r="A280" s="110"/>
      <c r="B280" s="77"/>
      <c r="C280" s="77"/>
      <c r="D280" s="155"/>
    </row>
    <row r="281" spans="1:4" ht="15" thickBot="1" x14ac:dyDescent="0.25">
      <c r="A281" s="78" t="s">
        <v>87</v>
      </c>
      <c r="B281" s="79"/>
      <c r="C281" s="79"/>
      <c r="D281" s="156">
        <f>MAX(D4:D280)</f>
        <v>14180</v>
      </c>
    </row>
    <row r="282" spans="1:4" ht="15" thickTop="1"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2"/>
  <sheetViews>
    <sheetView zoomScaleNormal="100" workbookViewId="0">
      <pane xSplit="1" ySplit="1" topLeftCell="GK264" activePane="bottomRight" state="frozen"/>
      <selection pane="topRight" activeCell="B1" sqref="B1"/>
      <selection pane="bottomLeft" activeCell="A3" sqref="A3"/>
      <selection pane="bottomRight" activeCell="GP301" sqref="GP301"/>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3" t="s">
        <v>58</v>
      </c>
      <c r="C1" s="293"/>
      <c r="D1" s="293" t="s">
        <v>46</v>
      </c>
      <c r="E1" s="293"/>
      <c r="F1" s="294" t="s">
        <v>121</v>
      </c>
      <c r="G1" s="295"/>
      <c r="H1" s="294" t="s">
        <v>235</v>
      </c>
      <c r="I1" s="295"/>
      <c r="J1" s="293" t="s">
        <v>79</v>
      </c>
      <c r="K1" s="293"/>
      <c r="L1" s="294" t="s">
        <v>108</v>
      </c>
      <c r="M1" s="295"/>
      <c r="N1" s="293" t="s">
        <v>36</v>
      </c>
      <c r="O1" s="293"/>
      <c r="P1" s="294" t="s">
        <v>106</v>
      </c>
      <c r="Q1" s="295"/>
      <c r="R1" s="293" t="s">
        <v>236</v>
      </c>
      <c r="S1" s="293"/>
      <c r="T1" s="293" t="s">
        <v>68</v>
      </c>
      <c r="U1" s="293"/>
      <c r="V1" s="293" t="s">
        <v>184</v>
      </c>
      <c r="W1" s="293"/>
      <c r="X1" s="293" t="s">
        <v>59</v>
      </c>
      <c r="Y1" s="293"/>
      <c r="Z1" s="293" t="s">
        <v>60</v>
      </c>
      <c r="AA1" s="293"/>
      <c r="AB1" s="293" t="s">
        <v>29</v>
      </c>
      <c r="AC1" s="293"/>
      <c r="AD1" s="294" t="s">
        <v>114</v>
      </c>
      <c r="AE1" s="295"/>
      <c r="AF1" s="293" t="s">
        <v>80</v>
      </c>
      <c r="AG1" s="293"/>
      <c r="AH1" s="293" t="s">
        <v>43</v>
      </c>
      <c r="AI1" s="293"/>
      <c r="AJ1" s="294" t="s">
        <v>116</v>
      </c>
      <c r="AK1" s="295"/>
      <c r="AL1" s="294" t="s">
        <v>65</v>
      </c>
      <c r="AM1" s="295"/>
      <c r="AN1" s="294" t="s">
        <v>152</v>
      </c>
      <c r="AO1" s="295"/>
      <c r="AP1" s="294" t="s">
        <v>126</v>
      </c>
      <c r="AQ1" s="295"/>
      <c r="AR1" s="294" t="s">
        <v>117</v>
      </c>
      <c r="AS1" s="295"/>
      <c r="AT1" s="293" t="s">
        <v>55</v>
      </c>
      <c r="AU1" s="293"/>
      <c r="AV1" s="294" t="s">
        <v>139</v>
      </c>
      <c r="AW1" s="295"/>
      <c r="AX1" s="293" t="s">
        <v>73</v>
      </c>
      <c r="AY1" s="293"/>
      <c r="AZ1" s="293" t="s">
        <v>133</v>
      </c>
      <c r="BA1" s="293"/>
      <c r="BB1" s="293" t="s">
        <v>119</v>
      </c>
      <c r="BC1" s="293"/>
      <c r="BD1" s="293" t="s">
        <v>237</v>
      </c>
      <c r="BE1" s="293"/>
      <c r="BF1" s="293" t="s">
        <v>11</v>
      </c>
      <c r="BG1" s="296"/>
      <c r="BH1" s="295" t="s">
        <v>57</v>
      </c>
      <c r="BI1" s="293"/>
      <c r="BJ1" s="293" t="s">
        <v>146</v>
      </c>
      <c r="BK1" s="293"/>
      <c r="BL1" s="293" t="s">
        <v>44</v>
      </c>
      <c r="BM1" s="293"/>
      <c r="BN1" s="293" t="s">
        <v>32</v>
      </c>
      <c r="BO1" s="293"/>
      <c r="BP1" s="293" t="s">
        <v>130</v>
      </c>
      <c r="BQ1" s="293"/>
      <c r="BR1" s="293" t="s">
        <v>56</v>
      </c>
      <c r="BS1" s="293"/>
      <c r="BT1" s="293" t="s">
        <v>33</v>
      </c>
      <c r="BU1" s="293"/>
      <c r="BV1" s="294" t="s">
        <v>151</v>
      </c>
      <c r="BW1" s="295"/>
      <c r="BX1" s="293" t="s">
        <v>104</v>
      </c>
      <c r="BY1" s="293"/>
      <c r="BZ1" s="293" t="s">
        <v>63</v>
      </c>
      <c r="CA1" s="293"/>
      <c r="CB1" s="293" t="s">
        <v>34</v>
      </c>
      <c r="CC1" s="293"/>
      <c r="CD1" s="293" t="s">
        <v>45</v>
      </c>
      <c r="CE1" s="293"/>
      <c r="CF1" s="293" t="s">
        <v>27</v>
      </c>
      <c r="CG1" s="293"/>
      <c r="CH1" s="293" t="s">
        <v>131</v>
      </c>
      <c r="CI1" s="293"/>
      <c r="CJ1" s="293" t="s">
        <v>51</v>
      </c>
      <c r="CK1" s="293"/>
      <c r="CL1" s="293" t="s">
        <v>47</v>
      </c>
      <c r="CM1" s="293"/>
      <c r="CN1" s="293" t="s">
        <v>40</v>
      </c>
      <c r="CO1" s="293"/>
      <c r="CP1" s="294" t="s">
        <v>105</v>
      </c>
      <c r="CQ1" s="295"/>
      <c r="CR1" s="293" t="s">
        <v>41</v>
      </c>
      <c r="CS1" s="293"/>
      <c r="CT1" s="294" t="s">
        <v>107</v>
      </c>
      <c r="CU1" s="295"/>
      <c r="CV1" s="294" t="s">
        <v>140</v>
      </c>
      <c r="CW1" s="295"/>
      <c r="CX1" s="294" t="s">
        <v>141</v>
      </c>
      <c r="CY1" s="295"/>
      <c r="CZ1" s="294" t="s">
        <v>137</v>
      </c>
      <c r="DA1" s="295"/>
      <c r="DB1" s="293" t="s">
        <v>122</v>
      </c>
      <c r="DC1" s="293"/>
      <c r="DD1" s="294" t="s">
        <v>136</v>
      </c>
      <c r="DE1" s="295"/>
      <c r="DF1" s="294" t="s">
        <v>132</v>
      </c>
      <c r="DG1" s="295"/>
      <c r="DH1" s="294" t="s">
        <v>138</v>
      </c>
      <c r="DI1" s="295"/>
      <c r="DJ1" s="293" t="s">
        <v>70</v>
      </c>
      <c r="DK1" s="293"/>
      <c r="DL1" s="293" t="s">
        <v>42</v>
      </c>
      <c r="DM1" s="293"/>
      <c r="DN1" s="293" t="s">
        <v>62</v>
      </c>
      <c r="DO1" s="293"/>
      <c r="DP1" s="293" t="s">
        <v>35</v>
      </c>
      <c r="DQ1" s="293"/>
      <c r="DR1" s="294" t="s">
        <v>123</v>
      </c>
      <c r="DS1" s="295"/>
      <c r="DT1" s="294" t="s">
        <v>109</v>
      </c>
      <c r="DU1" s="295"/>
      <c r="DV1" s="294" t="s">
        <v>110</v>
      </c>
      <c r="DW1" s="295"/>
      <c r="DX1" s="294" t="s">
        <v>124</v>
      </c>
      <c r="DY1" s="295"/>
      <c r="DZ1" s="294" t="s">
        <v>125</v>
      </c>
      <c r="EA1" s="295"/>
      <c r="EB1" s="294" t="s">
        <v>142</v>
      </c>
      <c r="EC1" s="295"/>
      <c r="ED1" s="293" t="s">
        <v>37</v>
      </c>
      <c r="EE1" s="293"/>
      <c r="EF1" s="294" t="s">
        <v>143</v>
      </c>
      <c r="EG1" s="295"/>
      <c r="EH1" s="293" t="s">
        <v>48</v>
      </c>
      <c r="EI1" s="293"/>
      <c r="EJ1" s="294" t="s">
        <v>28</v>
      </c>
      <c r="EK1" s="295"/>
      <c r="EL1" s="293" t="s">
        <v>64</v>
      </c>
      <c r="EM1" s="293"/>
      <c r="EN1" s="293" t="s">
        <v>38</v>
      </c>
      <c r="EO1" s="293"/>
      <c r="EP1" s="293" t="s">
        <v>67</v>
      </c>
      <c r="EQ1" s="293"/>
      <c r="ER1" s="294" t="s">
        <v>111</v>
      </c>
      <c r="ES1" s="295"/>
      <c r="ET1" s="293" t="s">
        <v>39</v>
      </c>
      <c r="EU1" s="293"/>
      <c r="EV1" s="294" t="s">
        <v>112</v>
      </c>
      <c r="EW1" s="295"/>
      <c r="EX1" s="294" t="s">
        <v>144</v>
      </c>
      <c r="EY1" s="295"/>
      <c r="EZ1" s="293" t="s">
        <v>31</v>
      </c>
      <c r="FA1" s="293"/>
      <c r="FB1" s="293" t="s">
        <v>61</v>
      </c>
      <c r="FC1" s="293"/>
      <c r="FD1" s="294" t="s">
        <v>113</v>
      </c>
      <c r="FE1" s="295"/>
      <c r="FF1" s="293" t="s">
        <v>30</v>
      </c>
      <c r="FG1" s="293"/>
      <c r="FH1" s="294" t="s">
        <v>115</v>
      </c>
      <c r="FI1" s="295"/>
      <c r="FJ1" s="293" t="s">
        <v>71</v>
      </c>
      <c r="FK1" s="293"/>
      <c r="FL1" s="293" t="s">
        <v>49</v>
      </c>
      <c r="FM1" s="293"/>
      <c r="FN1" s="293" t="s">
        <v>185</v>
      </c>
      <c r="FO1" s="293"/>
      <c r="FP1" s="293" t="s">
        <v>54</v>
      </c>
      <c r="FQ1" s="293"/>
      <c r="FR1" s="294" t="s">
        <v>150</v>
      </c>
      <c r="FS1" s="295"/>
      <c r="FT1" s="294" t="s">
        <v>147</v>
      </c>
      <c r="FU1" s="295"/>
      <c r="FV1" s="294" t="s">
        <v>148</v>
      </c>
      <c r="FW1" s="295"/>
      <c r="FX1" s="294" t="s">
        <v>145</v>
      </c>
      <c r="FY1" s="295"/>
      <c r="FZ1" s="294" t="s">
        <v>149</v>
      </c>
      <c r="GA1" s="295"/>
      <c r="GB1" s="294" t="s">
        <v>135</v>
      </c>
      <c r="GC1" s="295"/>
      <c r="GD1" s="293" t="s">
        <v>50</v>
      </c>
      <c r="GE1" s="293"/>
      <c r="GF1" s="293" t="s">
        <v>72</v>
      </c>
      <c r="GG1" s="293"/>
      <c r="GH1" s="294" t="s">
        <v>127</v>
      </c>
      <c r="GI1" s="295"/>
      <c r="GJ1" s="294" t="s">
        <v>134</v>
      </c>
      <c r="GK1" s="295"/>
      <c r="GL1" s="293" t="s">
        <v>66</v>
      </c>
      <c r="GM1" s="293"/>
      <c r="GN1" s="294" t="s">
        <v>118</v>
      </c>
      <c r="GO1" s="295"/>
      <c r="GP1" s="293" t="s">
        <v>69</v>
      </c>
      <c r="GQ1" s="293"/>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6"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6"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6" si="155">SUM(W220,V221)</f>
        <v>2</v>
      </c>
      <c r="X221" s="7"/>
      <c r="Y221" s="7"/>
      <c r="Z221" s="7"/>
      <c r="AA221" s="7"/>
      <c r="AB221" s="7"/>
      <c r="AC221" s="7">
        <f t="shared" ref="AC221:AC276"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6"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6"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6" si="168">SUM(AO237,AN238)</f>
        <v>108</v>
      </c>
      <c r="AP238" s="7"/>
      <c r="AQ238" s="7"/>
      <c r="AR238" s="7">
        <v>0</v>
      </c>
      <c r="AS238" s="7">
        <f t="shared" si="158"/>
        <v>71</v>
      </c>
      <c r="AT238" s="7"/>
      <c r="AU238" s="7"/>
      <c r="AV238" s="7">
        <v>4</v>
      </c>
      <c r="AW238" s="7">
        <f t="shared" ref="AW238:AW276" si="169">SUM(AW237,AV238)</f>
        <v>49</v>
      </c>
      <c r="AX238" s="7"/>
      <c r="AY238" s="7"/>
      <c r="AZ238" s="7">
        <v>7</v>
      </c>
      <c r="BA238" s="7">
        <f t="shared" si="149"/>
        <v>400</v>
      </c>
      <c r="BB238" s="7">
        <v>8</v>
      </c>
      <c r="BC238" s="7">
        <f t="shared" ref="BC238:BC276"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6"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6"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6"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6"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6" si="177">AD256+AE255</f>
        <v>145</v>
      </c>
      <c r="AF256" s="7"/>
      <c r="AG256" s="7"/>
      <c r="AH256" s="7"/>
      <c r="AI256" s="7">
        <f t="shared" ref="AI256:AI276"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6"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6"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6" si="181">N264+O263</f>
        <v>21</v>
      </c>
      <c r="P264" s="7"/>
      <c r="Q264" s="7">
        <f t="shared" ref="Q264:Q276"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6" si="184">AF264+AG263</f>
        <v>125</v>
      </c>
      <c r="AH264" s="7"/>
      <c r="AI264" s="7">
        <f t="shared" si="178"/>
        <v>10</v>
      </c>
      <c r="AJ264" s="7"/>
      <c r="AK264" s="7">
        <f t="shared" ref="AK264:AK276" si="185">AJ264+AK263</f>
        <v>585</v>
      </c>
      <c r="AL264" s="7"/>
      <c r="AM264" s="7">
        <f t="shared" si="173"/>
        <v>0</v>
      </c>
      <c r="AN264" s="7"/>
      <c r="AO264" s="7">
        <f t="shared" si="168"/>
        <v>159</v>
      </c>
      <c r="AP264" s="7"/>
      <c r="AQ264" s="7">
        <f t="shared" ref="AQ264:AQ276" si="186">AP264+AQ263</f>
        <v>76</v>
      </c>
      <c r="AR264" s="7"/>
      <c r="AS264" s="7">
        <f t="shared" si="158"/>
        <v>83</v>
      </c>
      <c r="AT264" s="7"/>
      <c r="AU264" s="7">
        <f t="shared" ref="AU264:AU276" si="187">AT264+AU263</f>
        <v>1468</v>
      </c>
      <c r="AV264" s="7"/>
      <c r="AW264" s="7">
        <f t="shared" si="169"/>
        <v>83</v>
      </c>
      <c r="AX264" s="7"/>
      <c r="AY264" s="7">
        <f t="shared" si="179"/>
        <v>190</v>
      </c>
      <c r="AZ264" s="7"/>
      <c r="BA264" s="7">
        <f t="shared" si="149"/>
        <v>461</v>
      </c>
      <c r="BB264" s="7"/>
      <c r="BC264" s="7">
        <f t="shared" si="170"/>
        <v>313</v>
      </c>
      <c r="BD264" s="7"/>
      <c r="BE264" s="7">
        <f t="shared" ref="BE264:BE276"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6" si="189">S269+R270</f>
        <v>1</v>
      </c>
      <c r="T270" s="7"/>
      <c r="U270" s="7">
        <f t="shared" ref="U270:U276"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v>0</v>
      </c>
      <c r="C276" s="7">
        <f t="shared" si="172"/>
        <v>0</v>
      </c>
      <c r="D276" s="7">
        <v>2</v>
      </c>
      <c r="E276" s="7">
        <f t="shared" si="176"/>
        <v>245</v>
      </c>
      <c r="F276" s="7">
        <v>1</v>
      </c>
      <c r="G276" s="7">
        <f t="shared" si="166"/>
        <v>158</v>
      </c>
      <c r="H276" s="7">
        <v>0</v>
      </c>
      <c r="I276" s="7">
        <v>0</v>
      </c>
      <c r="J276" s="7">
        <v>0</v>
      </c>
      <c r="K276" s="7">
        <f>K275+J276</f>
        <v>405</v>
      </c>
      <c r="L276" s="7">
        <v>0</v>
      </c>
      <c r="M276" s="7">
        <f t="shared" si="175"/>
        <v>39</v>
      </c>
      <c r="N276" s="7">
        <v>0</v>
      </c>
      <c r="O276" s="7">
        <f t="shared" si="181"/>
        <v>21</v>
      </c>
      <c r="P276" s="7">
        <v>7</v>
      </c>
      <c r="Q276" s="7">
        <f t="shared" si="182"/>
        <v>283</v>
      </c>
      <c r="R276" s="7">
        <v>0</v>
      </c>
      <c r="S276" s="7">
        <f t="shared" si="189"/>
        <v>4</v>
      </c>
      <c r="T276" s="7">
        <v>0</v>
      </c>
      <c r="U276" s="7">
        <f t="shared" si="190"/>
        <v>16</v>
      </c>
      <c r="V276" s="7">
        <v>0</v>
      </c>
      <c r="W276" s="7">
        <f t="shared" si="155"/>
        <v>16</v>
      </c>
      <c r="X276" s="7">
        <v>4</v>
      </c>
      <c r="Y276" s="7">
        <f>X276+Y275</f>
        <v>53</v>
      </c>
      <c r="Z276" s="7">
        <v>0</v>
      </c>
      <c r="AA276" s="7">
        <f t="shared" si="180"/>
        <v>0</v>
      </c>
      <c r="AB276" s="7">
        <v>0</v>
      </c>
      <c r="AC276" s="7">
        <f t="shared" si="156"/>
        <v>216</v>
      </c>
      <c r="AD276" s="7">
        <v>0</v>
      </c>
      <c r="AE276" s="7">
        <f t="shared" si="177"/>
        <v>160</v>
      </c>
      <c r="AF276" s="7">
        <v>0</v>
      </c>
      <c r="AG276" s="7">
        <f t="shared" si="184"/>
        <v>125</v>
      </c>
      <c r="AH276" s="7">
        <v>1</v>
      </c>
      <c r="AI276" s="7">
        <f t="shared" si="178"/>
        <v>41</v>
      </c>
      <c r="AJ276" s="7">
        <v>0</v>
      </c>
      <c r="AK276" s="7">
        <f t="shared" si="185"/>
        <v>585</v>
      </c>
      <c r="AL276" s="7">
        <v>0</v>
      </c>
      <c r="AM276" s="7">
        <f t="shared" si="173"/>
        <v>0</v>
      </c>
      <c r="AN276" s="7">
        <v>1</v>
      </c>
      <c r="AO276" s="7">
        <f t="shared" si="168"/>
        <v>178</v>
      </c>
      <c r="AP276" s="7">
        <v>3</v>
      </c>
      <c r="AQ276" s="7">
        <f t="shared" si="186"/>
        <v>147</v>
      </c>
      <c r="AR276" s="7">
        <v>0</v>
      </c>
      <c r="AS276" s="7">
        <f t="shared" si="158"/>
        <v>97</v>
      </c>
      <c r="AT276" s="7">
        <v>0</v>
      </c>
      <c r="AU276" s="7">
        <f t="shared" si="187"/>
        <v>1468</v>
      </c>
      <c r="AV276" s="7">
        <v>0</v>
      </c>
      <c r="AW276" s="7">
        <f t="shared" si="169"/>
        <v>96</v>
      </c>
      <c r="AX276" s="7">
        <v>1</v>
      </c>
      <c r="AY276" s="7">
        <f t="shared" si="179"/>
        <v>199</v>
      </c>
      <c r="AZ276" s="7">
        <v>1</v>
      </c>
      <c r="BA276" s="7">
        <f t="shared" si="149"/>
        <v>486</v>
      </c>
      <c r="BB276" s="7">
        <v>4</v>
      </c>
      <c r="BC276" s="7">
        <f t="shared" si="170"/>
        <v>342</v>
      </c>
      <c r="BD276" s="7">
        <v>0</v>
      </c>
      <c r="BE276" s="7">
        <f t="shared" si="188"/>
        <v>0</v>
      </c>
      <c r="BF276" s="7">
        <v>0</v>
      </c>
      <c r="BG276" s="84">
        <f t="shared" si="148"/>
        <v>8</v>
      </c>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84"/>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84"/>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4.25" customHeight="1" x14ac:dyDescent="0.2">
      <c r="A279" s="8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84"/>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s="88" customFormat="1" ht="15" thickBot="1" x14ac:dyDescent="0.25">
      <c r="A280" s="87" t="s">
        <v>87</v>
      </c>
      <c r="B280" s="291">
        <f>MAX(C3:C279)</f>
        <v>0</v>
      </c>
      <c r="C280" s="292"/>
      <c r="D280" s="291">
        <f>MAX(E3:E279)</f>
        <v>245</v>
      </c>
      <c r="E280" s="292"/>
      <c r="F280" s="291">
        <f>MAX(G3:G279)</f>
        <v>158</v>
      </c>
      <c r="G280" s="292"/>
      <c r="H280" s="291">
        <f>MAX(I3:I279)</f>
        <v>0</v>
      </c>
      <c r="I280" s="292"/>
      <c r="J280" s="291">
        <f>MAX(K3:K279)</f>
        <v>405</v>
      </c>
      <c r="K280" s="292"/>
      <c r="L280" s="291">
        <f>MAX(M3:M279)</f>
        <v>39</v>
      </c>
      <c r="M280" s="292"/>
      <c r="N280" s="291">
        <f>MAX(O3:O279)</f>
        <v>21</v>
      </c>
      <c r="O280" s="292"/>
      <c r="P280" s="291">
        <f>MAX(Q3:Q279)</f>
        <v>283</v>
      </c>
      <c r="Q280" s="292"/>
      <c r="R280" s="291">
        <f>MAX(S3:S279)</f>
        <v>4</v>
      </c>
      <c r="S280" s="292"/>
      <c r="T280" s="291">
        <f>MAX(U3:U279)</f>
        <v>16</v>
      </c>
      <c r="U280" s="292"/>
      <c r="V280" s="291">
        <f>MAX(W3:W279)</f>
        <v>16</v>
      </c>
      <c r="W280" s="292"/>
      <c r="X280" s="291">
        <f>MAX(Y3:Y279)</f>
        <v>53</v>
      </c>
      <c r="Y280" s="292"/>
      <c r="Z280" s="291">
        <f>MAX(AA3:AA279)</f>
        <v>2</v>
      </c>
      <c r="AA280" s="292"/>
      <c r="AB280" s="291">
        <f>MAX(AC3:AC279)</f>
        <v>216</v>
      </c>
      <c r="AC280" s="292"/>
      <c r="AD280" s="291">
        <f>MAX(AE3:AE279)</f>
        <v>160</v>
      </c>
      <c r="AE280" s="292"/>
      <c r="AF280" s="291">
        <f>MAX(AG3:AG279)</f>
        <v>125</v>
      </c>
      <c r="AG280" s="292"/>
      <c r="AH280" s="291">
        <f>MAX(AI3:AI279)</f>
        <v>41</v>
      </c>
      <c r="AI280" s="292"/>
      <c r="AJ280" s="291">
        <f>MAX(AK3:AK279)</f>
        <v>585</v>
      </c>
      <c r="AK280" s="292"/>
      <c r="AL280" s="291">
        <f>MAX(AM3:AM279)</f>
        <v>0</v>
      </c>
      <c r="AM280" s="292"/>
      <c r="AN280" s="291">
        <f>MAX(AO3:AO279)</f>
        <v>178</v>
      </c>
      <c r="AO280" s="292"/>
      <c r="AP280" s="291">
        <f>MAX(AQ3:AQ279)</f>
        <v>147</v>
      </c>
      <c r="AQ280" s="292"/>
      <c r="AR280" s="291">
        <f>MAX(AS3:AS279)</f>
        <v>97</v>
      </c>
      <c r="AS280" s="292"/>
      <c r="AT280" s="291">
        <f>MAX(AU3:AU279)</f>
        <v>1468</v>
      </c>
      <c r="AU280" s="292"/>
      <c r="AV280" s="291">
        <f>MAX(AW3:AW279)</f>
        <v>96</v>
      </c>
      <c r="AW280" s="292"/>
      <c r="AX280" s="291">
        <f>MAX(AY3:AY279)</f>
        <v>199</v>
      </c>
      <c r="AY280" s="292"/>
      <c r="AZ280" s="291">
        <f>MAX(BA3:BA279)</f>
        <v>486</v>
      </c>
      <c r="BA280" s="292"/>
      <c r="BB280" s="291">
        <f>MAX(BC3:BC279)</f>
        <v>342</v>
      </c>
      <c r="BC280" s="292"/>
      <c r="BD280" s="291">
        <f>MAX(BE3:BE279)</f>
        <v>0</v>
      </c>
      <c r="BE280" s="292"/>
      <c r="BF280" s="291">
        <f>MAX(BG3:BG279)</f>
        <v>8</v>
      </c>
      <c r="BG280" s="292"/>
      <c r="BH280" s="291">
        <f>MAX(BI3:BI279)</f>
        <v>68</v>
      </c>
      <c r="BI280" s="292"/>
      <c r="BJ280" s="291">
        <f>MAX(BK3:BK279)</f>
        <v>1</v>
      </c>
      <c r="BK280" s="292"/>
      <c r="BL280" s="291">
        <f>MAX(BM3:BM279)</f>
        <v>11</v>
      </c>
      <c r="BM280" s="292"/>
      <c r="BN280" s="291">
        <f>MAX(BO3:BO279)</f>
        <v>3</v>
      </c>
      <c r="BO280" s="292"/>
      <c r="BP280" s="291">
        <f>MAX(BQ3:BQ279)</f>
        <v>4</v>
      </c>
      <c r="BQ280" s="292"/>
      <c r="BR280" s="291">
        <f>MAX(BS3:BS279)</f>
        <v>4</v>
      </c>
      <c r="BS280" s="292"/>
      <c r="BT280" s="291">
        <f>MAX(BU3:BU279)</f>
        <v>3</v>
      </c>
      <c r="BU280" s="292"/>
      <c r="BV280" s="291">
        <f>MAX(BW3:BW279)</f>
        <v>3</v>
      </c>
      <c r="BW280" s="292"/>
      <c r="BX280" s="291">
        <f>MAX(BY3:BY279)</f>
        <v>58</v>
      </c>
      <c r="BY280" s="292"/>
      <c r="BZ280" s="291">
        <f>MAX(CA3:CA279)</f>
        <v>0</v>
      </c>
      <c r="CA280" s="292"/>
      <c r="CB280" s="291">
        <f>MAX(CC3:CC279)</f>
        <v>3</v>
      </c>
      <c r="CC280" s="292"/>
      <c r="CD280" s="291">
        <f>MAX(CE3:CE279)</f>
        <v>10</v>
      </c>
      <c r="CE280" s="292"/>
      <c r="CF280" s="291">
        <f>MAX(CG3:CG279)</f>
        <v>1689</v>
      </c>
      <c r="CG280" s="292"/>
      <c r="CH280" s="291">
        <f>MAX(CI3:CI279)</f>
        <v>3</v>
      </c>
      <c r="CI280" s="292"/>
      <c r="CJ280" s="291">
        <f>MAX(CK3:CK279)</f>
        <v>3</v>
      </c>
      <c r="CK280" s="292"/>
      <c r="CL280" s="291">
        <f>MAX(CM3:CM279)</f>
        <v>24</v>
      </c>
      <c r="CM280" s="292"/>
      <c r="CN280" s="291">
        <f>MAX(CO3:CO279)</f>
        <v>15</v>
      </c>
      <c r="CO280" s="292"/>
      <c r="CP280" s="291">
        <f>MAX(CQ3:CQ279)</f>
        <v>37</v>
      </c>
      <c r="CQ280" s="292"/>
      <c r="CR280" s="291">
        <f>MAX(CS3:CS279)</f>
        <v>72</v>
      </c>
      <c r="CS280" s="292"/>
      <c r="CT280" s="291">
        <f>MAX(CU3:CU279)</f>
        <v>11</v>
      </c>
      <c r="CU280" s="292"/>
      <c r="CV280" s="291">
        <f>MAX(CW3:CW279)</f>
        <v>1</v>
      </c>
      <c r="CW280" s="292"/>
      <c r="CX280" s="291">
        <f>MAX(CY3:CY279)</f>
        <v>0</v>
      </c>
      <c r="CY280" s="292"/>
      <c r="CZ280" s="291">
        <f>MAX(DA3:DA279)</f>
        <v>0</v>
      </c>
      <c r="DA280" s="292"/>
      <c r="DB280" s="291">
        <f>MAX(DC3:DC279)</f>
        <v>14</v>
      </c>
      <c r="DC280" s="292"/>
      <c r="DD280" s="291">
        <f>MAX(DE3:DE279)</f>
        <v>0</v>
      </c>
      <c r="DE280" s="292"/>
      <c r="DF280" s="291">
        <f>MAX(DG3:DG279)</f>
        <v>0</v>
      </c>
      <c r="DG280" s="292"/>
      <c r="DH280" s="291">
        <f>MAX(DI3:DI279)</f>
        <v>1</v>
      </c>
      <c r="DI280" s="292"/>
      <c r="DJ280" s="291">
        <f>MAX(DK3:DK279)</f>
        <v>0</v>
      </c>
      <c r="DK280" s="292"/>
      <c r="DL280" s="291">
        <f>MAX(DM3:DM279)</f>
        <v>2</v>
      </c>
      <c r="DM280" s="292"/>
      <c r="DN280" s="291">
        <f>MAX(DO3:DO279)</f>
        <v>18</v>
      </c>
      <c r="DO280" s="292"/>
      <c r="DP280" s="291">
        <f>MAX(DQ3:DQ279)</f>
        <v>3</v>
      </c>
      <c r="DQ280" s="292"/>
      <c r="DR280" s="291">
        <f>MAX(DS3:DS279)</f>
        <v>10</v>
      </c>
      <c r="DS280" s="292"/>
      <c r="DT280" s="291">
        <f>MAX(DU3:DU279)</f>
        <v>5</v>
      </c>
      <c r="DU280" s="292"/>
      <c r="DV280" s="291">
        <f>MAX(DW3:DW279)</f>
        <v>0</v>
      </c>
      <c r="DW280" s="292"/>
      <c r="DX280" s="291">
        <f>MAX(DY3:DY279)</f>
        <v>0</v>
      </c>
      <c r="DY280" s="292"/>
      <c r="DZ280" s="291">
        <f>MAX(EA3:EA279)</f>
        <v>12</v>
      </c>
      <c r="EA280" s="292"/>
      <c r="EB280" s="291">
        <f>MAX(EC3:EC279)</f>
        <v>1</v>
      </c>
      <c r="EC280" s="292"/>
      <c r="ED280" s="291">
        <f>MAX(EE3:EE279)</f>
        <v>14</v>
      </c>
      <c r="EE280" s="292"/>
      <c r="EF280" s="291">
        <f>MAX(EG3:EG279)</f>
        <v>5</v>
      </c>
      <c r="EG280" s="292"/>
      <c r="EH280" s="291">
        <f>MAX(EI3:EI279)</f>
        <v>21</v>
      </c>
      <c r="EI280" s="292"/>
      <c r="EJ280" s="291">
        <f>MAX(EK3:EK279)</f>
        <v>2556</v>
      </c>
      <c r="EK280" s="292"/>
      <c r="EL280" s="291">
        <f>MAX(EM3:EM279)</f>
        <v>527</v>
      </c>
      <c r="EM280" s="292"/>
      <c r="EN280" s="291">
        <f>MAX(EO3:EO279)</f>
        <v>6</v>
      </c>
      <c r="EO280" s="292"/>
      <c r="EP280" s="291">
        <f>MAX(EQ3:EQ279)</f>
        <v>1</v>
      </c>
      <c r="EQ280" s="292"/>
      <c r="ER280" s="291">
        <f>MAX(ES3:ES279)</f>
        <v>30</v>
      </c>
      <c r="ES280" s="292"/>
      <c r="ET280" s="291">
        <f>MAX(EU3:EU279)</f>
        <v>31</v>
      </c>
      <c r="EU280" s="292"/>
      <c r="EV280" s="291">
        <f>MAX(EW3:EW279)</f>
        <v>10</v>
      </c>
      <c r="EW280" s="292"/>
      <c r="EX280" s="291">
        <f>MAX(EY3:EY279)</f>
        <v>50</v>
      </c>
      <c r="EY280" s="292"/>
      <c r="EZ280" s="291">
        <f>MAX(FA3:FA279)</f>
        <v>22</v>
      </c>
      <c r="FA280" s="292"/>
      <c r="FB280" s="291">
        <f>MAX(FC3:FC279)</f>
        <v>1</v>
      </c>
      <c r="FC280" s="292"/>
      <c r="FD280" s="291">
        <f>MAX(FE3:FE279)</f>
        <v>2</v>
      </c>
      <c r="FE280" s="292"/>
      <c r="FF280" s="291">
        <f>MAX(FG3:FG279)</f>
        <v>1558</v>
      </c>
      <c r="FG280" s="292"/>
      <c r="FH280" s="291">
        <f>MAX(FI3:FI279)</f>
        <v>0</v>
      </c>
      <c r="FI280" s="292"/>
      <c r="FJ280" s="291">
        <f>MAX(FK3:FK279)</f>
        <v>1</v>
      </c>
      <c r="FK280" s="292"/>
      <c r="FL280" s="291">
        <f>MAX(FM3:FM279)</f>
        <v>8</v>
      </c>
      <c r="FM280" s="292"/>
      <c r="FN280" s="291">
        <f>MAX(FO3:FO279)</f>
        <v>2</v>
      </c>
      <c r="FO280" s="292"/>
      <c r="FP280" s="291">
        <f>MAX(FQ3:FQ279)</f>
        <v>337</v>
      </c>
      <c r="FQ280" s="292"/>
      <c r="FR280" s="291">
        <f>MAX(FS3:FS279)</f>
        <v>40</v>
      </c>
      <c r="FS280" s="292"/>
      <c r="FT280" s="291">
        <f>MAX(FU3:FU279)</f>
        <v>0</v>
      </c>
      <c r="FU280" s="292"/>
      <c r="FV280" s="291">
        <f>MAX(FW3:FW279)</f>
        <v>3</v>
      </c>
      <c r="FW280" s="292"/>
      <c r="FX280" s="291">
        <f>MAX(FY3:FY279)</f>
        <v>1283</v>
      </c>
      <c r="FY280" s="292"/>
      <c r="FZ280" s="291">
        <f>MAX(GA3:GA279)</f>
        <v>1</v>
      </c>
      <c r="GA280" s="292"/>
      <c r="GB280" s="291">
        <f>MAX(GC3:GC279)</f>
        <v>0</v>
      </c>
      <c r="GC280" s="292"/>
      <c r="GD280" s="291">
        <f>MAX(GE3:GE279)</f>
        <v>0</v>
      </c>
      <c r="GE280" s="292"/>
      <c r="GF280" s="291">
        <f>MAX(GG3:GG279)</f>
        <v>2</v>
      </c>
      <c r="GG280" s="292"/>
      <c r="GH280" s="291">
        <f>MAX(GI3:GI279)</f>
        <v>8</v>
      </c>
      <c r="GI280" s="292"/>
      <c r="GJ280" s="291">
        <f>MAX(GK3:GK279)</f>
        <v>1</v>
      </c>
      <c r="GK280" s="292"/>
      <c r="GL280" s="291">
        <f>MAX(GM3:GM279)</f>
        <v>46</v>
      </c>
      <c r="GM280" s="292"/>
      <c r="GN280" s="291">
        <f>MAX(GO3:GO279)</f>
        <v>89</v>
      </c>
      <c r="GO280" s="292"/>
      <c r="GP280" s="291">
        <f>MAX(GQ3:GQ279)</f>
        <v>46</v>
      </c>
      <c r="GQ280" s="292"/>
      <c r="GR280" s="174"/>
      <c r="GS280" s="174"/>
      <c r="GT280" s="174"/>
      <c r="GU280" s="174"/>
      <c r="GV280" s="174"/>
      <c r="GW280" s="174"/>
      <c r="GX280" s="174"/>
      <c r="GY280" s="174"/>
    </row>
    <row r="281" spans="1:207" s="32" customFormat="1" ht="12.75" thickTop="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175"/>
      <c r="BH281" s="175"/>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row>
    <row r="282" spans="1:207" s="32" customFormat="1" ht="12"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t="s">
        <v>153</v>
      </c>
      <c r="GQ282" s="39">
        <f>SUM(B280:GQ280)</f>
        <v>14180</v>
      </c>
      <c r="GR282" s="39"/>
      <c r="GS282" s="39"/>
      <c r="GT282" s="39"/>
      <c r="GU282" s="39"/>
      <c r="GV282" s="39"/>
      <c r="GW282" s="39"/>
      <c r="GX282" s="39"/>
      <c r="GY282" s="39"/>
    </row>
  </sheetData>
  <mergeCells count="198">
    <mergeCell ref="FB280:FC280"/>
    <mergeCell ref="EJ1:EK1"/>
    <mergeCell ref="Z1:AA1"/>
    <mergeCell ref="AV280:AW280"/>
    <mergeCell ref="EX1:EY1"/>
    <mergeCell ref="X280:Y280"/>
    <mergeCell ref="X1:Y1"/>
    <mergeCell ref="N1:O1"/>
    <mergeCell ref="N280:O280"/>
    <mergeCell ref="AL280:AM280"/>
    <mergeCell ref="AR280:AS280"/>
    <mergeCell ref="AR1:AS1"/>
    <mergeCell ref="AN1:AO1"/>
    <mergeCell ref="BL1:BM1"/>
    <mergeCell ref="BP1:BQ1"/>
    <mergeCell ref="BR1:BS1"/>
    <mergeCell ref="DV1:DW1"/>
    <mergeCell ref="EP280:EQ280"/>
    <mergeCell ref="AD1:AE1"/>
    <mergeCell ref="BH280:BI280"/>
    <mergeCell ref="AH280:AI280"/>
    <mergeCell ref="CZ1:DA1"/>
    <mergeCell ref="DH1:DI1"/>
    <mergeCell ref="AV1:AW1"/>
    <mergeCell ref="GN280:GO280"/>
    <mergeCell ref="CD1:CE1"/>
    <mergeCell ref="CV1:CW1"/>
    <mergeCell ref="GP280:GQ280"/>
    <mergeCell ref="CN1:CO1"/>
    <mergeCell ref="FJ280:FK280"/>
    <mergeCell ref="FP280:FQ280"/>
    <mergeCell ref="AF280:AG280"/>
    <mergeCell ref="P1:Q1"/>
    <mergeCell ref="DR1:DS1"/>
    <mergeCell ref="EN1:EO1"/>
    <mergeCell ref="EP1:EQ1"/>
    <mergeCell ref="FJ1:FK1"/>
    <mergeCell ref="FL1:FM1"/>
    <mergeCell ref="CP1:CQ1"/>
    <mergeCell ref="ED1:EE1"/>
    <mergeCell ref="DD280:DE280"/>
    <mergeCell ref="GP1:GQ1"/>
    <mergeCell ref="GD1:GE1"/>
    <mergeCell ref="GF1:GG1"/>
    <mergeCell ref="FH1:FI1"/>
    <mergeCell ref="GD280:GE280"/>
    <mergeCell ref="FF280:FG280"/>
    <mergeCell ref="AJ1:AK1"/>
    <mergeCell ref="GN1:GO1"/>
    <mergeCell ref="AD280:AE280"/>
    <mergeCell ref="ET280:EU280"/>
    <mergeCell ref="EB1:EC1"/>
    <mergeCell ref="EB280:EC280"/>
    <mergeCell ref="EF1:EG1"/>
    <mergeCell ref="GB1:GC1"/>
    <mergeCell ref="GJ280:GK280"/>
    <mergeCell ref="GH280:GI280"/>
    <mergeCell ref="GL280:GM280"/>
    <mergeCell ref="AN280:AO280"/>
    <mergeCell ref="FT280:FU280"/>
    <mergeCell ref="AT1:AU1"/>
    <mergeCell ref="GL1:GM1"/>
    <mergeCell ref="AX1:AY1"/>
    <mergeCell ref="GJ1:GK1"/>
    <mergeCell ref="AP1:AQ1"/>
    <mergeCell ref="FR1:FS1"/>
    <mergeCell ref="FT1:FU1"/>
    <mergeCell ref="FN1:FO1"/>
    <mergeCell ref="DT1:DU1"/>
    <mergeCell ref="EV1:EW1"/>
    <mergeCell ref="GH1:GI1"/>
    <mergeCell ref="FD1:FE1"/>
    <mergeCell ref="FZ1:GA1"/>
    <mergeCell ref="FZ280:GA280"/>
    <mergeCell ref="BF280:BG280"/>
    <mergeCell ref="CP280:CQ280"/>
    <mergeCell ref="AX280:AY280"/>
    <mergeCell ref="ED280:EE280"/>
    <mergeCell ref="EN280:EO280"/>
    <mergeCell ref="T280:U280"/>
    <mergeCell ref="CF280:CG280"/>
    <mergeCell ref="EL280:EM280"/>
    <mergeCell ref="DX1:DY1"/>
    <mergeCell ref="DD1:DE1"/>
    <mergeCell ref="CR1:CS1"/>
    <mergeCell ref="CX1:CY1"/>
    <mergeCell ref="T1:U1"/>
    <mergeCell ref="DZ1:EA1"/>
    <mergeCell ref="DJ1:DK1"/>
    <mergeCell ref="BJ280:BK280"/>
    <mergeCell ref="BB1:BC1"/>
    <mergeCell ref="BB280:BC280"/>
    <mergeCell ref="CB1:CC1"/>
    <mergeCell ref="AZ1:BA1"/>
    <mergeCell ref="BJ1:BK1"/>
    <mergeCell ref="BF1:BG1"/>
    <mergeCell ref="GF280:GG280"/>
    <mergeCell ref="AP280:AQ280"/>
    <mergeCell ref="AT280:AU280"/>
    <mergeCell ref="Z280:AA280"/>
    <mergeCell ref="ER280:ES280"/>
    <mergeCell ref="FP1:FQ1"/>
    <mergeCell ref="AF1:AG1"/>
    <mergeCell ref="FV1:FW1"/>
    <mergeCell ref="FH280:FI280"/>
    <mergeCell ref="FV280:FW280"/>
    <mergeCell ref="ET1:EU1"/>
    <mergeCell ref="GB280:GC280"/>
    <mergeCell ref="EV280:EW280"/>
    <mergeCell ref="FR280:FS280"/>
    <mergeCell ref="FL280:FM280"/>
    <mergeCell ref="FD280:FE280"/>
    <mergeCell ref="EZ280:FA280"/>
    <mergeCell ref="EZ1:FA1"/>
    <mergeCell ref="AJ280:AK280"/>
    <mergeCell ref="EX280:EY280"/>
    <mergeCell ref="FN280:FO280"/>
    <mergeCell ref="FX280:FY280"/>
    <mergeCell ref="FF1:FG1"/>
    <mergeCell ref="FB1:FC1"/>
    <mergeCell ref="FX1:FY1"/>
    <mergeCell ref="BV1:BW1"/>
    <mergeCell ref="ER1:ES1"/>
    <mergeCell ref="DB1:DC1"/>
    <mergeCell ref="BL280:BM280"/>
    <mergeCell ref="BN280:BO280"/>
    <mergeCell ref="BP280:BQ280"/>
    <mergeCell ref="DL1:DM1"/>
    <mergeCell ref="BX1:BY1"/>
    <mergeCell ref="BR280:BS280"/>
    <mergeCell ref="EJ280:EK280"/>
    <mergeCell ref="BT280:BU280"/>
    <mergeCell ref="BX280:BY280"/>
    <mergeCell ref="CH280:CI280"/>
    <mergeCell ref="CJ280:CK280"/>
    <mergeCell ref="CL280:CM280"/>
    <mergeCell ref="EH280:EI280"/>
    <mergeCell ref="DB280:DC280"/>
    <mergeCell ref="EF280:EG280"/>
    <mergeCell ref="CZ280:DA280"/>
    <mergeCell ref="DV280:DW280"/>
    <mergeCell ref="CV280:CW280"/>
    <mergeCell ref="DJ280:DK280"/>
    <mergeCell ref="EL1:EM1"/>
    <mergeCell ref="BN1:BO1"/>
    <mergeCell ref="BT1:BU1"/>
    <mergeCell ref="BD280:BE280"/>
    <mergeCell ref="BV280:BW280"/>
    <mergeCell ref="EH1:EI1"/>
    <mergeCell ref="DN1:DO1"/>
    <mergeCell ref="DF1:DG1"/>
    <mergeCell ref="DP1:DQ1"/>
    <mergeCell ref="DH280:DI280"/>
    <mergeCell ref="DN280:DO280"/>
    <mergeCell ref="CX280:CY280"/>
    <mergeCell ref="CN280:CO280"/>
    <mergeCell ref="CB280:CC280"/>
    <mergeCell ref="DX280:DY280"/>
    <mergeCell ref="DZ280:EA280"/>
    <mergeCell ref="DP280:DQ280"/>
    <mergeCell ref="DT280:DU280"/>
    <mergeCell ref="DR280:DS280"/>
    <mergeCell ref="CL1:CM1"/>
    <mergeCell ref="CT1:CU1"/>
    <mergeCell ref="AB1:AC1"/>
    <mergeCell ref="P280:Q280"/>
    <mergeCell ref="D280:E280"/>
    <mergeCell ref="J280:K280"/>
    <mergeCell ref="L280:M280"/>
    <mergeCell ref="V280:W280"/>
    <mergeCell ref="AB280:AC280"/>
    <mergeCell ref="H1:I1"/>
    <mergeCell ref="H280:I280"/>
    <mergeCell ref="R280:S280"/>
    <mergeCell ref="B280:C280"/>
    <mergeCell ref="BZ280:CA280"/>
    <mergeCell ref="F280:G280"/>
    <mergeCell ref="B1:C1"/>
    <mergeCell ref="DL280:DM280"/>
    <mergeCell ref="CT280:CU280"/>
    <mergeCell ref="DF280:DG280"/>
    <mergeCell ref="R1:S1"/>
    <mergeCell ref="BD1:BE1"/>
    <mergeCell ref="CD280:CE280"/>
    <mergeCell ref="CR280:CS280"/>
    <mergeCell ref="AZ280:BA280"/>
    <mergeCell ref="J1:K1"/>
    <mergeCell ref="L1:M1"/>
    <mergeCell ref="F1:G1"/>
    <mergeCell ref="V1:W1"/>
    <mergeCell ref="CF1:CG1"/>
    <mergeCell ref="D1:E1"/>
    <mergeCell ref="CH1:CI1"/>
    <mergeCell ref="CJ1:CK1"/>
    <mergeCell ref="AL1:AM1"/>
    <mergeCell ref="AH1:AI1"/>
    <mergeCell ref="BZ1:CA1"/>
    <mergeCell ref="BH1:BI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83"/>
  <sheetViews>
    <sheetView zoomScaleNormal="100" workbookViewId="0">
      <pane xSplit="1" ySplit="2" topLeftCell="B263" activePane="bottomRight" state="frozen"/>
      <selection pane="topRight" activeCell="B1" sqref="B1"/>
      <selection pane="bottomLeft" activeCell="A3" sqref="A3"/>
      <selection pane="bottomRight" activeCell="B278" sqref="B278"/>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7"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77" si="21">SUM(C221,B222)</f>
        <v>7762</v>
      </c>
      <c r="D222" s="99"/>
      <c r="E222" s="94">
        <f t="shared" si="16"/>
        <v>3929</v>
      </c>
      <c r="F222" s="99"/>
      <c r="G222" s="94">
        <f t="shared" si="17"/>
        <v>788</v>
      </c>
      <c r="H222" s="99"/>
      <c r="I222" s="94">
        <f t="shared" si="20"/>
        <v>191</v>
      </c>
      <c r="J222" s="99"/>
      <c r="K222" s="176">
        <f t="shared" ref="K222:K277"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77" si="23">SUM(E229,D230)</f>
        <v>3979</v>
      </c>
      <c r="F230" s="99"/>
      <c r="G230" s="94">
        <f t="shared" ref="G230:G277"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v>13</v>
      </c>
      <c r="C277" s="94">
        <f t="shared" si="21"/>
        <v>8702</v>
      </c>
      <c r="D277" s="99">
        <v>10</v>
      </c>
      <c r="E277" s="94">
        <f t="shared" si="23"/>
        <v>4307</v>
      </c>
      <c r="F277" s="99">
        <v>1</v>
      </c>
      <c r="G277" s="94">
        <f t="shared" si="24"/>
        <v>901</v>
      </c>
      <c r="H277" s="99">
        <v>1</v>
      </c>
      <c r="I277" s="94">
        <f t="shared" si="20"/>
        <v>227</v>
      </c>
      <c r="J277" s="99">
        <v>0</v>
      </c>
      <c r="K277" s="176">
        <f t="shared" si="22"/>
        <v>43</v>
      </c>
      <c r="L277" s="89"/>
    </row>
    <row r="278" spans="1:12" x14ac:dyDescent="0.2">
      <c r="A278" s="93">
        <v>44240</v>
      </c>
      <c r="B278" s="99"/>
      <c r="C278" s="99"/>
      <c r="D278" s="99"/>
      <c r="E278" s="99"/>
      <c r="F278" s="99"/>
      <c r="G278" s="99"/>
      <c r="H278" s="99"/>
      <c r="I278" s="99"/>
      <c r="J278" s="99"/>
      <c r="K278" s="178"/>
      <c r="L278" s="89"/>
    </row>
    <row r="279" spans="1:12" x14ac:dyDescent="0.2">
      <c r="A279" s="93">
        <v>44241</v>
      </c>
      <c r="B279" s="99"/>
      <c r="C279" s="99"/>
      <c r="D279" s="99"/>
      <c r="E279" s="99"/>
      <c r="F279" s="99"/>
      <c r="G279" s="99"/>
      <c r="H279" s="99"/>
      <c r="I279" s="99"/>
      <c r="J279" s="99"/>
      <c r="K279" s="178"/>
      <c r="L279" s="89"/>
    </row>
    <row r="280" spans="1:12" x14ac:dyDescent="0.2">
      <c r="A280" s="98"/>
      <c r="B280" s="99"/>
      <c r="C280" s="99"/>
      <c r="D280" s="99"/>
      <c r="E280" s="99"/>
      <c r="F280" s="99"/>
      <c r="G280" s="99"/>
      <c r="H280" s="99"/>
      <c r="I280" s="99"/>
      <c r="J280" s="99"/>
      <c r="K280" s="178"/>
      <c r="L280" s="89"/>
    </row>
    <row r="281" spans="1:12" ht="15" thickBot="1" x14ac:dyDescent="0.25">
      <c r="A281" s="95" t="s">
        <v>87</v>
      </c>
      <c r="B281" s="96"/>
      <c r="C281" s="96">
        <f>MAX(C4:C280)</f>
        <v>8702</v>
      </c>
      <c r="D281" s="96"/>
      <c r="E281" s="96">
        <f>MAX(E4:E280)</f>
        <v>4307</v>
      </c>
      <c r="F281" s="96"/>
      <c r="G281" s="96">
        <f>MAX(G4:G280)</f>
        <v>901</v>
      </c>
      <c r="H281" s="96"/>
      <c r="I281" s="96">
        <f>MAX(I4:I280)</f>
        <v>227</v>
      </c>
      <c r="J281" s="96"/>
      <c r="K281" s="179">
        <f>MAX(K4:K280)</f>
        <v>43</v>
      </c>
    </row>
    <row r="282" spans="1:12" ht="15" thickTop="1" x14ac:dyDescent="0.2"/>
    <row r="283" spans="1:12" x14ac:dyDescent="0.2">
      <c r="J283" s="89" t="s">
        <v>91</v>
      </c>
      <c r="K283" s="89">
        <f>SUM(B281:K281)</f>
        <v>14180</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28" sqref="A28:XFD28"/>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8" si="0">SUM(B4,D4)</f>
        <v>185</v>
      </c>
      <c r="G4" s="191">
        <f t="shared" si="0"/>
        <v>185</v>
      </c>
      <c r="H4" s="191">
        <v>0</v>
      </c>
      <c r="I4" s="191">
        <v>0</v>
      </c>
      <c r="J4" s="191">
        <v>0</v>
      </c>
      <c r="K4" s="191">
        <v>0</v>
      </c>
      <c r="L4" s="191">
        <f t="shared" ref="L4:L28" si="1">SUM(H4,J4)</f>
        <v>0</v>
      </c>
      <c r="M4" s="191">
        <v>0</v>
      </c>
      <c r="N4" s="191">
        <f t="shared" ref="N4:O28"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28" si="3">SUM(C4,B5)</f>
        <v>2995</v>
      </c>
      <c r="D5" s="191">
        <v>238</v>
      </c>
      <c r="E5" s="191">
        <f t="shared" ref="E5:E28" si="4">SUM(E4,D5)</f>
        <v>238</v>
      </c>
      <c r="F5" s="191">
        <f t="shared" si="0"/>
        <v>3048</v>
      </c>
      <c r="G5" s="191">
        <f t="shared" si="0"/>
        <v>3233</v>
      </c>
      <c r="H5" s="191">
        <v>0</v>
      </c>
      <c r="I5" s="191">
        <f t="shared" ref="I5:I28" si="5">SUM(I4,H5)</f>
        <v>0</v>
      </c>
      <c r="J5" s="191">
        <v>0</v>
      </c>
      <c r="K5" s="191">
        <f t="shared" ref="K5:K28" si="6">SUM(K4,J5)</f>
        <v>0</v>
      </c>
      <c r="L5" s="191">
        <f t="shared" si="1"/>
        <v>0</v>
      </c>
      <c r="M5" s="191">
        <f t="shared" ref="M5:M28" si="7">SUM(I5,K5)</f>
        <v>0</v>
      </c>
      <c r="N5" s="191">
        <f t="shared" si="2"/>
        <v>3048</v>
      </c>
      <c r="O5" s="191">
        <f t="shared" si="2"/>
        <v>3233</v>
      </c>
      <c r="P5" s="191">
        <v>9750</v>
      </c>
      <c r="Q5" s="191">
        <f>SUM(Q4,P5)</f>
        <v>17525</v>
      </c>
      <c r="R5" s="191">
        <v>0</v>
      </c>
      <c r="S5" s="191">
        <f t="shared" ref="S5:S28" si="8">SUM(S4,R5)</f>
        <v>0</v>
      </c>
      <c r="T5" s="191">
        <v>0</v>
      </c>
      <c r="U5" s="191">
        <f t="shared" ref="U5:U28" si="9">SUM(U4,T5)</f>
        <v>0</v>
      </c>
      <c r="V5" s="191">
        <f t="shared" ref="V5:V28" si="10">SUM(P5,R5,T5)</f>
        <v>9750</v>
      </c>
      <c r="W5" s="191">
        <f t="shared" ref="W5:W28"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28"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659</v>
      </c>
      <c r="C22" s="191">
        <f t="shared" si="3"/>
        <v>17566</v>
      </c>
      <c r="D22" s="191">
        <v>0</v>
      </c>
      <c r="E22" s="191">
        <f t="shared" si="4"/>
        <v>8294</v>
      </c>
      <c r="F22" s="191">
        <f t="shared" si="0"/>
        <v>659</v>
      </c>
      <c r="G22" s="191">
        <f t="shared" si="0"/>
        <v>25860</v>
      </c>
      <c r="H22" s="191">
        <v>395</v>
      </c>
      <c r="I22" s="191">
        <f t="shared" si="5"/>
        <v>2697</v>
      </c>
      <c r="J22" s="191">
        <v>88</v>
      </c>
      <c r="K22" s="191">
        <f t="shared" si="6"/>
        <v>1075</v>
      </c>
      <c r="L22" s="191">
        <f t="shared" si="1"/>
        <v>483</v>
      </c>
      <c r="M22" s="191">
        <f t="shared" si="7"/>
        <v>3772</v>
      </c>
      <c r="N22" s="191">
        <f t="shared" si="2"/>
        <v>1142</v>
      </c>
      <c r="O22" s="191">
        <f t="shared" si="2"/>
        <v>29632</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660</v>
      </c>
      <c r="C23" s="191">
        <f t="shared" si="3"/>
        <v>18226</v>
      </c>
      <c r="D23" s="191">
        <v>447</v>
      </c>
      <c r="E23" s="191">
        <f t="shared" si="4"/>
        <v>8741</v>
      </c>
      <c r="F23" s="191">
        <f t="shared" si="0"/>
        <v>1107</v>
      </c>
      <c r="G23" s="191">
        <f t="shared" si="0"/>
        <v>26967</v>
      </c>
      <c r="H23" s="191">
        <v>377</v>
      </c>
      <c r="I23" s="191">
        <f t="shared" si="5"/>
        <v>3074</v>
      </c>
      <c r="J23" s="191">
        <v>30</v>
      </c>
      <c r="K23" s="191">
        <f t="shared" si="6"/>
        <v>1105</v>
      </c>
      <c r="L23" s="191">
        <f t="shared" si="1"/>
        <v>407</v>
      </c>
      <c r="M23" s="191">
        <f t="shared" si="7"/>
        <v>4179</v>
      </c>
      <c r="N23" s="191">
        <f t="shared" si="2"/>
        <v>1514</v>
      </c>
      <c r="O23" s="191">
        <f t="shared" si="2"/>
        <v>31146</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206">
        <v>663</v>
      </c>
      <c r="C24" s="191">
        <f t="shared" si="3"/>
        <v>18889</v>
      </c>
      <c r="D24" s="191">
        <v>458</v>
      </c>
      <c r="E24" s="191">
        <f t="shared" si="4"/>
        <v>9199</v>
      </c>
      <c r="F24" s="191">
        <f t="shared" si="0"/>
        <v>1121</v>
      </c>
      <c r="G24" s="191">
        <f t="shared" si="0"/>
        <v>28088</v>
      </c>
      <c r="H24" s="206">
        <v>446</v>
      </c>
      <c r="I24" s="191">
        <f t="shared" si="5"/>
        <v>3520</v>
      </c>
      <c r="J24" s="191">
        <v>60</v>
      </c>
      <c r="K24" s="191">
        <f t="shared" si="6"/>
        <v>1165</v>
      </c>
      <c r="L24" s="191">
        <f t="shared" si="1"/>
        <v>506</v>
      </c>
      <c r="M24" s="191">
        <f t="shared" si="7"/>
        <v>4685</v>
      </c>
      <c r="N24" s="191">
        <f t="shared" si="2"/>
        <v>1627</v>
      </c>
      <c r="O24" s="191">
        <f t="shared" si="2"/>
        <v>32773</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206">
        <v>407</v>
      </c>
      <c r="C25" s="191">
        <f t="shared" si="3"/>
        <v>19296</v>
      </c>
      <c r="D25" s="191">
        <v>376</v>
      </c>
      <c r="E25" s="191">
        <f t="shared" si="4"/>
        <v>9575</v>
      </c>
      <c r="F25" s="191">
        <f t="shared" si="0"/>
        <v>783</v>
      </c>
      <c r="G25" s="191">
        <f t="shared" si="0"/>
        <v>28871</v>
      </c>
      <c r="H25" s="191">
        <v>370</v>
      </c>
      <c r="I25" s="191">
        <f t="shared" si="5"/>
        <v>3890</v>
      </c>
      <c r="J25" s="191">
        <v>237</v>
      </c>
      <c r="K25" s="191">
        <f t="shared" si="6"/>
        <v>1402</v>
      </c>
      <c r="L25" s="191">
        <f t="shared" si="1"/>
        <v>607</v>
      </c>
      <c r="M25" s="191">
        <f t="shared" si="7"/>
        <v>5292</v>
      </c>
      <c r="N25" s="191">
        <f t="shared" si="2"/>
        <v>1390</v>
      </c>
      <c r="O25" s="191">
        <f t="shared" si="2"/>
        <v>34163</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v>658</v>
      </c>
      <c r="C26" s="191">
        <f t="shared" si="3"/>
        <v>19954</v>
      </c>
      <c r="D26" s="191">
        <v>0</v>
      </c>
      <c r="E26" s="191">
        <f t="shared" si="4"/>
        <v>9575</v>
      </c>
      <c r="F26" s="191">
        <f t="shared" si="0"/>
        <v>658</v>
      </c>
      <c r="G26" s="191">
        <f t="shared" si="0"/>
        <v>29529</v>
      </c>
      <c r="H26" s="191">
        <v>211</v>
      </c>
      <c r="I26" s="191">
        <f t="shared" si="5"/>
        <v>4101</v>
      </c>
      <c r="J26" s="191">
        <v>0</v>
      </c>
      <c r="K26" s="191">
        <f t="shared" si="6"/>
        <v>1402</v>
      </c>
      <c r="L26" s="191">
        <f t="shared" si="1"/>
        <v>211</v>
      </c>
      <c r="M26" s="191">
        <f t="shared" si="7"/>
        <v>5503</v>
      </c>
      <c r="N26" s="191">
        <f t="shared" si="2"/>
        <v>869</v>
      </c>
      <c r="O26" s="191">
        <f t="shared" si="2"/>
        <v>35032</v>
      </c>
      <c r="P26" s="191">
        <v>0</v>
      </c>
      <c r="Q26" s="191">
        <f t="shared" si="12"/>
        <v>27275</v>
      </c>
      <c r="R26" s="191">
        <v>0</v>
      </c>
      <c r="S26" s="191">
        <f t="shared" si="8"/>
        <v>33700</v>
      </c>
      <c r="T26" s="191">
        <v>0</v>
      </c>
      <c r="U26" s="191">
        <f t="shared" si="9"/>
        <v>0</v>
      </c>
      <c r="V26" s="191">
        <f t="shared" si="10"/>
        <v>0</v>
      </c>
      <c r="W26" s="191">
        <f t="shared" si="11"/>
        <v>60975</v>
      </c>
      <c r="X26" s="191">
        <v>5</v>
      </c>
      <c r="Y26" s="192">
        <v>10</v>
      </c>
    </row>
    <row r="27" spans="1:25" x14ac:dyDescent="0.2">
      <c r="A27" s="196">
        <v>44240</v>
      </c>
      <c r="B27" s="191">
        <v>9</v>
      </c>
      <c r="C27" s="191">
        <f t="shared" si="3"/>
        <v>19963</v>
      </c>
      <c r="D27" s="191">
        <v>0</v>
      </c>
      <c r="E27" s="191">
        <f t="shared" si="4"/>
        <v>9575</v>
      </c>
      <c r="F27" s="191">
        <f t="shared" si="0"/>
        <v>9</v>
      </c>
      <c r="G27" s="191">
        <f t="shared" si="0"/>
        <v>29538</v>
      </c>
      <c r="H27" s="191">
        <v>165</v>
      </c>
      <c r="I27" s="191">
        <f t="shared" si="5"/>
        <v>4266</v>
      </c>
      <c r="J27" s="191">
        <v>0</v>
      </c>
      <c r="K27" s="191">
        <f t="shared" si="6"/>
        <v>1402</v>
      </c>
      <c r="L27" s="191">
        <f t="shared" si="1"/>
        <v>165</v>
      </c>
      <c r="M27" s="191">
        <f t="shared" si="7"/>
        <v>5668</v>
      </c>
      <c r="N27" s="191">
        <f t="shared" si="2"/>
        <v>174</v>
      </c>
      <c r="O27" s="191">
        <f t="shared" si="2"/>
        <v>35206</v>
      </c>
      <c r="P27" s="191">
        <v>0</v>
      </c>
      <c r="Q27" s="191">
        <f t="shared" si="12"/>
        <v>27275</v>
      </c>
      <c r="R27" s="191">
        <v>0</v>
      </c>
      <c r="S27" s="191">
        <f t="shared" si="8"/>
        <v>33700</v>
      </c>
      <c r="T27" s="191">
        <v>0</v>
      </c>
      <c r="U27" s="191">
        <f t="shared" si="9"/>
        <v>0</v>
      </c>
      <c r="V27" s="191">
        <f t="shared" si="10"/>
        <v>0</v>
      </c>
      <c r="W27" s="191">
        <f t="shared" si="11"/>
        <v>60975</v>
      </c>
      <c r="X27" s="191">
        <v>5</v>
      </c>
      <c r="Y27" s="192">
        <v>10</v>
      </c>
    </row>
    <row r="28" spans="1:25" x14ac:dyDescent="0.2">
      <c r="A28" s="196">
        <v>44241</v>
      </c>
      <c r="B28" s="191">
        <v>0</v>
      </c>
      <c r="C28" s="191">
        <f t="shared" si="3"/>
        <v>19963</v>
      </c>
      <c r="D28" s="191">
        <v>0</v>
      </c>
      <c r="E28" s="191">
        <f t="shared" si="4"/>
        <v>9575</v>
      </c>
      <c r="F28" s="191">
        <f t="shared" si="0"/>
        <v>0</v>
      </c>
      <c r="G28" s="191">
        <f t="shared" si="0"/>
        <v>29538</v>
      </c>
      <c r="H28" s="191">
        <v>0</v>
      </c>
      <c r="I28" s="191">
        <f t="shared" si="5"/>
        <v>4266</v>
      </c>
      <c r="J28" s="191">
        <v>0</v>
      </c>
      <c r="K28" s="191">
        <f t="shared" si="6"/>
        <v>1402</v>
      </c>
      <c r="L28" s="191">
        <f t="shared" si="1"/>
        <v>0</v>
      </c>
      <c r="M28" s="191">
        <f t="shared" si="7"/>
        <v>5668</v>
      </c>
      <c r="N28" s="191">
        <f t="shared" si="2"/>
        <v>0</v>
      </c>
      <c r="O28" s="191">
        <f t="shared" si="2"/>
        <v>35206</v>
      </c>
      <c r="P28" s="191">
        <v>0</v>
      </c>
      <c r="Q28" s="191">
        <f t="shared" si="12"/>
        <v>27275</v>
      </c>
      <c r="R28" s="191">
        <v>0</v>
      </c>
      <c r="S28" s="191">
        <f t="shared" si="8"/>
        <v>33700</v>
      </c>
      <c r="T28" s="191">
        <v>0</v>
      </c>
      <c r="U28" s="191">
        <f t="shared" si="9"/>
        <v>0</v>
      </c>
      <c r="V28" s="191">
        <f t="shared" si="10"/>
        <v>0</v>
      </c>
      <c r="W28" s="191">
        <f t="shared" si="11"/>
        <v>60975</v>
      </c>
      <c r="X28" s="191">
        <v>5</v>
      </c>
      <c r="Y28" s="192">
        <v>10</v>
      </c>
    </row>
    <row r="29" spans="1:25" x14ac:dyDescent="0.2">
      <c r="A29" s="196">
        <v>44242</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2"/>
    </row>
    <row r="30" spans="1:25" x14ac:dyDescent="0.2">
      <c r="A30" s="196">
        <v>44243</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2"/>
    </row>
    <row r="31" spans="1:25" x14ac:dyDescent="0.2">
      <c r="A31" s="196">
        <v>44244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2021-02-15T11:27:18Z</dcterms:modified>
</cp:coreProperties>
</file>