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7.xml" ContentType="application/vnd.openxmlformats-officedocument.spreadsheetml.worksheet+xml"/>
  <Override PartName="/xl/chartsheets/sheet5.xml" ContentType="application/vnd.openxmlformats-officedocument.spreadsheetml.chartsheet+xml"/>
  <Override PartName="/xl/worksheets/sheet8.xml" ContentType="application/vnd.openxmlformats-officedocument.spreadsheetml.worksheet+xml"/>
  <Override PartName="/xl/chartsheets/sheet6.xml" ContentType="application/vnd.openxmlformats-officedocument.spreadsheetml.chartsheet+xml"/>
  <Override PartName="/xl/worksheets/sheet9.xml" ContentType="application/vnd.openxmlformats-officedocument.spreadsheetml.worksheet+xml"/>
  <Override PartName="/xl/chartsheets/sheet7.xml" ContentType="application/vnd.openxmlformats-officedocument.spreadsheetml.chartsheet+xml"/>
  <Override PartName="/xl/worksheets/sheet10.xml" ContentType="application/vnd.openxmlformats-officedocument.spreadsheetml.worksheet+xml"/>
  <Override PartName="/xl/chartsheets/sheet8.xml" ContentType="application/vnd.openxmlformats-officedocument.spreadsheetml.chartsheet+xml"/>
  <Override PartName="/xl/worksheets/sheet11.xml" ContentType="application/vnd.openxmlformats-officedocument.spreadsheetml.worksheet+xml"/>
  <Override PartName="/xl/chartsheets/sheet9.xml" ContentType="application/vnd.openxmlformats-officedocument.spreadsheetml.chart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Current work\Publications\1. To process\COVID deaths publication\"/>
    </mc:Choice>
  </mc:AlternateContent>
  <bookViews>
    <workbookView xWindow="0" yWindow="0" windowWidth="20490" windowHeight="6495" tabRatio="699"/>
  </bookViews>
  <sheets>
    <sheet name="Contents" sheetId="12" r:id="rId1"/>
    <sheet name="Table 1 - COVID deaths" sheetId="1" r:id="rId2"/>
    <sheet name="Table 2 - All deaths" sheetId="2" r:id="rId3"/>
    <sheet name="Table 3 - deaths by location" sheetId="24" r:id="rId4"/>
    <sheet name="Figure 1" sheetId="15" r:id="rId5"/>
    <sheet name="Figure 1 data" sheetId="16" r:id="rId6"/>
    <sheet name="Figure 2" sheetId="27" r:id="rId7"/>
    <sheet name="Figure 2 data" sheetId="17" r:id="rId8"/>
    <sheet name="Figure 3a" sheetId="5" r:id="rId9"/>
    <sheet name="Figure 3b" sheetId="7" r:id="rId10"/>
    <sheet name="Figure 3a and 3b data" sheetId="18" r:id="rId11"/>
    <sheet name="Figure 4" sheetId="6" r:id="rId12"/>
    <sheet name="Figure 4 data" sheetId="19" r:id="rId13"/>
    <sheet name="Figure 5" sheetId="4" r:id="rId14"/>
    <sheet name="Figure 5 data" sheetId="8" r:id="rId15"/>
    <sheet name="Figure 6" sheetId="26" r:id="rId16"/>
    <sheet name="Figure 6 data" sheetId="25" r:id="rId17"/>
    <sheet name="Figure 7" sheetId="30" r:id="rId18"/>
    <sheet name="Figure 7 data" sheetId="29" r:id="rId19"/>
    <sheet name="Figure 8" sheetId="22" r:id="rId20"/>
    <sheet name="Figure 8 data" sheetId="23" r:id="rId2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25" l="1"/>
  <c r="N8" i="1"/>
  <c r="O8" i="1"/>
  <c r="P8" i="1"/>
  <c r="Q8" i="1"/>
  <c r="R8" i="1"/>
  <c r="S8" i="1"/>
  <c r="T8" i="1"/>
  <c r="U8" i="1"/>
  <c r="V8" i="1"/>
  <c r="W8" i="1"/>
  <c r="X8" i="1"/>
  <c r="N9" i="1"/>
  <c r="O9" i="1"/>
  <c r="P9" i="1"/>
  <c r="Q9" i="1"/>
  <c r="R9" i="1"/>
  <c r="S9" i="1"/>
  <c r="T9" i="1"/>
  <c r="U9" i="1"/>
  <c r="V9" i="1"/>
  <c r="W9" i="1"/>
  <c r="X9" i="1"/>
  <c r="B128" i="17"/>
  <c r="C51" i="23"/>
  <c r="B129" i="17"/>
  <c r="C52" i="23"/>
  <c r="B130" i="17"/>
  <c r="C53" i="23"/>
  <c r="B131" i="17"/>
  <c r="C54" i="23"/>
  <c r="B132" i="17"/>
  <c r="C55" i="23"/>
  <c r="B133" i="17"/>
  <c r="C56" i="23"/>
  <c r="B134" i="17"/>
  <c r="C57" i="23"/>
  <c r="B135" i="17"/>
  <c r="C58" i="23"/>
  <c r="B136" i="17"/>
  <c r="C59" i="23"/>
  <c r="B137" i="17"/>
  <c r="C60" i="23"/>
  <c r="B138" i="17"/>
  <c r="C61" i="23"/>
  <c r="B139" i="17"/>
  <c r="C62" i="23"/>
  <c r="B140" i="17"/>
  <c r="C63" i="23"/>
  <c r="B141" i="17"/>
  <c r="C64" i="23"/>
  <c r="B142" i="17"/>
  <c r="C65" i="23"/>
  <c r="B143" i="17"/>
  <c r="C66" i="23"/>
  <c r="B144" i="17"/>
  <c r="C67" i="23"/>
  <c r="B145" i="17"/>
  <c r="C68" i="23"/>
  <c r="B146" i="17"/>
  <c r="C69" i="23"/>
  <c r="B147" i="17"/>
  <c r="C70" i="23"/>
  <c r="B148" i="17"/>
  <c r="C71" i="23"/>
  <c r="B149" i="17"/>
  <c r="C72" i="23"/>
  <c r="B150" i="17"/>
  <c r="C73" i="23"/>
  <c r="B151" i="17"/>
  <c r="C74" i="23"/>
  <c r="B152" i="17"/>
  <c r="C75" i="23"/>
  <c r="B153" i="17"/>
  <c r="C76" i="23"/>
  <c r="B154" i="17"/>
  <c r="C77" i="23"/>
  <c r="B155" i="17"/>
  <c r="C78" i="23"/>
  <c r="B156" i="17"/>
  <c r="C79" i="23"/>
  <c r="B157" i="17"/>
  <c r="C80" i="23"/>
  <c r="B158" i="17"/>
  <c r="C81" i="23"/>
  <c r="B159" i="17"/>
  <c r="C82" i="23"/>
  <c r="B160" i="17"/>
  <c r="C83" i="23"/>
  <c r="B161" i="17"/>
  <c r="C84" i="23"/>
  <c r="B162" i="17"/>
  <c r="C85" i="23"/>
  <c r="B163" i="17"/>
  <c r="C86" i="23"/>
  <c r="K6" i="29"/>
  <c r="L6" i="29"/>
  <c r="K7" i="29"/>
  <c r="K10" i="29" s="1"/>
  <c r="L7" i="29"/>
  <c r="K8" i="29"/>
  <c r="L8" i="29"/>
  <c r="K9" i="29"/>
  <c r="K16" i="29" s="1"/>
  <c r="L9" i="29"/>
  <c r="V29" i="25"/>
  <c r="V28" i="25"/>
  <c r="V27" i="25"/>
  <c r="V26" i="25"/>
  <c r="V25" i="25"/>
  <c r="V24" i="25"/>
  <c r="V23" i="25"/>
  <c r="V5" i="8"/>
  <c r="W5" i="8"/>
  <c r="V6" i="8"/>
  <c r="W6" i="8"/>
  <c r="V7" i="8"/>
  <c r="W7" i="8"/>
  <c r="W9" i="8" s="1"/>
  <c r="V9" i="8"/>
  <c r="C9" i="2"/>
  <c r="D9" i="2"/>
  <c r="E9" i="2"/>
  <c r="F9" i="2"/>
  <c r="G9" i="2"/>
  <c r="H9" i="2"/>
  <c r="I9" i="2"/>
  <c r="J9" i="2"/>
  <c r="K9" i="2"/>
  <c r="L9" i="2"/>
  <c r="M9" i="2"/>
  <c r="N9" i="2"/>
  <c r="O9" i="2"/>
  <c r="P9" i="2"/>
  <c r="Q9" i="2"/>
  <c r="R9" i="2"/>
  <c r="S9" i="2"/>
  <c r="T9" i="2"/>
  <c r="U9" i="2"/>
  <c r="V9" i="2"/>
  <c r="W9" i="2"/>
  <c r="X9" i="2"/>
  <c r="Z9" i="2"/>
  <c r="C8" i="2"/>
  <c r="D8" i="2"/>
  <c r="E8" i="2"/>
  <c r="F8" i="2"/>
  <c r="G8" i="2"/>
  <c r="H8" i="2"/>
  <c r="I8" i="2"/>
  <c r="J8" i="2"/>
  <c r="K8" i="2"/>
  <c r="L8" i="2"/>
  <c r="M8" i="2"/>
  <c r="N8" i="2"/>
  <c r="O8" i="2"/>
  <c r="P8" i="2"/>
  <c r="Q8" i="2"/>
  <c r="R8" i="2"/>
  <c r="S8" i="2"/>
  <c r="T8" i="2"/>
  <c r="U8" i="2"/>
  <c r="V8" i="2"/>
  <c r="W8" i="2"/>
  <c r="X8" i="2"/>
  <c r="Z8" i="2"/>
  <c r="Z7" i="2"/>
  <c r="W26" i="25"/>
  <c r="W27" i="25"/>
  <c r="W28" i="25"/>
  <c r="W24" i="25"/>
  <c r="W23" i="25"/>
  <c r="W25" i="25"/>
  <c r="Z90" i="2"/>
  <c r="Z91" i="2"/>
  <c r="Z92" i="2"/>
  <c r="Z89" i="2"/>
  <c r="Z83" i="2"/>
  <c r="Z56" i="2"/>
  <c r="Z57" i="2"/>
  <c r="Z58" i="2"/>
  <c r="Z59" i="2"/>
  <c r="Z60" i="2"/>
  <c r="Z61" i="2"/>
  <c r="Z62" i="2"/>
  <c r="Z63" i="2"/>
  <c r="Z64" i="2"/>
  <c r="Z65" i="2"/>
  <c r="Z66" i="2"/>
  <c r="Z67" i="2"/>
  <c r="Z68" i="2"/>
  <c r="Z69" i="2"/>
  <c r="Z70" i="2"/>
  <c r="Z71" i="2"/>
  <c r="Z72" i="2"/>
  <c r="Z73" i="2"/>
  <c r="Z74" i="2"/>
  <c r="Z75" i="2"/>
  <c r="Z76" i="2"/>
  <c r="Z77" i="2"/>
  <c r="Z78" i="2"/>
  <c r="Z79" i="2"/>
  <c r="Z80" i="2"/>
  <c r="Z81" i="2"/>
  <c r="Z82" i="2"/>
  <c r="Z84" i="2"/>
  <c r="Z85" i="2"/>
  <c r="Z86" i="2"/>
  <c r="Z55" i="2"/>
  <c r="Z51" i="2"/>
  <c r="Z40" i="2"/>
  <c r="Z41" i="2"/>
  <c r="Z42" i="2"/>
  <c r="Z43" i="2"/>
  <c r="Z44" i="2"/>
  <c r="Z45" i="2"/>
  <c r="Z46" i="2"/>
  <c r="Z47" i="2"/>
  <c r="Z48" i="2"/>
  <c r="Z49" i="2"/>
  <c r="Z50" i="2"/>
  <c r="Z52" i="2"/>
  <c r="Z39" i="2"/>
  <c r="Z35" i="2"/>
  <c r="Z24" i="2"/>
  <c r="Z25" i="2"/>
  <c r="Z26" i="2"/>
  <c r="Z27" i="2"/>
  <c r="Z28" i="2"/>
  <c r="Z29" i="2"/>
  <c r="Z30" i="2"/>
  <c r="Z31" i="2"/>
  <c r="Z32" i="2"/>
  <c r="Z33" i="2"/>
  <c r="Z34" i="2"/>
  <c r="Z36" i="2"/>
  <c r="Z23" i="2"/>
  <c r="Z21" i="2"/>
  <c r="Z20" i="2"/>
  <c r="Z16" i="2"/>
  <c r="Z17" i="2"/>
  <c r="Z18" i="2"/>
  <c r="Z19" i="2"/>
  <c r="Z15" i="2"/>
  <c r="Z90" i="1"/>
  <c r="Z88" i="1"/>
  <c r="Z89" i="1"/>
  <c r="Z87" i="1"/>
  <c r="Z82"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3" i="1"/>
  <c r="Z84" i="1"/>
  <c r="Z53" i="1"/>
  <c r="Z49" i="1"/>
  <c r="Z38" i="1"/>
  <c r="C6" i="19" s="1"/>
  <c r="E6" i="19" s="1"/>
  <c r="Z39" i="1"/>
  <c r="Z40" i="1"/>
  <c r="Z41" i="1"/>
  <c r="Z42" i="1"/>
  <c r="C10" i="19" s="1"/>
  <c r="E10" i="19" s="1"/>
  <c r="Z43" i="1"/>
  <c r="Z44" i="1"/>
  <c r="Z45" i="1"/>
  <c r="Z46" i="1"/>
  <c r="C14" i="19" s="1"/>
  <c r="E14" i="19" s="1"/>
  <c r="Z47" i="1"/>
  <c r="C15" i="19" s="1"/>
  <c r="E15" i="19" s="1"/>
  <c r="Z48" i="1"/>
  <c r="Z50" i="1"/>
  <c r="Z37" i="1"/>
  <c r="C5" i="19" s="1"/>
  <c r="E5" i="19" s="1"/>
  <c r="Z34" i="1"/>
  <c r="Z22" i="1"/>
  <c r="Z23" i="1"/>
  <c r="Z24" i="1"/>
  <c r="Z8" i="1" s="1"/>
  <c r="Z25" i="1"/>
  <c r="Z26" i="1"/>
  <c r="Z27" i="1"/>
  <c r="Z28" i="1"/>
  <c r="Z9" i="1" s="1"/>
  <c r="Z29" i="1"/>
  <c r="Z30" i="1"/>
  <c r="Z31" i="1"/>
  <c r="Z32" i="1"/>
  <c r="Z33" i="1"/>
  <c r="Z21" i="1"/>
  <c r="Z19" i="1"/>
  <c r="D11" i="18" s="1"/>
  <c r="Z18" i="1"/>
  <c r="Z17" i="1"/>
  <c r="D9" i="18" s="1"/>
  <c r="E9" i="18" s="1"/>
  <c r="Z16" i="1"/>
  <c r="Z15" i="1"/>
  <c r="Z14" i="1"/>
  <c r="Z13" i="1"/>
  <c r="D5" i="18" s="1"/>
  <c r="Z7" i="1"/>
  <c r="B101" i="17"/>
  <c r="C24" i="23"/>
  <c r="B102" i="17"/>
  <c r="C25" i="23"/>
  <c r="B103" i="17"/>
  <c r="C26" i="23"/>
  <c r="B104" i="17"/>
  <c r="C27" i="23"/>
  <c r="B105" i="17"/>
  <c r="C28" i="23"/>
  <c r="B106" i="17"/>
  <c r="C29" i="23"/>
  <c r="B107" i="17"/>
  <c r="C30" i="23"/>
  <c r="B108" i="17"/>
  <c r="C31" i="23"/>
  <c r="B109" i="17"/>
  <c r="C32" i="23"/>
  <c r="B110" i="17"/>
  <c r="C33" i="23"/>
  <c r="B111" i="17"/>
  <c r="C34" i="23"/>
  <c r="B112" i="17"/>
  <c r="C35" i="23"/>
  <c r="B113" i="17"/>
  <c r="C36" i="23"/>
  <c r="B114" i="17"/>
  <c r="C37" i="23"/>
  <c r="B115" i="17"/>
  <c r="C38" i="23"/>
  <c r="B116" i="17"/>
  <c r="C39" i="23"/>
  <c r="B117" i="17"/>
  <c r="C40" i="23"/>
  <c r="B118" i="17"/>
  <c r="C41" i="23"/>
  <c r="B119" i="17"/>
  <c r="C42" i="23"/>
  <c r="B120" i="17"/>
  <c r="C43" i="23"/>
  <c r="B121" i="17"/>
  <c r="C44" i="23"/>
  <c r="B122" i="17"/>
  <c r="C45" i="23"/>
  <c r="B123" i="17"/>
  <c r="C46" i="23"/>
  <c r="B124" i="17"/>
  <c r="C47" i="23"/>
  <c r="B125" i="17"/>
  <c r="C48" i="23"/>
  <c r="B126" i="17"/>
  <c r="C49" i="23"/>
  <c r="B127" i="17"/>
  <c r="C50" i="23"/>
  <c r="C8" i="23"/>
  <c r="C9" i="23"/>
  <c r="C10" i="23"/>
  <c r="B88" i="17"/>
  <c r="C11" i="23"/>
  <c r="B89" i="17"/>
  <c r="C12" i="23"/>
  <c r="B90" i="17"/>
  <c r="C13" i="23"/>
  <c r="B91" i="17"/>
  <c r="C14" i="23"/>
  <c r="B92" i="17"/>
  <c r="C15" i="23"/>
  <c r="B93" i="17"/>
  <c r="C16" i="23"/>
  <c r="B94" i="17"/>
  <c r="C17" i="23"/>
  <c r="B95" i="17"/>
  <c r="C18" i="23"/>
  <c r="B96" i="17"/>
  <c r="C19" i="23"/>
  <c r="B97" i="17"/>
  <c r="C20" i="23"/>
  <c r="B98" i="17"/>
  <c r="C21" i="23"/>
  <c r="B99" i="17"/>
  <c r="C22" i="23"/>
  <c r="B100" i="17"/>
  <c r="C23" i="23"/>
  <c r="C7" i="23"/>
  <c r="J7" i="29"/>
  <c r="J6" i="29"/>
  <c r="J10" i="29" s="1"/>
  <c r="J8" i="29"/>
  <c r="J9" i="29"/>
  <c r="U23" i="25"/>
  <c r="U24" i="25"/>
  <c r="U25" i="25"/>
  <c r="U26" i="25"/>
  <c r="U27" i="25"/>
  <c r="U28" i="25"/>
  <c r="U29" i="25"/>
  <c r="U7" i="8"/>
  <c r="U9" i="8" s="1"/>
  <c r="U5" i="8"/>
  <c r="U6" i="8"/>
  <c r="D6" i="18"/>
  <c r="D7" i="18"/>
  <c r="D8" i="18"/>
  <c r="D10" i="18"/>
  <c r="B6" i="29"/>
  <c r="B10" i="29" s="1"/>
  <c r="B7" i="29"/>
  <c r="C7" i="29"/>
  <c r="D7" i="29"/>
  <c r="E7" i="29"/>
  <c r="E10" i="29" s="1"/>
  <c r="F7" i="29"/>
  <c r="G7" i="29"/>
  <c r="H7" i="29"/>
  <c r="I7" i="29"/>
  <c r="I10" i="29" s="1"/>
  <c r="B8" i="29"/>
  <c r="C8" i="29"/>
  <c r="D8" i="29"/>
  <c r="E8" i="29"/>
  <c r="E15" i="29" s="1"/>
  <c r="F8" i="29"/>
  <c r="G8" i="29"/>
  <c r="H8" i="29"/>
  <c r="I8" i="29"/>
  <c r="I15" i="29" s="1"/>
  <c r="B9" i="29"/>
  <c r="C9" i="29"/>
  <c r="D9" i="29"/>
  <c r="E9" i="29"/>
  <c r="F9" i="29"/>
  <c r="G9" i="29"/>
  <c r="H9" i="29"/>
  <c r="I9" i="29"/>
  <c r="C6" i="29"/>
  <c r="C10" i="29"/>
  <c r="C14" i="29" s="1"/>
  <c r="D6" i="29"/>
  <c r="D10" i="29" s="1"/>
  <c r="E6" i="29"/>
  <c r="F6" i="29"/>
  <c r="F10" i="29" s="1"/>
  <c r="G6" i="29"/>
  <c r="G10" i="29"/>
  <c r="G14" i="29" s="1"/>
  <c r="H6" i="29"/>
  <c r="H10" i="29" s="1"/>
  <c r="I6" i="29"/>
  <c r="T23" i="25"/>
  <c r="T24" i="25"/>
  <c r="T25" i="25"/>
  <c r="T26" i="25"/>
  <c r="T27" i="25"/>
  <c r="T28" i="25"/>
  <c r="T29" i="25"/>
  <c r="S28" i="25"/>
  <c r="S29" i="25"/>
  <c r="B8" i="18"/>
  <c r="B5" i="18"/>
  <c r="B6" i="18"/>
  <c r="B7" i="18"/>
  <c r="B9" i="18"/>
  <c r="B10" i="18"/>
  <c r="B11" i="18"/>
  <c r="C8" i="18"/>
  <c r="L8" i="24"/>
  <c r="T7" i="8"/>
  <c r="T5" i="8"/>
  <c r="T9" i="8"/>
  <c r="T6" i="8"/>
  <c r="C6" i="18"/>
  <c r="C7" i="18"/>
  <c r="C9" i="18"/>
  <c r="C10" i="18"/>
  <c r="C11" i="18"/>
  <c r="S23" i="25"/>
  <c r="C5" i="8"/>
  <c r="D5" i="8"/>
  <c r="E5" i="8"/>
  <c r="F5" i="8"/>
  <c r="G5" i="8"/>
  <c r="H5" i="8"/>
  <c r="I5" i="8"/>
  <c r="J5" i="8"/>
  <c r="K5" i="8"/>
  <c r="L5" i="8"/>
  <c r="M5" i="8"/>
  <c r="N5" i="8"/>
  <c r="O5" i="8"/>
  <c r="P5" i="8"/>
  <c r="Q5" i="8"/>
  <c r="R5" i="8"/>
  <c r="S5" i="8"/>
  <c r="C6" i="8"/>
  <c r="D6" i="8"/>
  <c r="E6" i="8"/>
  <c r="F6" i="8"/>
  <c r="G6" i="8"/>
  <c r="H6" i="8"/>
  <c r="I6" i="8"/>
  <c r="J6" i="8"/>
  <c r="K6" i="8"/>
  <c r="L6" i="8"/>
  <c r="M6" i="8"/>
  <c r="N6" i="8"/>
  <c r="O6" i="8"/>
  <c r="P6" i="8"/>
  <c r="Q6" i="8"/>
  <c r="R6" i="8"/>
  <c r="S6" i="8"/>
  <c r="C7" i="8"/>
  <c r="C9" i="8" s="1"/>
  <c r="D7" i="8"/>
  <c r="E7" i="8"/>
  <c r="F7" i="8"/>
  <c r="F9" i="8" s="1"/>
  <c r="G7" i="8"/>
  <c r="H7" i="8"/>
  <c r="I7" i="8"/>
  <c r="J7" i="8"/>
  <c r="K7" i="8"/>
  <c r="K9" i="8" s="1"/>
  <c r="L7" i="8"/>
  <c r="M7" i="8"/>
  <c r="N7" i="8"/>
  <c r="O7" i="8"/>
  <c r="P7" i="8"/>
  <c r="Q7" i="8"/>
  <c r="R7" i="8"/>
  <c r="S7" i="8"/>
  <c r="S9" i="8" s="1"/>
  <c r="C15" i="29"/>
  <c r="G15" i="29"/>
  <c r="C13" i="29"/>
  <c r="G13" i="29"/>
  <c r="R29" i="25"/>
  <c r="R28" i="25"/>
  <c r="R27" i="25"/>
  <c r="R26" i="25"/>
  <c r="R25" i="25"/>
  <c r="R24" i="25"/>
  <c r="R23" i="25"/>
  <c r="R9" i="8"/>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S24" i="25"/>
  <c r="S25" i="25"/>
  <c r="S26" i="25"/>
  <c r="S27" i="25"/>
  <c r="Q9" i="8"/>
  <c r="D29" i="25"/>
  <c r="E29" i="25"/>
  <c r="F29" i="25"/>
  <c r="G29" i="25"/>
  <c r="H29" i="25"/>
  <c r="I29" i="25"/>
  <c r="J29" i="25"/>
  <c r="K29" i="25"/>
  <c r="L29" i="25"/>
  <c r="M29" i="25"/>
  <c r="N29" i="25"/>
  <c r="O29" i="25"/>
  <c r="P29" i="25"/>
  <c r="Q29" i="25"/>
  <c r="C29" i="25"/>
  <c r="B29" i="25"/>
  <c r="C28" i="25"/>
  <c r="D28" i="25"/>
  <c r="E28" i="25"/>
  <c r="F28" i="25"/>
  <c r="G28" i="25"/>
  <c r="H28" i="25"/>
  <c r="I28" i="25"/>
  <c r="J28" i="25"/>
  <c r="K28" i="25"/>
  <c r="L28" i="25"/>
  <c r="M28" i="25"/>
  <c r="N28" i="25"/>
  <c r="O28" i="25"/>
  <c r="P28" i="25"/>
  <c r="Q28" i="25"/>
  <c r="B28" i="25"/>
  <c r="B27" i="25"/>
  <c r="C27" i="25"/>
  <c r="D27" i="25"/>
  <c r="E27" i="25"/>
  <c r="F27" i="25"/>
  <c r="G27" i="25"/>
  <c r="H27" i="25"/>
  <c r="I27" i="25"/>
  <c r="J27" i="25"/>
  <c r="K27" i="25"/>
  <c r="L27" i="25"/>
  <c r="N27" i="25"/>
  <c r="O27" i="25"/>
  <c r="P27" i="25"/>
  <c r="Q27" i="25"/>
  <c r="M27" i="25"/>
  <c r="D23" i="25"/>
  <c r="E23" i="25"/>
  <c r="F23" i="25"/>
  <c r="G23" i="25"/>
  <c r="H23" i="25"/>
  <c r="I23" i="25"/>
  <c r="J23" i="25"/>
  <c r="K23" i="25"/>
  <c r="L23" i="25"/>
  <c r="M23" i="25"/>
  <c r="N23" i="25"/>
  <c r="O23" i="25"/>
  <c r="P23" i="25"/>
  <c r="Q23" i="25"/>
  <c r="D24" i="25"/>
  <c r="E24" i="25"/>
  <c r="F24" i="25"/>
  <c r="G24" i="25"/>
  <c r="H24" i="25"/>
  <c r="I24" i="25"/>
  <c r="J24" i="25"/>
  <c r="K24" i="25"/>
  <c r="L24" i="25"/>
  <c r="M24" i="25"/>
  <c r="N24" i="25"/>
  <c r="O24" i="25"/>
  <c r="P24" i="25"/>
  <c r="Q24" i="25"/>
  <c r="D25" i="25"/>
  <c r="E25" i="25"/>
  <c r="F25" i="25"/>
  <c r="G25" i="25"/>
  <c r="H25" i="25"/>
  <c r="I25" i="25"/>
  <c r="J25" i="25"/>
  <c r="K25" i="25"/>
  <c r="L25" i="25"/>
  <c r="M25" i="25"/>
  <c r="N25" i="25"/>
  <c r="O25" i="25"/>
  <c r="P25" i="25"/>
  <c r="Q25" i="25"/>
  <c r="D26" i="25"/>
  <c r="E26" i="25"/>
  <c r="F26" i="25"/>
  <c r="G26" i="25"/>
  <c r="H26" i="25"/>
  <c r="I26" i="25"/>
  <c r="J26" i="25"/>
  <c r="K26" i="25"/>
  <c r="L26" i="25"/>
  <c r="M26" i="25"/>
  <c r="N26" i="25"/>
  <c r="O26" i="25"/>
  <c r="P26" i="25"/>
  <c r="Q26" i="25"/>
  <c r="C24" i="25"/>
  <c r="C25" i="25"/>
  <c r="C26" i="25"/>
  <c r="C23" i="25"/>
  <c r="B24" i="25"/>
  <c r="B25" i="25"/>
  <c r="B26" i="25"/>
  <c r="B23" i="25"/>
  <c r="L12" i="24"/>
  <c r="L13" i="24"/>
  <c r="L14" i="24"/>
  <c r="L15" i="24"/>
  <c r="L16" i="24"/>
  <c r="L17" i="24"/>
  <c r="L18" i="24"/>
  <c r="L19" i="24"/>
  <c r="L20" i="24"/>
  <c r="L21" i="24"/>
  <c r="L22" i="24"/>
  <c r="L23" i="24"/>
  <c r="L24" i="24"/>
  <c r="L25"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59" i="24"/>
  <c r="L60" i="24"/>
  <c r="L29" i="24"/>
  <c r="F13" i="24"/>
  <c r="F14" i="24"/>
  <c r="F15" i="24"/>
  <c r="F16" i="24"/>
  <c r="F17" i="24"/>
  <c r="F18" i="24"/>
  <c r="F19" i="24"/>
  <c r="F20" i="24"/>
  <c r="F21" i="24"/>
  <c r="F22" i="24"/>
  <c r="F23" i="24"/>
  <c r="F24" i="24"/>
  <c r="F25" i="24"/>
  <c r="F12" i="24"/>
  <c r="F8" i="24"/>
  <c r="P9" i="8"/>
  <c r="B5" i="19"/>
  <c r="C9" i="19"/>
  <c r="E9" i="19"/>
  <c r="C7" i="19"/>
  <c r="E7" i="19" s="1"/>
  <c r="D8" i="1"/>
  <c r="E8" i="1"/>
  <c r="F8" i="1"/>
  <c r="G8" i="1"/>
  <c r="H8" i="1"/>
  <c r="I8" i="1"/>
  <c r="J8" i="1"/>
  <c r="K8" i="1"/>
  <c r="L8" i="1"/>
  <c r="M8" i="1"/>
  <c r="D9" i="1"/>
  <c r="E9" i="1"/>
  <c r="F9" i="1"/>
  <c r="G9" i="1"/>
  <c r="H9" i="1"/>
  <c r="I9" i="1"/>
  <c r="J9" i="1"/>
  <c r="K9" i="1"/>
  <c r="L9" i="1"/>
  <c r="M9" i="1"/>
  <c r="C8" i="1"/>
  <c r="C9" i="1"/>
  <c r="C18" i="19"/>
  <c r="E18" i="19" s="1"/>
  <c r="B6" i="19"/>
  <c r="B7" i="19"/>
  <c r="B8" i="19"/>
  <c r="C8" i="19"/>
  <c r="E8" i="19" s="1"/>
  <c r="B9" i="19"/>
  <c r="B10" i="19"/>
  <c r="B11" i="19"/>
  <c r="C11" i="19"/>
  <c r="E11" i="19" s="1"/>
  <c r="B12" i="19"/>
  <c r="C12" i="19"/>
  <c r="E12" i="19"/>
  <c r="B13" i="19"/>
  <c r="C13" i="19"/>
  <c r="E13" i="19"/>
  <c r="B14" i="19"/>
  <c r="B15" i="19"/>
  <c r="B16" i="19"/>
  <c r="C16" i="19"/>
  <c r="E16" i="19" s="1"/>
  <c r="B17" i="19"/>
  <c r="C17" i="19"/>
  <c r="E17" i="19" s="1"/>
  <c r="B18" i="19"/>
  <c r="L9" i="8"/>
  <c r="B7" i="8"/>
  <c r="B9" i="8" s="1"/>
  <c r="B6" i="8"/>
  <c r="B5" i="8"/>
  <c r="G9" i="8"/>
  <c r="H9" i="8"/>
  <c r="D9" i="8"/>
  <c r="M9" i="8"/>
  <c r="N9" i="8"/>
  <c r="J9" i="8"/>
  <c r="I9" i="8"/>
  <c r="E9" i="8"/>
  <c r="O9" i="8"/>
  <c r="C5" i="18"/>
  <c r="E13" i="29" l="1"/>
  <c r="E14" i="29"/>
  <c r="E16" i="29"/>
  <c r="D16" i="29"/>
  <c r="D13" i="29"/>
  <c r="D14" i="29"/>
  <c r="H16" i="29"/>
  <c r="D15" i="29"/>
  <c r="E10" i="18"/>
  <c r="J15" i="29"/>
  <c r="J14" i="29"/>
  <c r="J16" i="29"/>
  <c r="L14" i="29"/>
  <c r="H15" i="29"/>
  <c r="H14" i="29"/>
  <c r="B14" i="29"/>
  <c r="B16" i="29"/>
  <c r="B15" i="29"/>
  <c r="B13" i="29"/>
  <c r="E8" i="18"/>
  <c r="E6" i="18"/>
  <c r="E5" i="18"/>
  <c r="E7" i="18"/>
  <c r="E11" i="18"/>
  <c r="K15" i="29"/>
  <c r="K13" i="29"/>
  <c r="I13" i="29"/>
  <c r="I16" i="29"/>
  <c r="F14" i="29"/>
  <c r="F16" i="29"/>
  <c r="F15" i="29"/>
  <c r="J13" i="29"/>
  <c r="F13" i="29"/>
  <c r="G16" i="29"/>
  <c r="C16" i="29"/>
  <c r="H13" i="29"/>
  <c r="I14" i="29"/>
  <c r="K14" i="29"/>
  <c r="L10" i="29"/>
  <c r="L15" i="29" s="1"/>
  <c r="L13" i="29" l="1"/>
  <c r="L16" i="29"/>
</calcChain>
</file>

<file path=xl/sharedStrings.xml><?xml version="1.0" encoding="utf-8"?>
<sst xmlns="http://schemas.openxmlformats.org/spreadsheetml/2006/main" count="607" uniqueCount="223">
  <si>
    <t>Total deaths: average of corresponding</t>
  </si>
  <si>
    <t>Deaths by age group</t>
  </si>
  <si>
    <t>Under 1 year</t>
  </si>
  <si>
    <t>01-14</t>
  </si>
  <si>
    <t>15-44</t>
  </si>
  <si>
    <t>45-64</t>
  </si>
  <si>
    <t>65-74</t>
  </si>
  <si>
    <t>75-84</t>
  </si>
  <si>
    <t>85+</t>
  </si>
  <si>
    <t>Footnotes</t>
  </si>
  <si>
    <t>Ayrshire and Arran</t>
  </si>
  <si>
    <t>Borders</t>
  </si>
  <si>
    <t>Dumfries and Galloway</t>
  </si>
  <si>
    <t>Fife</t>
  </si>
  <si>
    <t>Forth Valley</t>
  </si>
  <si>
    <t>Grampian</t>
  </si>
  <si>
    <t>Greater Glasgow and Clyde</t>
  </si>
  <si>
    <t>Highland</t>
  </si>
  <si>
    <t>Lanarkshire</t>
  </si>
  <si>
    <t>Lothian</t>
  </si>
  <si>
    <t>Orkney</t>
  </si>
  <si>
    <t>Shetland</t>
  </si>
  <si>
    <t>Tayside</t>
  </si>
  <si>
    <t>Western Isles</t>
  </si>
  <si>
    <t>Females</t>
  </si>
  <si>
    <t>Males</t>
  </si>
  <si>
    <t>Week beginning</t>
  </si>
  <si>
    <t>Year to Date</t>
  </si>
  <si>
    <t>COVID-19 deaths 2020</t>
  </si>
  <si>
    <t>Total deaths 2020</t>
  </si>
  <si>
    <t>Covid deaths to date</t>
  </si>
  <si>
    <t>Total deaths from all causes</t>
  </si>
  <si>
    <t>Persons</t>
  </si>
  <si>
    <t xml:space="preserve">Persons </t>
  </si>
  <si>
    <r>
      <t>Week number</t>
    </r>
    <r>
      <rPr>
        <b/>
        <vertAlign val="superscript"/>
        <sz val="10"/>
        <rFont val="Arial"/>
        <family val="2"/>
      </rPr>
      <t>3</t>
    </r>
  </si>
  <si>
    <r>
      <t>week over the previous 5 years</t>
    </r>
    <r>
      <rPr>
        <b/>
        <vertAlign val="superscript"/>
        <sz val="10"/>
        <rFont val="Arial"/>
        <family val="2"/>
      </rPr>
      <t>4</t>
    </r>
  </si>
  <si>
    <r>
      <t xml:space="preserve">Deaths by NHS Board of usual residence </t>
    </r>
    <r>
      <rPr>
        <b/>
        <vertAlign val="superscript"/>
        <sz val="10"/>
        <rFont val="Arial"/>
        <family val="2"/>
      </rPr>
      <t>5</t>
    </r>
  </si>
  <si>
    <r>
      <t>Deaths involving COVID-19</t>
    </r>
    <r>
      <rPr>
        <b/>
        <vertAlign val="superscript"/>
        <sz val="10"/>
        <rFont val="Arial"/>
        <family val="2"/>
      </rPr>
      <t>4</t>
    </r>
  </si>
  <si>
    <t>Total deaths females</t>
  </si>
  <si>
    <t>Total deaths males</t>
  </si>
  <si>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</si>
  <si>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</si>
  <si>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Table 1</t>
  </si>
  <si>
    <t>Table 2</t>
  </si>
  <si>
    <t>Weekly provisional figures on deaths registered where coronavirus (COVID-19) was mentioned on the death certificate in Scotland</t>
  </si>
  <si>
    <t>Weekly provisional figures on all deaths registered in Scotland</t>
  </si>
  <si>
    <t>Cumulative number of deaths involving COVID-19 by date of registration, Scotland, 2020</t>
  </si>
  <si>
    <t>Figure 1</t>
  </si>
  <si>
    <t>Figure 4</t>
  </si>
  <si>
    <t>Figure 5</t>
  </si>
  <si>
    <t>Deaths by week of registration, Scotland, 2020</t>
  </si>
  <si>
    <t>Cumulative number of deaths involving COVID-19 in Scotland using different data sources</t>
  </si>
  <si>
    <t>Contents:</t>
  </si>
  <si>
    <t>Figure 2</t>
  </si>
  <si>
    <t>Figure 3a</t>
  </si>
  <si>
    <t>Figure 3b</t>
  </si>
  <si>
    <t>Date</t>
  </si>
  <si>
    <t>Cumulative Count</t>
  </si>
  <si>
    <t>Source</t>
  </si>
  <si>
    <t>HPS</t>
  </si>
  <si>
    <t>NRS</t>
  </si>
  <si>
    <r>
      <t>Table 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t>
    </r>
  </si>
  <si>
    <t>1) Figures are provisional and subject to change.</t>
  </si>
  <si>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</si>
  <si>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Deaths where codes U07.1 or U07.2 are mentioned on the death certificate according to the WHO International Statistical Classification of Diseases and Related Health Problems 10th Revision (ICD-10).</t>
  </si>
  <si>
    <t>© Crown Copyright 2020</t>
  </si>
  <si>
    <r>
      <t>Table 2: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</si>
  <si>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</si>
  <si>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</si>
  <si>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back to contents</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</si>
  <si>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</si>
  <si>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</si>
  <si>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Figure 1: Cumulative number of deaths involving COVID-19 by date of registration, Scotland, 2020</t>
  </si>
  <si>
    <t>Figure 5: Deaths by week of registration, Scotland, 2020</t>
  </si>
  <si>
    <t>Count</t>
  </si>
  <si>
    <t>Total deaths to date</t>
  </si>
  <si>
    <t>Proportions</t>
  </si>
  <si>
    <t>Week number</t>
  </si>
  <si>
    <t>Average for previous 5 years</t>
  </si>
  <si>
    <t>Deaths involving coronavirus (COVID-19) in Scotland - Data and Charts</t>
  </si>
  <si>
    <t>Care Home</t>
  </si>
  <si>
    <t>Home / Non-institution</t>
  </si>
  <si>
    <t>Hospital</t>
  </si>
  <si>
    <t>Other institution</t>
  </si>
  <si>
    <t>COVID-19 deaths as a % of total deaths</t>
  </si>
  <si>
    <t>COVID-19 death rate per 10,000 popualtion</t>
  </si>
  <si>
    <t>COVID-19 deaths to date</t>
  </si>
  <si>
    <t>Cumulative deaths by date of death</t>
  </si>
  <si>
    <t>Cumulative deaths by date of registration</t>
  </si>
  <si>
    <t>Deaths involving COVID-19, date of death vs date of registration</t>
  </si>
  <si>
    <r>
      <t>Deaths by location</t>
    </r>
    <r>
      <rPr>
        <b/>
        <vertAlign val="superscript"/>
        <sz val="10"/>
        <color theme="1"/>
        <rFont val="Arial"/>
        <family val="2"/>
      </rPr>
      <t>6</t>
    </r>
  </si>
  <si>
    <t>6) Other institutions include clinics, medical centres, prisons and schools.</t>
  </si>
  <si>
    <t>Figure 2: Cumulative number of deaths involving COVID-19 in Scotland using different data sources 2020</t>
  </si>
  <si>
    <r>
      <t>Deaths by Council Area of usual residence</t>
    </r>
    <r>
      <rPr>
        <b/>
        <vertAlign val="superscript"/>
        <sz val="10"/>
        <color theme="1"/>
        <rFont val="Arial"/>
        <family val="2"/>
      </rPr>
      <t>5</t>
    </r>
  </si>
  <si>
    <t>Aberdeen City</t>
  </si>
  <si>
    <t>Aberdeenshire</t>
  </si>
  <si>
    <t>Angus</t>
  </si>
  <si>
    <t>Argyll and Bute</t>
  </si>
  <si>
    <t>City of Edinburgh</t>
  </si>
  <si>
    <t>Clackmannanshire</t>
  </si>
  <si>
    <t>Dundee City</t>
  </si>
  <si>
    <t>East Ayrshire</t>
  </si>
  <si>
    <t>East Dunbartonshire</t>
  </si>
  <si>
    <t>East Lothian</t>
  </si>
  <si>
    <t>East Renfrewshire</t>
  </si>
  <si>
    <t>Falkirk</t>
  </si>
  <si>
    <t>Glasgow City</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</si>
  <si>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</si>
  <si>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</si>
  <si>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</si>
  <si>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</si>
  <si>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</si>
  <si>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</si>
  <si>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</si>
  <si>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</si>
  <si>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</si>
  <si>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</si>
  <si>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</si>
  <si>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</si>
  <si>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</si>
  <si>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</si>
  <si>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</si>
  <si>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</si>
  <si>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All</t>
  </si>
  <si>
    <t>Care
Home</t>
  </si>
  <si>
    <t>All areas</t>
  </si>
  <si>
    <t>Deaths where COVID-19 was mentioned on the death certificate</t>
  </si>
  <si>
    <t>Deaths from all causes</t>
  </si>
  <si>
    <r>
      <t xml:space="preserve">Deaths by NHS Board of usual residence </t>
    </r>
    <r>
      <rPr>
        <b/>
        <vertAlign val="superscript"/>
        <sz val="10"/>
        <rFont val="Arial"/>
        <family val="2"/>
      </rPr>
      <t>4</t>
    </r>
  </si>
  <si>
    <r>
      <t>Deaths by Council Area of usual residence</t>
    </r>
    <r>
      <rPr>
        <b/>
        <vertAlign val="superscript"/>
        <sz val="10"/>
        <color theme="1"/>
        <rFont val="Arial"/>
        <family val="2"/>
      </rPr>
      <t>4</t>
    </r>
  </si>
  <si>
    <t>3) Other institutions include clinics, medical centres, prisons and schools.</t>
  </si>
  <si>
    <t>Table 3</t>
  </si>
  <si>
    <t>Provisional figures on deaths registered in Scotland by location and area, 2020</t>
  </si>
  <si>
    <r>
      <t>Other
institution</t>
    </r>
    <r>
      <rPr>
        <vertAlign val="superscript"/>
        <sz val="10"/>
        <color theme="1"/>
        <rFont val="Arial"/>
        <family val="2"/>
      </rPr>
      <t>3</t>
    </r>
  </si>
  <si>
    <t>Figure 7</t>
  </si>
  <si>
    <t>Cancer</t>
  </si>
  <si>
    <t>Dementia / Alzheimers</t>
  </si>
  <si>
    <t>Respiratory</t>
  </si>
  <si>
    <t>Other</t>
  </si>
  <si>
    <t>COVID-19</t>
  </si>
  <si>
    <t>Difference</t>
  </si>
  <si>
    <t>Circulatory (heart disease and stroke)</t>
  </si>
  <si>
    <t>4) Figures include non-residents.  Deaths are allocated to area based on the usual residence of the deceased.  If the deceased was not a Scottish resident, the death is allocated to the area where the death occurred.</t>
  </si>
  <si>
    <t>5) Figures include non-residents.  Deaths are allocated to area based on the usual residence of the deceased.  If the deceased was not a Scottish resident, the death is allocated to the area where the death occurred.</t>
  </si>
  <si>
    <r>
      <t>Date</t>
    </r>
    <r>
      <rPr>
        <b/>
        <vertAlign val="superscript"/>
        <sz val="10"/>
        <color theme="1"/>
        <rFont val="Arial"/>
        <family val="2"/>
      </rPr>
      <t>1</t>
    </r>
  </si>
  <si>
    <t>Figure 6</t>
  </si>
  <si>
    <t>Resgistered deaths: five year average</t>
  </si>
  <si>
    <t>Registered deaths: 2020</t>
  </si>
  <si>
    <t>© Crown copyright 2020</t>
  </si>
  <si>
    <t>1) HPS figures are plotted against the day before they were first reported, as this relates to the day the deaths were registered and provides the closest comparison to the NRS figures.</t>
  </si>
  <si>
    <t>All locations</t>
  </si>
  <si>
    <t>Cancer: C00-C97</t>
  </si>
  <si>
    <t>Dementia and Alzheimer's: F01, F03 and G30</t>
  </si>
  <si>
    <t>Circulatory: I00:I99</t>
  </si>
  <si>
    <t>Respiratory: J00-J99</t>
  </si>
  <si>
    <t>COVID-19: U07</t>
  </si>
  <si>
    <t>1) The ICD 10 codes for disease categories are as follows:</t>
  </si>
  <si>
    <t>Population (2019)</t>
  </si>
  <si>
    <t>Total</t>
  </si>
  <si>
    <t>Registered deaths by location</t>
  </si>
  <si>
    <t>Percentage of deaths registered by location</t>
  </si>
  <si>
    <t>Figure 8: Deaths involving COVID-19, date of death vs date of registration</t>
  </si>
  <si>
    <t>Figure 8</t>
  </si>
  <si>
    <t>6 Jan</t>
  </si>
  <si>
    <t>30 Dec</t>
  </si>
  <si>
    <t>13 Jan</t>
  </si>
  <si>
    <t>20 Jan</t>
  </si>
  <si>
    <t>27 Jan</t>
  </si>
  <si>
    <t>03 Feb</t>
  </si>
  <si>
    <t>10 Feb</t>
  </si>
  <si>
    <t>17 Feb</t>
  </si>
  <si>
    <t>24 Feb</t>
  </si>
  <si>
    <t>02 Mar</t>
  </si>
  <si>
    <t>09 Mar</t>
  </si>
  <si>
    <t>16 Mar</t>
  </si>
  <si>
    <t>23 Mar</t>
  </si>
  <si>
    <t>30 Mar</t>
  </si>
  <si>
    <t>06 Apr</t>
  </si>
  <si>
    <t>13 Apr</t>
  </si>
  <si>
    <t>20 Apr</t>
  </si>
  <si>
    <t>27 Apr</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</si>
  <si>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</si>
  <si>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</si>
  <si>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</si>
  <si>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</si>
  <si>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</si>
  <si>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</si>
  <si>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</si>
  <si>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</si>
  <si>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</si>
  <si>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</si>
  <si>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</si>
  <si>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</si>
  <si>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</si>
  <si>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</si>
  <si>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</si>
  <si>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</si>
  <si>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</si>
  <si>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</si>
  <si>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</si>
  <si>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04 May</t>
  </si>
  <si>
    <t>Week 20</t>
  </si>
  <si>
    <t>Week 21</t>
  </si>
  <si>
    <r>
      <t>Figure 6: Excess Deaths  by underlying cause of death</t>
    </r>
    <r>
      <rPr>
        <b/>
        <vertAlign val="superscript"/>
        <sz val="12"/>
        <color rgb="FF000000"/>
        <rFont val="Arial"/>
        <family val="2"/>
      </rPr>
      <t>1</t>
    </r>
    <r>
      <rPr>
        <b/>
        <sz val="12"/>
        <color rgb="FF000000"/>
        <rFont val="Arial"/>
        <family val="2"/>
      </rPr>
      <t>, 2020</t>
    </r>
  </si>
  <si>
    <t>Footnote</t>
  </si>
  <si>
    <t>11 May</t>
  </si>
  <si>
    <t>18 May</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</si>
  <si>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</si>
  <si>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Source: National Records of Scotland.</t>
  </si>
  <si>
    <t>These figures are published on the National Records of Scotland website.</t>
  </si>
  <si>
    <t>Week 22 (25 to 31 May 2020)</t>
  </si>
  <si>
    <t>COVID-19 deaths registered between weeks 1 and 22, 2020 by age group, Scotland</t>
  </si>
  <si>
    <t>All deaths registered between weeks 1 and 22, 2020 by age group, Scotland</t>
  </si>
  <si>
    <t>COVID-19 deaths registered between weeks 1 and 22 of 2020, by health board of residence, Scotland</t>
  </si>
  <si>
    <t>Deaths involving COVID-19 by location of death, weeks 14 to 22, 2020</t>
  </si>
  <si>
    <t>Excess Deaths by underlying cause of death, weeks 18 - 22, 2020</t>
  </si>
  <si>
    <r>
      <t>Table 3: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in Scotland by location and area of usual residence, 2020 up to 31st May (week 22)</t>
    </r>
  </si>
  <si>
    <t>Figure 3a: COVID-19 deaths registered between weeks 1 and 22, 2020 by age group, Scotland</t>
  </si>
  <si>
    <t>Figure 3b: All deaths registered between weeks 1 and 22, 2020 by age group, Scotland</t>
  </si>
  <si>
    <t>Figure 4: COVID-19 deaths registered between weeks 1 and 22 of 2020,  by health board of residence, Scotland</t>
  </si>
  <si>
    <t>Week 22</t>
  </si>
  <si>
    <t>25 May</t>
  </si>
  <si>
    <t>Figure 7: Deaths involving COVID-19 by location of death, weeks 14 to 22,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</si>
</sst>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General_)"/>
    <numFmt numFmtId="165" formatCode="###########0"/>
    <numFmt numFmtId="166" formatCode="0.0%"/>
    <numFmt numFmtId="167" formatCode="_-* #,##0_-;\-* #,##0_-;_-* &quot;-&quot;??_-;_-@_-"/>
    <numFmt numFmtId="168" formatCode="#,##0_ ;\-#,##0\ "/>
    <numFmt numFmtId="169" formatCode="#######0"/>
    <numFmt numFmtId="170" formatCode="0.0"/>
    <numFmt numFmtId="171" formatCode="###########0.00"/>
  </numFmts>
  <fonts count="34" x14ac:knownFonts="1">
    <font>
      <sz val="11"/>
      <color theme="1"/>
      <name val="Calibri"/>
      <family val="2"/>
      <scheme val="minor"/>
    </font>
    <font>
      <sz val="10"/>
      <name val="Arial"/>
      <family val="2"/>
    </font>
    <font>
      <sz val="10"/>
      <name val="Arial"/>
      <family val="2"/>
    </font>
    <font>
      <b/>
      <sz val="10"/>
      <name val="Arial"/>
      <family val="2"/>
    </font>
    <font>
      <u/>
      <sz val="10"/>
      <color indexed="12"/>
      <name val="Arial"/>
      <family val="2"/>
    </font>
    <font>
      <sz val="10"/>
      <name val="Helv"/>
    </font>
    <font>
      <u/>
      <sz val="7.5"/>
      <color indexed="12"/>
      <name val="Helv"/>
    </font>
    <font>
      <b/>
      <vertAlign val="superscript"/>
      <sz val="10"/>
      <name val="Arial"/>
      <family val="2"/>
    </font>
    <font>
      <vertAlign val="superscript"/>
      <sz val="10"/>
      <name val="Arial"/>
      <family val="2"/>
    </font>
    <font>
      <sz val="11"/>
      <color theme="1"/>
      <name val="Calibri"/>
      <family val="2"/>
      <scheme val="minor"/>
    </font>
    <font>
      <sz val="10"/>
      <color theme="1"/>
      <name val="Arial"/>
      <family val="2"/>
    </font>
    <font>
      <sz val="11"/>
      <color theme="1"/>
      <name val="Arial"/>
      <family val="2"/>
    </font>
    <font>
      <sz val="14"/>
      <color theme="1"/>
      <name val="Arial"/>
      <family val="2"/>
    </font>
    <font>
      <sz val="8"/>
      <color theme="1"/>
      <name val="Arial"/>
      <family val="2"/>
    </font>
    <font>
      <sz val="12"/>
      <color theme="1"/>
      <name val="Arial"/>
      <family val="2"/>
    </font>
    <font>
      <b/>
      <sz val="12"/>
      <name val="Arial"/>
      <family val="2"/>
    </font>
    <font>
      <b/>
      <vertAlign val="superscript"/>
      <sz val="12"/>
      <name val="Arial"/>
      <family val="2"/>
    </font>
    <font>
      <b/>
      <sz val="12"/>
      <color theme="1"/>
      <name val="Arial"/>
      <family val="2"/>
    </font>
    <font>
      <sz val="8"/>
      <name val="Arial"/>
      <family val="2"/>
    </font>
    <font>
      <b/>
      <sz val="8"/>
      <name val="Arial"/>
      <family val="2"/>
    </font>
    <font>
      <u/>
      <sz val="8"/>
      <color rgb="FF0000CC"/>
      <name val="Arial"/>
      <family val="2"/>
    </font>
    <font>
      <vertAlign val="superscript"/>
      <sz val="8"/>
      <name val="Arial"/>
      <family val="2"/>
    </font>
    <font>
      <b/>
      <sz val="10"/>
      <color theme="1"/>
      <name val="Arial"/>
      <family val="2"/>
    </font>
    <font>
      <sz val="10"/>
      <color rgb="FF24292E"/>
      <name val="Arial"/>
      <family val="2"/>
    </font>
    <font>
      <sz val="9.5"/>
      <color rgb="FF000000"/>
      <name val="Arial"/>
      <family val="2"/>
    </font>
    <font>
      <b/>
      <sz val="12"/>
      <color rgb="FF000000"/>
      <name val="Arial"/>
      <family val="2"/>
    </font>
    <font>
      <sz val="10"/>
      <color rgb="FF000000"/>
      <name val="Arial"/>
      <family val="2"/>
    </font>
    <font>
      <b/>
      <vertAlign val="superscript"/>
      <sz val="10"/>
      <color theme="1"/>
      <name val="Arial"/>
      <family val="2"/>
    </font>
    <font>
      <vertAlign val="superscript"/>
      <sz val="10"/>
      <color theme="1"/>
      <name val="Arial"/>
      <family val="2"/>
    </font>
    <font>
      <b/>
      <sz val="10"/>
      <color rgb="FF000000"/>
      <name val="Arial"/>
      <family val="2"/>
    </font>
    <font>
      <b/>
      <vertAlign val="superscript"/>
      <sz val="12"/>
      <color rgb="FF000000"/>
      <name val="Arial"/>
      <family val="2"/>
    </font>
    <font>
      <sz val="8"/>
      <color rgb="FF000000"/>
      <name val="Arial"/>
      <family val="2"/>
    </font>
    <font>
      <b/>
      <sz val="8"/>
      <color rgb="FF000000"/>
      <name val="Arial"/>
      <family val="2"/>
    </font>
    <font>
      <sz val="10"/>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0">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4">
    <xf numFmtId="0" fontId="0" fillId="0" borderId="0"/>
    <xf numFmtId="0" fontId="1"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4" fontId="5" fillId="0" borderId="0"/>
    <xf numFmtId="164"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43" fontId="9" fillId="0" borderId="0" applyFont="0" applyFill="0" applyBorder="0" applyAlignment="0" applyProtection="0"/>
    <xf numFmtId="0" fontId="24" fillId="0" borderId="0"/>
    <xf numFmtId="9" fontId="24" fillId="0" borderId="0" applyFont="0" applyFill="0" applyBorder="0" applyAlignment="0" applyProtection="0"/>
  </cellStyleXfs>
  <cellXfs count="345">
    <xf numFmtId="0" fontId="0" fillId="0" borderId="0" xfId="0"/>
    <xf numFmtId="164" fontId="1" fillId="0" borderId="0" xfId="11" applyFont="1" applyAlignment="1"/>
    <xf numFmtId="164" fontId="1" fillId="0" borderId="0" xfId="11" applyFont="1" applyFill="1" applyAlignment="1"/>
    <xf numFmtId="164" fontId="1" fillId="0" borderId="0" xfId="11" applyFont="1" applyFill="1" applyAlignment="1">
      <alignment wrapText="1"/>
    </xf>
    <xf numFmtId="164" fontId="1" fillId="0" borderId="0" xfId="11" applyFont="1" applyAlignment="1">
      <alignment horizontal="right"/>
    </xf>
    <xf numFmtId="164" fontId="1" fillId="0" borderId="1" xfId="11" quotePrefix="1" applyFont="1" applyBorder="1" applyAlignment="1">
      <alignment horizontal="right"/>
    </xf>
    <xf numFmtId="15" fontId="1" fillId="0" borderId="0" xfId="11" applyNumberFormat="1" applyFont="1" applyFill="1" applyAlignment="1">
      <alignment horizontal="right"/>
    </xf>
    <xf numFmtId="164" fontId="1" fillId="0" borderId="2" xfId="11" applyFont="1" applyBorder="1" applyAlignment="1">
      <alignment wrapText="1"/>
    </xf>
    <xf numFmtId="164" fontId="1" fillId="0" borderId="2" xfId="11" applyFont="1" applyBorder="1" applyAlignment="1">
      <alignment horizontal="right"/>
    </xf>
    <xf numFmtId="164" fontId="1" fillId="0" borderId="0" xfId="11" applyFont="1" applyBorder="1" applyAlignment="1">
      <alignment horizontal="left" wrapText="1"/>
    </xf>
    <xf numFmtId="0" fontId="1" fillId="0" borderId="0" xfId="1" applyFont="1" applyAlignment="1">
      <alignment horizontal="right"/>
    </xf>
    <xf numFmtId="164" fontId="1" fillId="0" borderId="0" xfId="11" applyFont="1" applyAlignment="1">
      <alignment wrapText="1"/>
    </xf>
    <xf numFmtId="0" fontId="1" fillId="0" borderId="0" xfId="1" applyFont="1" applyAlignment="1">
      <alignment wrapText="1"/>
    </xf>
    <xf numFmtId="0" fontId="1" fillId="0" borderId="0" xfId="1" applyFont="1" applyAlignment="1"/>
    <xf numFmtId="15" fontId="1" fillId="0" borderId="0" xfId="11" applyNumberFormat="1" applyFont="1" applyFill="1" applyBorder="1" applyAlignment="1">
      <alignment horizontal="right"/>
    </xf>
    <xf numFmtId="9" fontId="1" fillId="0" borderId="0" xfId="20" applyFont="1" applyAlignment="1"/>
    <xf numFmtId="165" fontId="10" fillId="0" borderId="0" xfId="0" applyNumberFormat="1" applyFont="1" applyFill="1" applyBorder="1" applyAlignment="1">
      <alignment horizontal="right"/>
    </xf>
    <xf numFmtId="0" fontId="10" fillId="0" borderId="0" xfId="0" applyFont="1" applyFill="1" applyBorder="1" applyAlignment="1">
      <alignment horizontal="left"/>
    </xf>
    <xf numFmtId="165" fontId="10" fillId="0" borderId="0" xfId="0" applyNumberFormat="1" applyFont="1" applyFill="1" applyBorder="1" applyAlignment="1"/>
    <xf numFmtId="165" fontId="10" fillId="2" borderId="0" xfId="0" applyNumberFormat="1" applyFont="1" applyFill="1" applyBorder="1" applyAlignment="1">
      <alignment horizontal="right"/>
    </xf>
    <xf numFmtId="168" fontId="10" fillId="0" borderId="0" xfId="0" applyNumberFormat="1" applyFont="1" applyFill="1" applyBorder="1" applyAlignment="1">
      <alignment horizontal="right"/>
    </xf>
    <xf numFmtId="165" fontId="10" fillId="0" borderId="4" xfId="0" applyNumberFormat="1" applyFont="1" applyFill="1" applyBorder="1" applyAlignment="1">
      <alignment horizontal="right"/>
    </xf>
    <xf numFmtId="168" fontId="10" fillId="0" borderId="4" xfId="0" applyNumberFormat="1" applyFont="1" applyFill="1" applyBorder="1" applyAlignment="1">
      <alignment horizontal="right"/>
    </xf>
    <xf numFmtId="0" fontId="12" fillId="3" borderId="0" xfId="0" applyFont="1" applyFill="1" applyAlignment="1"/>
    <xf numFmtId="0" fontId="1" fillId="3" borderId="0" xfId="0" applyFont="1" applyFill="1" applyAlignment="1"/>
    <xf numFmtId="0" fontId="14" fillId="3" borderId="0" xfId="0" applyFont="1" applyFill="1" applyAlignment="1"/>
    <xf numFmtId="0" fontId="17" fillId="3" borderId="0" xfId="0" applyFont="1" applyFill="1" applyAlignment="1"/>
    <xf numFmtId="164" fontId="8" fillId="0" borderId="0" xfId="11" applyFont="1" applyAlignment="1"/>
    <xf numFmtId="0" fontId="4" fillId="0" borderId="0" xfId="8" applyFont="1" applyFill="1" applyAlignment="1" applyProtection="1"/>
    <xf numFmtId="164" fontId="18" fillId="0" borderId="0" xfId="11" applyFont="1" applyAlignment="1"/>
    <xf numFmtId="165" fontId="10" fillId="2" borderId="4" xfId="0" applyNumberFormat="1" applyFont="1" applyFill="1" applyBorder="1" applyAlignment="1">
      <alignment horizontal="right"/>
    </xf>
    <xf numFmtId="164" fontId="1" fillId="0" borderId="0" xfId="11" applyFont="1" applyAlignment="1">
      <alignment horizontal="left"/>
    </xf>
    <xf numFmtId="0" fontId="11" fillId="3" borderId="0" xfId="0" applyFont="1" applyFill="1" applyAlignment="1"/>
    <xf numFmtId="0" fontId="10" fillId="3" borderId="0" xfId="0" applyFont="1" applyFill="1" applyAlignment="1"/>
    <xf numFmtId="0" fontId="1" fillId="0" borderId="0" xfId="0" applyFont="1" applyBorder="1" applyAlignment="1"/>
    <xf numFmtId="0" fontId="10" fillId="0" borderId="0" xfId="0" applyFont="1" applyAlignment="1"/>
    <xf numFmtId="0" fontId="1" fillId="0" borderId="2" xfId="1" applyFont="1" applyBorder="1" applyAlignment="1"/>
    <xf numFmtId="164" fontId="1" fillId="0" borderId="2" xfId="11" applyFont="1" applyBorder="1" applyAlignment="1"/>
    <xf numFmtId="164" fontId="1" fillId="0" borderId="2" xfId="11" applyFont="1" applyFill="1" applyBorder="1" applyAlignment="1"/>
    <xf numFmtId="164" fontId="1" fillId="0" borderId="0" xfId="11" applyFont="1" applyBorder="1" applyAlignment="1"/>
    <xf numFmtId="0" fontId="1" fillId="0" borderId="3" xfId="1" applyFont="1" applyBorder="1" applyAlignment="1"/>
    <xf numFmtId="164" fontId="1" fillId="0" borderId="3" xfId="11" applyFont="1" applyBorder="1" applyAlignment="1"/>
    <xf numFmtId="166" fontId="10" fillId="0" borderId="0" xfId="20" applyNumberFormat="1" applyFont="1" applyAlignment="1"/>
    <xf numFmtId="167" fontId="10" fillId="0" borderId="0" xfId="21" applyNumberFormat="1" applyFont="1" applyAlignment="1"/>
    <xf numFmtId="9" fontId="10" fillId="0" borderId="0" xfId="0" applyNumberFormat="1" applyFont="1" applyAlignment="1"/>
    <xf numFmtId="165" fontId="1" fillId="0" borderId="0" xfId="1" applyNumberFormat="1" applyFont="1" applyAlignment="1"/>
    <xf numFmtId="165" fontId="1" fillId="0" borderId="0" xfId="1" applyNumberFormat="1" applyFont="1" applyBorder="1" applyAlignment="1"/>
    <xf numFmtId="0" fontId="10" fillId="0" borderId="0" xfId="0" applyFont="1" applyBorder="1" applyAlignment="1"/>
    <xf numFmtId="165" fontId="1" fillId="0" borderId="4" xfId="1" applyNumberFormat="1" applyFont="1" applyBorder="1" applyAlignment="1"/>
    <xf numFmtId="0" fontId="10" fillId="0" borderId="4" xfId="0" applyFont="1" applyFill="1" applyBorder="1" applyAlignment="1">
      <alignment horizontal="left"/>
    </xf>
    <xf numFmtId="0" fontId="10" fillId="0" borderId="4" xfId="0" applyFont="1" applyBorder="1" applyAlignment="1"/>
    <xf numFmtId="0" fontId="1" fillId="0" borderId="0" xfId="1" applyFont="1" applyFill="1" applyAlignment="1"/>
    <xf numFmtId="0" fontId="10" fillId="0" borderId="0" xfId="0" applyFont="1" applyFill="1" applyAlignment="1"/>
    <xf numFmtId="0" fontId="10" fillId="0" borderId="1" xfId="0" applyFont="1" applyBorder="1" applyAlignment="1"/>
    <xf numFmtId="0" fontId="10" fillId="0" borderId="2" xfId="0" applyFont="1" applyBorder="1" applyAlignment="1"/>
    <xf numFmtId="164" fontId="1" fillId="0" borderId="0" xfId="11" applyFont="1" applyFill="1" applyBorder="1" applyAlignment="1"/>
    <xf numFmtId="167" fontId="10" fillId="0" borderId="4" xfId="21" applyNumberFormat="1" applyFont="1" applyBorder="1" applyAlignment="1"/>
    <xf numFmtId="0" fontId="17" fillId="3" borderId="0" xfId="0" applyFont="1" applyFill="1" applyAlignment="1"/>
    <xf numFmtId="0" fontId="17" fillId="3" borderId="0" xfId="0" applyFont="1" applyFill="1" applyAlignment="1">
      <alignment wrapText="1"/>
    </xf>
    <xf numFmtId="164" fontId="19" fillId="0" borderId="0" xfId="11" applyFont="1" applyAlignment="1"/>
    <xf numFmtId="164" fontId="18" fillId="0" borderId="0" xfId="11" applyFont="1" applyAlignment="1">
      <alignment horizontal="right"/>
    </xf>
    <xf numFmtId="0" fontId="18" fillId="0" borderId="0" xfId="1" applyFont="1" applyAlignment="1"/>
    <xf numFmtId="3" fontId="18" fillId="0" borderId="0" xfId="11" applyNumberFormat="1" applyFont="1" applyAlignment="1"/>
    <xf numFmtId="0" fontId="18" fillId="0" borderId="0" xfId="1" applyFont="1" applyAlignment="1">
      <alignment horizontal="right"/>
    </xf>
    <xf numFmtId="164" fontId="18" fillId="0" borderId="0" xfId="11" applyFont="1" applyAlignment="1">
      <alignment wrapText="1"/>
    </xf>
    <xf numFmtId="0" fontId="18" fillId="0" borderId="0" xfId="1" applyFont="1" applyAlignment="1">
      <alignment wrapText="1"/>
    </xf>
    <xf numFmtId="3" fontId="1" fillId="0" borderId="0" xfId="5" applyNumberFormat="1" applyFont="1" applyBorder="1" applyAlignment="1">
      <alignment horizontal="right"/>
    </xf>
    <xf numFmtId="167" fontId="10" fillId="2" borderId="0" xfId="21" applyNumberFormat="1" applyFont="1" applyFill="1" applyBorder="1" applyAlignment="1">
      <alignment horizontal="right"/>
    </xf>
    <xf numFmtId="167" fontId="10" fillId="0" borderId="0" xfId="21" applyNumberFormat="1" applyFont="1" applyFill="1" applyBorder="1" applyAlignment="1">
      <alignment horizontal="right"/>
    </xf>
    <xf numFmtId="0" fontId="1" fillId="0" borderId="0" xfId="1" applyFont="1" applyBorder="1" applyAlignment="1"/>
    <xf numFmtId="9" fontId="1" fillId="0" borderId="0" xfId="20" applyFont="1" applyBorder="1" applyAlignment="1"/>
    <xf numFmtId="9" fontId="1" fillId="0" borderId="0" xfId="20" applyFont="1" applyFill="1" applyBorder="1" applyAlignment="1"/>
    <xf numFmtId="164" fontId="3" fillId="0" borderId="0" xfId="11" applyFont="1" applyBorder="1" applyAlignment="1">
      <alignment horizontal="left" wrapText="1"/>
    </xf>
    <xf numFmtId="3" fontId="1" fillId="0" borderId="0" xfId="1" applyNumberFormat="1" applyFont="1" applyBorder="1" applyAlignment="1">
      <alignment horizontal="right"/>
    </xf>
    <xf numFmtId="3" fontId="1" fillId="0" borderId="0" xfId="17" applyNumberFormat="1" applyFont="1" applyFill="1" applyBorder="1" applyAlignment="1">
      <alignment horizontal="right"/>
    </xf>
    <xf numFmtId="164" fontId="3" fillId="0" borderId="0" xfId="11" applyNumberFormat="1" applyFont="1" applyBorder="1" applyAlignment="1" applyProtection="1">
      <alignment horizontal="left" wrapText="1"/>
    </xf>
    <xf numFmtId="3" fontId="1" fillId="0" borderId="0" xfId="5" applyNumberFormat="1" applyFont="1" applyFill="1" applyBorder="1" applyAlignment="1">
      <alignment horizontal="right"/>
    </xf>
    <xf numFmtId="164" fontId="3" fillId="0" borderId="0" xfId="11" applyFont="1" applyBorder="1" applyAlignment="1">
      <alignment wrapText="1"/>
    </xf>
    <xf numFmtId="165" fontId="10" fillId="0" borderId="0" xfId="0" applyNumberFormat="1" applyFont="1" applyBorder="1" applyAlignment="1"/>
    <xf numFmtId="164" fontId="1" fillId="0" borderId="0" xfId="11" applyFont="1" applyBorder="1" applyAlignment="1">
      <alignment wrapText="1"/>
    </xf>
    <xf numFmtId="164" fontId="1" fillId="0" borderId="0" xfId="11" quotePrefix="1" applyFont="1" applyBorder="1" applyAlignment="1">
      <alignment wrapText="1"/>
    </xf>
    <xf numFmtId="3" fontId="1" fillId="0" borderId="0" xfId="11" applyNumberFormat="1" applyFont="1" applyBorder="1" applyAlignment="1"/>
    <xf numFmtId="165" fontId="10" fillId="2" borderId="0" xfId="0" applyNumberFormat="1" applyFont="1" applyFill="1" applyBorder="1" applyAlignment="1"/>
    <xf numFmtId="0" fontId="22" fillId="0" borderId="1" xfId="0" applyFont="1" applyBorder="1" applyAlignment="1"/>
    <xf numFmtId="164" fontId="19" fillId="0" borderId="0" xfId="11" applyFont="1" applyAlignment="1">
      <alignment wrapText="1"/>
    </xf>
    <xf numFmtId="164" fontId="21" fillId="0" borderId="0" xfId="11" applyFont="1" applyAlignment="1"/>
    <xf numFmtId="0" fontId="13" fillId="0" borderId="0" xfId="0" applyFont="1" applyAlignment="1"/>
    <xf numFmtId="0" fontId="10" fillId="0" borderId="0" xfId="0" applyFont="1" applyFill="1" applyBorder="1" applyAlignment="1">
      <alignment horizontal="left" vertical="top"/>
    </xf>
    <xf numFmtId="0" fontId="22" fillId="0" borderId="0" xfId="0" applyFont="1" applyFill="1" applyBorder="1" applyAlignment="1">
      <alignment horizontal="left"/>
    </xf>
    <xf numFmtId="0" fontId="17" fillId="0" borderId="0" xfId="0" applyFont="1" applyAlignment="1">
      <alignment horizontal="left"/>
    </xf>
    <xf numFmtId="0" fontId="10" fillId="0" borderId="0" xfId="0" applyFont="1" applyAlignment="1">
      <alignment horizontal="left"/>
    </xf>
    <xf numFmtId="3" fontId="10" fillId="0" borderId="0" xfId="0" applyNumberFormat="1" applyFont="1" applyAlignment="1">
      <alignment horizontal="left"/>
    </xf>
    <xf numFmtId="15" fontId="10" fillId="0" borderId="0" xfId="0" applyNumberFormat="1" applyFont="1" applyFill="1" applyBorder="1" applyAlignment="1">
      <alignment horizontal="left" vertical="top"/>
    </xf>
    <xf numFmtId="14" fontId="23" fillId="0" borderId="0" xfId="0" applyNumberFormat="1" applyFont="1" applyFill="1" applyBorder="1" applyAlignment="1">
      <alignment horizontal="left" vertical="center" wrapText="1"/>
    </xf>
    <xf numFmtId="0" fontId="1" fillId="3" borderId="0" xfId="0" applyFont="1" applyFill="1" applyAlignment="1">
      <alignment horizontal="left"/>
    </xf>
    <xf numFmtId="0" fontId="22" fillId="0" borderId="0" xfId="0" applyFont="1" applyAlignment="1">
      <alignment horizontal="left"/>
    </xf>
    <xf numFmtId="164" fontId="3" fillId="0" borderId="0" xfId="11" applyFont="1" applyFill="1" applyAlignment="1">
      <alignment horizontal="left" wrapText="1"/>
    </xf>
    <xf numFmtId="164" fontId="15" fillId="0" borderId="0" xfId="11" applyFont="1" applyFill="1" applyAlignment="1">
      <alignment horizontal="left"/>
    </xf>
    <xf numFmtId="0" fontId="10" fillId="0" borderId="5" xfId="0" applyFont="1" applyBorder="1" applyAlignment="1">
      <alignment horizontal="left"/>
    </xf>
    <xf numFmtId="0" fontId="4" fillId="0" borderId="0" xfId="8" applyFont="1"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0" fontId="4" fillId="3" borderId="0" xfId="8" applyFill="1" applyAlignment="1" applyProtection="1"/>
    <xf numFmtId="0" fontId="1" fillId="3" borderId="0" xfId="0" applyFont="1" applyFill="1" applyAlignment="1"/>
    <xf numFmtId="164" fontId="15" fillId="0" borderId="0" xfId="11" applyFont="1" applyFill="1" applyAlignment="1">
      <alignment horizontal="left" wrapText="1"/>
    </xf>
    <xf numFmtId="167" fontId="10" fillId="0" borderId="0" xfId="0" applyNumberFormat="1" applyFont="1" applyAlignment="1"/>
    <xf numFmtId="0" fontId="26" fillId="3" borderId="0" xfId="22" applyFont="1" applyFill="1" applyBorder="1" applyAlignment="1">
      <alignment horizontal="left"/>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 fontId="10" fillId="0" borderId="0" xfId="21" applyNumberFormat="1" applyFont="1" applyFill="1" applyBorder="1" applyAlignment="1">
      <alignment horizontal="right"/>
    </xf>
    <xf numFmtId="1" fontId="10" fillId="0" borderId="0" xfId="21" applyNumberFormat="1" applyFont="1" applyFill="1" applyBorder="1" applyAlignment="1">
      <alignment horizontal="left"/>
    </xf>
    <xf numFmtId="1" fontId="1" fillId="0" borderId="0" xfId="21" applyNumberFormat="1" applyFont="1" applyBorder="1" applyAlignment="1"/>
    <xf numFmtId="1" fontId="10" fillId="0" borderId="0" xfId="21" applyNumberFormat="1" applyFont="1" applyBorder="1" applyAlignment="1"/>
    <xf numFmtId="0" fontId="10" fillId="0" borderId="0" xfId="0" applyFont="1" applyFill="1" applyBorder="1" applyAlignment="1">
      <alignment horizontal="center"/>
    </xf>
    <xf numFmtId="0" fontId="23" fillId="0" borderId="0" xfId="0" applyFont="1" applyFill="1" applyBorder="1" applyAlignment="1">
      <alignment horizontal="center" vertical="center" wrapText="1"/>
    </xf>
    <xf numFmtId="0" fontId="10" fillId="0" borderId="0" xfId="0" applyFont="1" applyAlignment="1">
      <alignment horizontal="right"/>
    </xf>
    <xf numFmtId="3" fontId="10" fillId="0" borderId="0" xfId="0" applyNumberFormat="1" applyFont="1" applyAlignment="1">
      <alignment horizontal="right"/>
    </xf>
    <xf numFmtId="170" fontId="0" fillId="0" borderId="0" xfId="0" applyNumberFormat="1" applyAlignment="1">
      <alignment horizontal="right"/>
    </xf>
    <xf numFmtId="0" fontId="0" fillId="0" borderId="0" xfId="0" applyAlignment="1">
      <alignment wrapText="1"/>
    </xf>
    <xf numFmtId="167" fontId="10" fillId="0" borderId="0" xfId="21" applyNumberFormat="1" applyFont="1" applyAlignment="1">
      <alignment horizontal="right"/>
    </xf>
    <xf numFmtId="164" fontId="15" fillId="0" borderId="0" xfId="11" applyFont="1" applyFill="1" applyAlignment="1"/>
    <xf numFmtId="0" fontId="1" fillId="3" borderId="0" xfId="0" applyFont="1" applyFill="1" applyAlignment="1">
      <alignment horizontal="right"/>
    </xf>
    <xf numFmtId="9" fontId="1" fillId="3" borderId="0" xfId="20" applyFont="1" applyFill="1" applyAlignment="1">
      <alignment horizontal="right"/>
    </xf>
    <xf numFmtId="0" fontId="13" fillId="3" borderId="0" xfId="0" applyFont="1" applyFill="1" applyAlignment="1"/>
    <xf numFmtId="0" fontId="0" fillId="0" borderId="0" xfId="0" applyFont="1" applyFill="1" applyBorder="1" applyAlignment="1">
      <alignment horizontal="left" vertical="top"/>
    </xf>
    <xf numFmtId="164" fontId="19" fillId="3" borderId="0" xfId="11" applyFont="1" applyFill="1" applyAlignment="1">
      <alignment wrapText="1"/>
    </xf>
    <xf numFmtId="164" fontId="18" fillId="3" borderId="0" xfId="11" applyFont="1" applyFill="1" applyAlignment="1">
      <alignment horizontal="right"/>
    </xf>
    <xf numFmtId="0" fontId="18" fillId="3" borderId="0" xfId="1" applyFont="1" applyFill="1" applyAlignment="1"/>
    <xf numFmtId="3" fontId="18" fillId="3" borderId="0" xfId="11" applyNumberFormat="1" applyFont="1" applyFill="1" applyAlignment="1"/>
    <xf numFmtId="0" fontId="18" fillId="3" borderId="0" xfId="1" applyFont="1" applyFill="1" applyAlignment="1">
      <alignment horizontal="right"/>
    </xf>
    <xf numFmtId="164" fontId="18" fillId="3" borderId="0" xfId="11" applyFont="1" applyFill="1" applyAlignment="1">
      <alignment wrapText="1"/>
    </xf>
    <xf numFmtId="164" fontId="18" fillId="3" borderId="0" xfId="11" applyFont="1" applyFill="1" applyAlignment="1"/>
    <xf numFmtId="164" fontId="21" fillId="3" borderId="0" xfId="11" applyFont="1" applyFill="1" applyAlignment="1"/>
    <xf numFmtId="164" fontId="18" fillId="3" borderId="0" xfId="8" applyNumberFormat="1" applyFont="1" applyFill="1" applyAlignment="1" applyProtection="1">
      <alignment wrapText="1"/>
    </xf>
    <xf numFmtId="0" fontId="1" fillId="3" borderId="0" xfId="0" applyFont="1" applyFill="1" applyAlignment="1"/>
    <xf numFmtId="0" fontId="11" fillId="3" borderId="0" xfId="0" applyFont="1" applyFill="1"/>
    <xf numFmtId="0" fontId="11" fillId="3" borderId="0" xfId="0" applyFont="1" applyFill="1" applyBorder="1" applyAlignment="1">
      <alignment vertical="center"/>
    </xf>
    <xf numFmtId="165" fontId="11" fillId="3" borderId="0" xfId="0" applyNumberFormat="1" applyFont="1" applyFill="1" applyBorder="1" applyAlignment="1"/>
    <xf numFmtId="0" fontId="11" fillId="3" borderId="0" xfId="0" applyFont="1" applyFill="1" applyBorder="1" applyAlignment="1"/>
    <xf numFmtId="0" fontId="11" fillId="3" borderId="0" xfId="0" applyFont="1" applyFill="1" applyBorder="1" applyAlignment="1">
      <alignment horizontal="center"/>
    </xf>
    <xf numFmtId="0" fontId="10" fillId="3" borderId="0" xfId="0" applyFont="1" applyFill="1" applyBorder="1" applyAlignment="1">
      <alignment vertical="center"/>
    </xf>
    <xf numFmtId="0" fontId="10" fillId="3" borderId="0" xfId="0" applyFont="1" applyFill="1" applyBorder="1" applyAlignment="1">
      <alignment horizontal="center"/>
    </xf>
    <xf numFmtId="0" fontId="10" fillId="3" borderId="0" xfId="0" applyFont="1" applyFill="1"/>
    <xf numFmtId="0" fontId="10" fillId="3" borderId="2" xfId="0" applyFont="1" applyFill="1" applyBorder="1" applyAlignment="1">
      <alignment vertical="center"/>
    </xf>
    <xf numFmtId="0" fontId="10" fillId="3" borderId="2" xfId="0" applyFont="1" applyFill="1" applyBorder="1" applyAlignment="1">
      <alignment horizontal="center"/>
    </xf>
    <xf numFmtId="0" fontId="22" fillId="3" borderId="0" xfId="0" applyFont="1" applyFill="1" applyBorder="1" applyAlignment="1">
      <alignment horizontal="left" vertical="top"/>
    </xf>
    <xf numFmtId="0" fontId="10" fillId="3" borderId="0" xfId="0" applyFont="1" applyFill="1" applyBorder="1" applyAlignment="1">
      <alignment horizontal="left" vertical="top"/>
    </xf>
    <xf numFmtId="2" fontId="10" fillId="0" borderId="0" xfId="20" applyNumberFormat="1" applyFont="1" applyAlignment="1"/>
    <xf numFmtId="9" fontId="10" fillId="0" borderId="0" xfId="20" applyNumberFormat="1" applyFont="1" applyAlignment="1"/>
    <xf numFmtId="167" fontId="1" fillId="0" borderId="0" xfId="20" applyNumberFormat="1" applyFont="1" applyFill="1" applyBorder="1" applyAlignment="1"/>
    <xf numFmtId="0" fontId="4" fillId="0" borderId="0" xfId="8" applyFont="1" applyAlignment="1" applyProtection="1"/>
    <xf numFmtId="165" fontId="0" fillId="0" borderId="0" xfId="0" applyNumberFormat="1" applyFont="1" applyFill="1" applyBorder="1" applyAlignment="1">
      <alignment horizontal="right"/>
    </xf>
    <xf numFmtId="165" fontId="10" fillId="0" borderId="0" xfId="0" applyNumberFormat="1" applyFont="1" applyAlignment="1"/>
    <xf numFmtId="1" fontId="10" fillId="0" borderId="0" xfId="0" applyNumberFormat="1" applyFont="1" applyAlignment="1"/>
    <xf numFmtId="169" fontId="26" fillId="2" borderId="0" xfId="22" applyNumberFormat="1" applyFont="1" applyFill="1" applyBorder="1" applyAlignment="1">
      <alignment horizontal="left"/>
    </xf>
    <xf numFmtId="169" fontId="26" fillId="2" borderId="0" xfId="22" applyNumberFormat="1" applyFont="1" applyFill="1" applyBorder="1" applyAlignment="1">
      <alignment horizontal="right"/>
    </xf>
    <xf numFmtId="169" fontId="29" fillId="2" borderId="6" xfId="22" applyNumberFormat="1" applyFont="1" applyFill="1" applyBorder="1" applyAlignment="1">
      <alignment horizontal="left"/>
    </xf>
    <xf numFmtId="169" fontId="26" fillId="2" borderId="7" xfId="22" applyNumberFormat="1" applyFont="1" applyFill="1" applyBorder="1" applyAlignment="1">
      <alignment horizontal="right"/>
    </xf>
    <xf numFmtId="169" fontId="26" fillId="2" borderId="8" xfId="22" applyNumberFormat="1" applyFont="1" applyFill="1" applyBorder="1" applyAlignment="1">
      <alignment horizontal="right"/>
    </xf>
    <xf numFmtId="169" fontId="26" fillId="2" borderId="1" xfId="22" applyNumberFormat="1" applyFont="1" applyFill="1" applyBorder="1" applyAlignment="1">
      <alignment horizontal="right"/>
    </xf>
    <xf numFmtId="0" fontId="4" fillId="0" borderId="0" xfId="8"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69" fontId="26" fillId="2" borderId="4" xfId="22" applyNumberFormat="1" applyFont="1" applyFill="1" applyBorder="1" applyAlignment="1">
      <alignment horizontal="right"/>
    </xf>
    <xf numFmtId="3" fontId="22" fillId="0" borderId="0" xfId="21" applyNumberFormat="1" applyFont="1" applyAlignment="1">
      <alignment horizontal="left"/>
    </xf>
    <xf numFmtId="3" fontId="22" fillId="0" borderId="0" xfId="21" applyNumberFormat="1" applyFont="1" applyFill="1" applyBorder="1" applyAlignment="1">
      <alignment horizontal="left"/>
    </xf>
    <xf numFmtId="3" fontId="23" fillId="0" borderId="0" xfId="21" applyNumberFormat="1" applyFont="1" applyFill="1" applyBorder="1" applyAlignment="1">
      <alignment horizontal="right" vertical="center" wrapText="1"/>
    </xf>
    <xf numFmtId="3" fontId="10" fillId="2" borderId="0" xfId="21" applyNumberFormat="1" applyFont="1" applyFill="1" applyBorder="1" applyAlignment="1">
      <alignment horizontal="right"/>
    </xf>
    <xf numFmtId="3" fontId="0" fillId="0" borderId="0" xfId="21" applyNumberFormat="1" applyFont="1"/>
    <xf numFmtId="9" fontId="10" fillId="0" borderId="0" xfId="20" applyNumberFormat="1" applyFont="1" applyAlignment="1">
      <alignment horizontal="right"/>
    </xf>
    <xf numFmtId="0" fontId="4" fillId="0" borderId="0" xfId="8"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5" fontId="0" fillId="0" borderId="0" xfId="0" applyNumberFormat="1" applyFont="1" applyFill="1" applyBorder="1" applyAlignment="1">
      <alignment horizontal="right"/>
    </xf>
    <xf numFmtId="164" fontId="1" fillId="0" borderId="0" xfId="11" applyFont="1" applyAlignment="1"/>
    <xf numFmtId="3" fontId="1" fillId="0" borderId="0" xfId="21" applyNumberFormat="1" applyFont="1" applyAlignment="1">
      <alignment horizontal="right"/>
    </xf>
    <xf numFmtId="3" fontId="10" fillId="0" borderId="0" xfId="21" applyNumberFormat="1" applyFont="1" applyAlignment="1"/>
    <xf numFmtId="3" fontId="1" fillId="0" borderId="0" xfId="21" applyNumberFormat="1" applyFont="1" applyAlignment="1"/>
    <xf numFmtId="3" fontId="3" fillId="0" borderId="0" xfId="21" applyNumberFormat="1" applyFont="1" applyAlignment="1" applyProtection="1">
      <alignment horizontal="left" wrapText="1"/>
    </xf>
    <xf numFmtId="3" fontId="3" fillId="0" borderId="0" xfId="21" applyNumberFormat="1" applyFont="1" applyAlignment="1">
      <alignment wrapText="1"/>
    </xf>
    <xf numFmtId="3" fontId="1" fillId="0" borderId="0" xfId="21" applyNumberFormat="1" applyFont="1" applyAlignment="1">
      <alignment wrapText="1"/>
    </xf>
    <xf numFmtId="3" fontId="10" fillId="0" borderId="0" xfId="21" applyNumberFormat="1" applyFont="1" applyFill="1" applyBorder="1" applyAlignment="1">
      <alignment horizontal="right"/>
    </xf>
    <xf numFmtId="3" fontId="1" fillId="0" borderId="0" xfId="21" quotePrefix="1" applyNumberFormat="1" applyFont="1" applyAlignment="1">
      <alignment wrapText="1"/>
    </xf>
    <xf numFmtId="3" fontId="1" fillId="0" borderId="0" xfId="21" applyNumberFormat="1" applyFont="1" applyBorder="1" applyAlignment="1">
      <alignment horizontal="right"/>
    </xf>
    <xf numFmtId="3" fontId="10" fillId="0" borderId="0" xfId="21" applyNumberFormat="1" applyFont="1" applyFill="1" applyBorder="1" applyAlignment="1">
      <alignment horizontal="left"/>
    </xf>
    <xf numFmtId="3" fontId="10" fillId="0" borderId="0" xfId="21" applyNumberFormat="1" applyFont="1" applyFill="1" applyBorder="1" applyAlignment="1"/>
    <xf numFmtId="3" fontId="1" fillId="0" borderId="0" xfId="21" applyNumberFormat="1" applyFont="1" applyBorder="1" applyAlignment="1"/>
    <xf numFmtId="3" fontId="10" fillId="0" borderId="0" xfId="21" applyNumberFormat="1" applyFont="1" applyBorder="1" applyAlignment="1"/>
    <xf numFmtId="3" fontId="10" fillId="0" borderId="0" xfId="0" applyNumberFormat="1" applyFont="1" applyFill="1" applyBorder="1" applyAlignment="1">
      <alignment horizontal="left" vertical="top"/>
    </xf>
    <xf numFmtId="3" fontId="0" fillId="0" borderId="0" xfId="0" applyNumberFormat="1" applyFont="1" applyFill="1" applyBorder="1" applyAlignment="1">
      <alignment horizontal="left" vertical="top"/>
    </xf>
    <xf numFmtId="3" fontId="10" fillId="0" borderId="0" xfId="0" applyNumberFormat="1" applyFont="1" applyFill="1" applyBorder="1" applyAlignment="1">
      <alignment horizontal="right"/>
    </xf>
    <xf numFmtId="3" fontId="10" fillId="3" borderId="0" xfId="0" applyNumberFormat="1" applyFont="1" applyFill="1" applyBorder="1" applyAlignment="1">
      <alignment horizontal="right"/>
    </xf>
    <xf numFmtId="3" fontId="10" fillId="3" borderId="0" xfId="0" applyNumberFormat="1" applyFont="1" applyFill="1"/>
    <xf numFmtId="3" fontId="10" fillId="3" borderId="0" xfId="0" applyNumberFormat="1" applyFont="1" applyFill="1" applyBorder="1" applyAlignment="1"/>
    <xf numFmtId="3" fontId="10" fillId="3" borderId="0" xfId="0" applyNumberFormat="1" applyFont="1" applyFill="1" applyBorder="1" applyAlignment="1">
      <alignment horizontal="left"/>
    </xf>
    <xf numFmtId="3" fontId="23" fillId="0" borderId="0" xfId="0" applyNumberFormat="1" applyFont="1" applyFill="1" applyBorder="1" applyAlignment="1">
      <alignment horizontal="right" vertical="center" wrapText="1"/>
    </xf>
    <xf numFmtId="3" fontId="26" fillId="2" borderId="7" xfId="22" applyNumberFormat="1" applyFont="1" applyFill="1" applyBorder="1" applyAlignment="1">
      <alignment horizontal="right"/>
    </xf>
    <xf numFmtId="3" fontId="26" fillId="2" borderId="0" xfId="22" applyNumberFormat="1" applyFont="1" applyFill="1" applyBorder="1" applyAlignment="1">
      <alignment horizontal="right"/>
    </xf>
    <xf numFmtId="1" fontId="10" fillId="0" borderId="0" xfId="20" applyNumberFormat="1" applyFont="1" applyAlignment="1"/>
    <xf numFmtId="171" fontId="0" fillId="0" borderId="0" xfId="0" applyNumberFormat="1" applyFont="1" applyFill="1" applyBorder="1" applyAlignment="1">
      <alignment horizontal="right"/>
    </xf>
    <xf numFmtId="167" fontId="1" fillId="0" borderId="0" xfId="21" applyNumberFormat="1" applyFont="1" applyAlignment="1"/>
    <xf numFmtId="0" fontId="4" fillId="0" borderId="0" xfId="8" applyFont="1" applyAlignment="1" applyProtection="1"/>
    <xf numFmtId="0" fontId="1" fillId="3" borderId="0" xfId="0" applyFont="1" applyFill="1" applyAlignment="1"/>
    <xf numFmtId="0" fontId="10" fillId="3" borderId="0" xfId="0" applyFont="1" applyFill="1" applyBorder="1"/>
    <xf numFmtId="0" fontId="22" fillId="3" borderId="0" xfId="0" applyFont="1" applyFill="1"/>
    <xf numFmtId="164" fontId="1" fillId="3" borderId="7" xfId="11" quotePrefix="1" applyFont="1" applyFill="1" applyBorder="1" applyAlignment="1">
      <alignment horizontal="right"/>
    </xf>
    <xf numFmtId="164" fontId="1" fillId="3" borderId="0" xfId="11" quotePrefix="1" applyFont="1" applyFill="1" applyBorder="1" applyAlignment="1">
      <alignment horizontal="right"/>
    </xf>
    <xf numFmtId="164" fontId="1" fillId="3" borderId="8" xfId="11" quotePrefix="1" applyFont="1" applyFill="1" applyBorder="1" applyAlignment="1">
      <alignment horizontal="right"/>
    </xf>
    <xf numFmtId="164" fontId="1" fillId="3" borderId="1" xfId="11" quotePrefix="1" applyFont="1" applyFill="1" applyBorder="1" applyAlignment="1">
      <alignment horizontal="right"/>
    </xf>
    <xf numFmtId="3" fontId="10" fillId="3" borderId="0" xfId="21" applyNumberFormat="1" applyFont="1" applyFill="1" applyBorder="1" applyAlignment="1">
      <alignment horizontal="left"/>
    </xf>
    <xf numFmtId="3" fontId="10" fillId="3" borderId="7" xfId="21" applyNumberFormat="1" applyFont="1" applyFill="1" applyBorder="1" applyAlignment="1">
      <alignment horizontal="right"/>
    </xf>
    <xf numFmtId="3" fontId="10" fillId="3" borderId="0" xfId="21" applyNumberFormat="1" applyFont="1" applyFill="1" applyBorder="1" applyAlignment="1">
      <alignment horizontal="right"/>
    </xf>
    <xf numFmtId="3" fontId="10" fillId="3" borderId="7" xfId="0" applyNumberFormat="1" applyFont="1" applyFill="1" applyBorder="1"/>
    <xf numFmtId="3" fontId="10" fillId="3" borderId="0" xfId="0" applyNumberFormat="1" applyFont="1" applyFill="1" applyBorder="1"/>
    <xf numFmtId="0" fontId="10" fillId="3" borderId="7" xfId="0" applyFont="1" applyFill="1" applyBorder="1"/>
    <xf numFmtId="9" fontId="10" fillId="3" borderId="7" xfId="20" applyFont="1" applyFill="1" applyBorder="1"/>
    <xf numFmtId="9" fontId="10" fillId="3" borderId="0" xfId="20" applyFont="1" applyFill="1" applyBorder="1"/>
    <xf numFmtId="1" fontId="1" fillId="0" borderId="0" xfId="11" applyNumberFormat="1" applyFont="1" applyFill="1" applyBorder="1" applyAlignment="1"/>
    <xf numFmtId="9" fontId="26" fillId="2" borderId="0" xfId="20" applyFont="1" applyFill="1" applyBorder="1" applyAlignment="1">
      <alignment horizontal="right"/>
    </xf>
    <xf numFmtId="9" fontId="10" fillId="0" borderId="0" xfId="20" applyFont="1" applyAlignment="1"/>
    <xf numFmtId="15" fontId="3" fillId="0" borderId="0" xfId="11" applyNumberFormat="1" applyFont="1" applyFill="1" applyBorder="1" applyAlignment="1">
      <alignment wrapText="1"/>
    </xf>
    <xf numFmtId="49" fontId="3" fillId="0" borderId="4" xfId="11" applyNumberFormat="1" applyFont="1" applyFill="1" applyBorder="1" applyAlignment="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64" fontId="1" fillId="3" borderId="4" xfId="11" quotePrefix="1" applyFont="1" applyFill="1" applyBorder="1" applyAlignment="1">
      <alignment horizontal="right"/>
    </xf>
    <xf numFmtId="3" fontId="10" fillId="0" borderId="0" xfId="21" applyNumberFormat="1" applyFont="1" applyBorder="1" applyAlignment="1">
      <alignment horizontal="right"/>
    </xf>
    <xf numFmtId="2" fontId="1" fillId="0" borderId="0" xfId="20" applyNumberFormat="1" applyFont="1" applyBorder="1" applyAlignment="1"/>
    <xf numFmtId="9" fontId="1" fillId="0" borderId="0" xfId="20" applyFont="1" applyAlignment="1">
      <alignment horizontal="right"/>
    </xf>
    <xf numFmtId="9" fontId="1" fillId="0" borderId="0" xfId="20" applyFont="1" applyFill="1" applyBorder="1" applyAlignment="1">
      <alignment horizontal="right"/>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3" fontId="1" fillId="0" borderId="0" xfId="21" applyNumberFormat="1" applyFont="1" applyFill="1" applyBorder="1" applyAlignment="1">
      <alignment horizontal="right"/>
    </xf>
    <xf numFmtId="0" fontId="10" fillId="3" borderId="4" xfId="0" applyFont="1" applyFill="1" applyBorder="1"/>
    <xf numFmtId="3" fontId="26" fillId="2" borderId="0" xfId="20" applyNumberFormat="1" applyFont="1" applyFill="1" applyBorder="1" applyAlignment="1">
      <alignment horizontal="right"/>
    </xf>
    <xf numFmtId="3" fontId="3" fillId="0" borderId="0" xfId="21" applyNumberFormat="1" applyFont="1" applyAlignment="1">
      <alignment horizontal="left"/>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0" fontId="3" fillId="0" borderId="0" xfId="0" applyFont="1" applyAlignment="1">
      <alignment horizontal="left"/>
    </xf>
    <xf numFmtId="164" fontId="18" fillId="0" borderId="0" xfId="11" applyFont="1" applyAlignment="1"/>
    <xf numFmtId="0" fontId="4" fillId="0" borderId="0" xfId="8" applyAlignment="1" applyProtection="1"/>
    <xf numFmtId="164" fontId="18" fillId="3" borderId="0" xfId="11" applyFont="1" applyFill="1" applyAlignment="1"/>
    <xf numFmtId="0" fontId="22" fillId="0" borderId="0" xfId="0" applyFont="1" applyAlignment="1">
      <alignment horizontal="left"/>
    </xf>
    <xf numFmtId="0" fontId="26" fillId="3" borderId="0" xfId="0" applyFont="1" applyFill="1" applyAlignment="1">
      <alignment horizontal="center" vertical="center" readingOrder="1"/>
    </xf>
    <xf numFmtId="14" fontId="23" fillId="3" borderId="1" xfId="22" applyNumberFormat="1" applyFont="1" applyFill="1" applyBorder="1" applyAlignment="1">
      <alignment horizontal="left" vertical="center" wrapText="1" indent="1"/>
    </xf>
    <xf numFmtId="3" fontId="26" fillId="3" borderId="8" xfId="22" applyNumberFormat="1" applyFont="1" applyFill="1" applyBorder="1" applyAlignment="1"/>
    <xf numFmtId="3" fontId="26" fillId="3" borderId="1" xfId="22" applyNumberFormat="1" applyFont="1" applyFill="1" applyBorder="1" applyAlignment="1">
      <alignment horizontal="right"/>
    </xf>
    <xf numFmtId="14" fontId="23" fillId="3" borderId="0" xfId="22" applyNumberFormat="1" applyFont="1" applyFill="1" applyBorder="1" applyAlignment="1">
      <alignment horizontal="left" vertical="center" wrapText="1" indent="1"/>
    </xf>
    <xf numFmtId="3" fontId="26" fillId="3" borderId="7" xfId="22" applyNumberFormat="1" applyFont="1" applyFill="1" applyBorder="1" applyAlignment="1"/>
    <xf numFmtId="3" fontId="26" fillId="3" borderId="0" xfId="22" applyNumberFormat="1" applyFont="1" applyFill="1" applyBorder="1" applyAlignment="1">
      <alignment horizontal="right"/>
    </xf>
    <xf numFmtId="14" fontId="23" fillId="3" borderId="5" xfId="22" applyNumberFormat="1" applyFont="1" applyFill="1" applyBorder="1" applyAlignment="1">
      <alignment horizontal="left" vertical="center" wrapText="1" indent="1"/>
    </xf>
    <xf numFmtId="3" fontId="26" fillId="3" borderId="0" xfId="22" applyNumberFormat="1" applyFont="1" applyFill="1" applyBorder="1" applyAlignment="1"/>
    <xf numFmtId="169" fontId="31" fillId="2" borderId="0" xfId="22" applyNumberFormat="1" applyFont="1" applyFill="1" applyBorder="1" applyAlignment="1">
      <alignment horizontal="left"/>
    </xf>
    <xf numFmtId="169" fontId="32" fillId="2" borderId="0" xfId="22" applyNumberFormat="1" applyFont="1" applyFill="1" applyBorder="1" applyAlignment="1">
      <alignment horizontal="left"/>
    </xf>
    <xf numFmtId="49" fontId="22" fillId="0" borderId="4" xfId="0" applyNumberFormat="1" applyFont="1" applyBorder="1" applyAlignment="1">
      <alignment horizontal="left"/>
    </xf>
    <xf numFmtId="0" fontId="10" fillId="0" borderId="5" xfId="0" applyFont="1" applyFill="1" applyBorder="1" applyAlignment="1">
      <alignment horizontal="left" vertical="top"/>
    </xf>
    <xf numFmtId="0" fontId="22" fillId="0" borderId="4" xfId="0" applyFont="1" applyBorder="1" applyAlignment="1">
      <alignment horizontal="left" wrapText="1"/>
    </xf>
    <xf numFmtId="0" fontId="22" fillId="0" borderId="6" xfId="0" applyFont="1" applyBorder="1" applyAlignment="1">
      <alignment horizontal="left"/>
    </xf>
    <xf numFmtId="164" fontId="1" fillId="0" borderId="5" xfId="11" applyFont="1" applyBorder="1" applyAlignment="1">
      <alignment horizontal="left" wrapText="1"/>
    </xf>
    <xf numFmtId="164" fontId="1" fillId="0" borderId="5" xfId="11" quotePrefix="1" applyFont="1" applyBorder="1" applyAlignment="1">
      <alignment horizontal="left" wrapText="1"/>
    </xf>
    <xf numFmtId="164" fontId="4" fillId="3" borderId="0" xfId="8" applyNumberFormat="1" applyFill="1" applyAlignment="1" applyProtection="1">
      <alignment wrapText="1"/>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67" fontId="1" fillId="0" borderId="0" xfId="20" applyNumberFormat="1" applyFont="1" applyFill="1" applyBorder="1" applyAlignment="1">
      <alignment horizontal="right"/>
    </xf>
    <xf numFmtId="3" fontId="10" fillId="0" borderId="0" xfId="21" applyNumberFormat="1" applyFont="1"/>
    <xf numFmtId="3" fontId="10" fillId="0" borderId="0" xfId="0" applyNumberFormat="1" applyFont="1"/>
    <xf numFmtId="3" fontId="33" fillId="0" borderId="0" xfId="21" applyNumberFormat="1" applyFont="1"/>
    <xf numFmtId="0" fontId="17" fillId="3" borderId="0" xfId="0" applyFont="1" applyFill="1" applyAlignment="1">
      <alignment wrapText="1"/>
    </xf>
    <xf numFmtId="0" fontId="13" fillId="3" borderId="0" xfId="0" applyFont="1" applyFill="1" applyAlignment="1"/>
    <xf numFmtId="0" fontId="4" fillId="3" borderId="0" xfId="8" applyFill="1" applyAlignment="1" applyProtection="1"/>
    <xf numFmtId="0" fontId="22" fillId="3" borderId="0" xfId="0" applyFont="1" applyFill="1" applyAlignment="1"/>
    <xf numFmtId="0" fontId="1" fillId="3" borderId="0" xfId="0" applyFont="1" applyFill="1" applyAlignment="1"/>
    <xf numFmtId="0" fontId="4" fillId="3" borderId="0" xfId="8" applyFill="1" applyAlignment="1" applyProtection="1">
      <alignment horizontal="left"/>
    </xf>
    <xf numFmtId="0" fontId="4" fillId="0" borderId="0" xfId="8" applyFont="1" applyAlignment="1" applyProtection="1"/>
    <xf numFmtId="164" fontId="18" fillId="0" borderId="0" xfId="11" applyFont="1" applyFill="1" applyAlignment="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8" fillId="0" borderId="0" xfId="11" applyFont="1" applyFill="1" applyAlignment="1">
      <alignment wrapText="1"/>
    </xf>
    <xf numFmtId="164" fontId="1" fillId="0" borderId="4" xfId="11" applyFont="1" applyBorder="1" applyAlignment="1">
      <alignment horizontal="left" wrapText="1"/>
    </xf>
    <xf numFmtId="3" fontId="22" fillId="0" borderId="0" xfId="21" applyNumberFormat="1" applyFont="1" applyFill="1" applyBorder="1" applyAlignment="1">
      <alignment horizontal="left"/>
    </xf>
    <xf numFmtId="49" fontId="1" fillId="0" borderId="0" xfId="11" applyNumberFormat="1" applyFont="1" applyAlignment="1">
      <alignment horizontal="left"/>
    </xf>
    <xf numFmtId="3" fontId="1" fillId="0" borderId="0" xfId="21" applyNumberFormat="1" applyFont="1" applyAlignment="1">
      <alignment horizontal="center"/>
    </xf>
    <xf numFmtId="164" fontId="15" fillId="0" borderId="0" xfId="11" applyNumberFormat="1" applyFont="1" applyBorder="1" applyAlignment="1" applyProtection="1"/>
    <xf numFmtId="164" fontId="3" fillId="0" borderId="1" xfId="11" applyFont="1" applyBorder="1" applyAlignment="1"/>
    <xf numFmtId="164" fontId="3" fillId="0" borderId="0" xfId="11" applyFont="1" applyBorder="1" applyAlignment="1"/>
    <xf numFmtId="3" fontId="3" fillId="0" borderId="0" xfId="21" applyNumberFormat="1" applyFont="1" applyAlignment="1">
      <alignment horizontal="left"/>
    </xf>
    <xf numFmtId="3" fontId="3" fillId="0" borderId="0" xfId="21" applyNumberFormat="1" applyFont="1" applyAlignment="1"/>
    <xf numFmtId="164" fontId="18" fillId="0" borderId="0" xfId="11" applyFont="1" applyAlignment="1"/>
    <xf numFmtId="164" fontId="18" fillId="0" borderId="0" xfId="11" applyFont="1" applyAlignment="1">
      <alignment wrapText="1"/>
    </xf>
    <xf numFmtId="164" fontId="18" fillId="0" borderId="0" xfId="8" applyNumberFormat="1" applyFont="1" applyFill="1" applyAlignment="1" applyProtection="1">
      <alignment wrapText="1"/>
    </xf>
    <xf numFmtId="164" fontId="4" fillId="0" borderId="0" xfId="8" applyNumberFormat="1" applyAlignment="1" applyProtection="1">
      <alignment horizontal="left"/>
    </xf>
    <xf numFmtId="164" fontId="1" fillId="0" borderId="4" xfId="11" applyFont="1" applyFill="1" applyBorder="1" applyAlignment="1">
      <alignment horizontal="left" wrapText="1"/>
    </xf>
    <xf numFmtId="164" fontId="3" fillId="0" borderId="0" xfId="11" applyFont="1" applyBorder="1" applyAlignment="1">
      <alignment horizontal="left"/>
    </xf>
    <xf numFmtId="0" fontId="10" fillId="0" borderId="0" xfId="0" applyFont="1" applyBorder="1" applyAlignment="1">
      <alignment horizontal="center"/>
    </xf>
    <xf numFmtId="0" fontId="1" fillId="0" borderId="0" xfId="1" applyFont="1" applyBorder="1" applyAlignment="1">
      <alignment horizontal="center"/>
    </xf>
    <xf numFmtId="165" fontId="0" fillId="0" borderId="0" xfId="0" applyNumberFormat="1" applyFont="1" applyFill="1" applyBorder="1" applyAlignment="1">
      <alignment horizontal="right"/>
    </xf>
    <xf numFmtId="0" fontId="0" fillId="0" borderId="0" xfId="0" applyFont="1" applyFill="1" applyBorder="1" applyAlignment="1">
      <alignment horizontal="right"/>
    </xf>
    <xf numFmtId="164" fontId="1" fillId="0" borderId="0" xfId="11" applyFont="1" applyAlignment="1"/>
    <xf numFmtId="164" fontId="21" fillId="0" borderId="0" xfId="11" applyFont="1" applyFill="1" applyAlignment="1">
      <alignment wrapText="1"/>
    </xf>
    <xf numFmtId="49" fontId="18" fillId="0" borderId="0" xfId="11" applyNumberFormat="1" applyFont="1" applyAlignment="1">
      <alignment horizontal="left"/>
    </xf>
    <xf numFmtId="1" fontId="22" fillId="0" borderId="0" xfId="21" applyNumberFormat="1" applyFont="1" applyFill="1" applyBorder="1" applyAlignment="1">
      <alignment horizontal="left"/>
    </xf>
    <xf numFmtId="164" fontId="18" fillId="3" borderId="0" xfId="11" applyFont="1" applyFill="1" applyAlignment="1"/>
    <xf numFmtId="164" fontId="1" fillId="3" borderId="0" xfId="11" applyFont="1" applyFill="1" applyAlignment="1"/>
    <xf numFmtId="49" fontId="18" fillId="3" borderId="0" xfId="11" applyNumberFormat="1" applyFont="1" applyFill="1" applyAlignment="1">
      <alignment horizontal="left"/>
    </xf>
    <xf numFmtId="0" fontId="10" fillId="3" borderId="0" xfId="0" applyFont="1" applyFill="1" applyBorder="1" applyAlignment="1">
      <alignment horizontal="right" wrapText="1"/>
    </xf>
    <xf numFmtId="0" fontId="10" fillId="3" borderId="2" xfId="0" applyFont="1" applyFill="1" applyBorder="1" applyAlignment="1">
      <alignment horizontal="right" wrapText="1"/>
    </xf>
    <xf numFmtId="0" fontId="10" fillId="3" borderId="0" xfId="0" applyFont="1" applyFill="1" applyBorder="1" applyAlignment="1">
      <alignment horizontal="right"/>
    </xf>
    <xf numFmtId="0" fontId="10" fillId="3" borderId="2" xfId="0" applyFont="1" applyFill="1" applyBorder="1" applyAlignment="1">
      <alignment horizontal="right"/>
    </xf>
    <xf numFmtId="164" fontId="18" fillId="3" borderId="0" xfId="8" applyNumberFormat="1" applyFont="1" applyFill="1" applyAlignment="1" applyProtection="1">
      <alignment wrapText="1"/>
    </xf>
    <xf numFmtId="0" fontId="4" fillId="3" borderId="0" xfId="8" applyFont="1" applyFill="1" applyAlignment="1" applyProtection="1"/>
    <xf numFmtId="164" fontId="3" fillId="3" borderId="0" xfId="11" applyFont="1" applyFill="1" applyBorder="1" applyAlignment="1">
      <alignment vertical="center"/>
    </xf>
    <xf numFmtId="1" fontId="22" fillId="3" borderId="0" xfId="21" applyNumberFormat="1" applyFont="1" applyFill="1" applyBorder="1" applyAlignment="1">
      <alignment horizontal="left" vertical="center"/>
    </xf>
    <xf numFmtId="0" fontId="22" fillId="3" borderId="0" xfId="0" applyFont="1" applyFill="1" applyBorder="1" applyAlignment="1">
      <alignment horizontal="center"/>
    </xf>
    <xf numFmtId="164" fontId="15" fillId="3" borderId="0" xfId="11" applyNumberFormat="1" applyFont="1" applyFill="1" applyBorder="1" applyAlignment="1" applyProtection="1">
      <alignment horizontal="left"/>
    </xf>
    <xf numFmtId="0" fontId="17" fillId="0" borderId="0" xfId="0" applyFont="1" applyAlignment="1">
      <alignment horizontal="left"/>
    </xf>
    <xf numFmtId="0" fontId="4" fillId="0" borderId="0" xfId="8" applyFont="1" applyAlignment="1" applyProtection="1">
      <alignment horizontal="left"/>
    </xf>
    <xf numFmtId="164" fontId="3" fillId="0" borderId="5" xfId="11" applyFont="1" applyFill="1" applyBorder="1" applyAlignment="1">
      <alignment horizontal="left" wrapText="1"/>
    </xf>
    <xf numFmtId="164" fontId="3" fillId="0" borderId="6" xfId="11" applyFont="1" applyFill="1" applyBorder="1" applyAlignment="1">
      <alignment horizontal="left" wrapText="1"/>
    </xf>
    <xf numFmtId="164" fontId="15" fillId="0" borderId="0" xfId="11" applyFont="1" applyFill="1" applyAlignment="1"/>
    <xf numFmtId="164" fontId="4" fillId="0" borderId="0" xfId="8" applyNumberFormat="1" applyFont="1" applyFill="1" applyAlignment="1" applyProtection="1"/>
    <xf numFmtId="0" fontId="22" fillId="0" borderId="0" xfId="0" applyFont="1" applyBorder="1" applyAlignment="1">
      <alignment horizontal="left" wrapText="1"/>
    </xf>
    <xf numFmtId="0" fontId="22" fillId="0" borderId="4" xfId="0" applyFont="1" applyBorder="1" applyAlignment="1">
      <alignment horizontal="left" wrapText="1"/>
    </xf>
    <xf numFmtId="0" fontId="22" fillId="0" borderId="5" xfId="0" applyFont="1" applyBorder="1" applyAlignment="1">
      <alignment horizontal="left" vertical="center"/>
    </xf>
    <xf numFmtId="0" fontId="22" fillId="0" borderId="6" xfId="0" applyFont="1" applyBorder="1" applyAlignment="1">
      <alignment horizontal="left" vertical="center"/>
    </xf>
    <xf numFmtId="169" fontId="31" fillId="2" borderId="0" xfId="22" applyNumberFormat="1" applyFont="1" applyFill="1" applyBorder="1" applyAlignment="1">
      <alignment horizontal="left"/>
    </xf>
    <xf numFmtId="169" fontId="25" fillId="2" borderId="0" xfId="22" applyNumberFormat="1" applyFont="1" applyFill="1" applyBorder="1" applyAlignment="1">
      <alignment horizontal="left"/>
    </xf>
    <xf numFmtId="169" fontId="4" fillId="2" borderId="0" xfId="8" applyNumberFormat="1" applyFont="1" applyFill="1" applyBorder="1" applyAlignment="1" applyProtection="1">
      <alignment horizontal="left"/>
    </xf>
    <xf numFmtId="169" fontId="29" fillId="2" borderId="9" xfId="22" applyNumberFormat="1" applyFont="1" applyFill="1" applyBorder="1" applyAlignment="1">
      <alignment vertical="center"/>
    </xf>
    <xf numFmtId="169" fontId="29" fillId="2" borderId="5" xfId="22" applyNumberFormat="1" applyFont="1" applyFill="1" applyBorder="1" applyAlignment="1">
      <alignment vertical="center"/>
    </xf>
    <xf numFmtId="169" fontId="29" fillId="2" borderId="5" xfId="22" applyNumberFormat="1" applyFont="1" applyFill="1" applyBorder="1" applyAlignment="1">
      <alignment horizontal="left" vertical="center"/>
    </xf>
    <xf numFmtId="3" fontId="22" fillId="3" borderId="5" xfId="21" applyNumberFormat="1" applyFont="1" applyFill="1" applyBorder="1" applyAlignment="1">
      <alignment horizontal="left" vertical="center" wrapText="1"/>
    </xf>
    <xf numFmtId="0" fontId="22" fillId="3" borderId="9" xfId="0" applyFont="1" applyFill="1" applyBorder="1" applyAlignment="1">
      <alignment vertical="center"/>
    </xf>
    <xf numFmtId="0" fontId="22" fillId="3" borderId="5" xfId="0" applyFont="1" applyFill="1" applyBorder="1" applyAlignment="1">
      <alignment vertical="center"/>
    </xf>
    <xf numFmtId="0" fontId="31" fillId="3" borderId="0" xfId="22" applyFont="1" applyFill="1" applyBorder="1" applyAlignment="1">
      <alignment horizontal="left"/>
    </xf>
    <xf numFmtId="0" fontId="25" fillId="3" borderId="0" xfId="0" applyFont="1" applyFill="1" applyAlignment="1">
      <alignment horizontal="left" readingOrder="1"/>
    </xf>
    <xf numFmtId="0" fontId="29" fillId="3" borderId="5" xfId="22" applyFont="1" applyFill="1" applyBorder="1" applyAlignment="1">
      <alignment horizontal="center" vertical="center"/>
    </xf>
    <xf numFmtId="0" fontId="29" fillId="3" borderId="6" xfId="22" applyFont="1" applyFill="1" applyBorder="1" applyAlignment="1">
      <alignment horizontal="center" vertical="center"/>
    </xf>
    <xf numFmtId="0" fontId="29" fillId="3" borderId="0" xfId="22" applyFont="1" applyFill="1" applyBorder="1" applyAlignment="1">
      <alignment horizontal="center" wrapText="1"/>
    </xf>
    <xf numFmtId="0" fontId="29" fillId="3" borderId="4" xfId="22" applyFont="1" applyFill="1" applyBorder="1" applyAlignment="1">
      <alignment horizontal="center" wrapText="1"/>
    </xf>
  </cellXfs>
  <cellStyles count="24">
    <cellStyle name="Comma" xfId="21" builtinId="3"/>
    <cellStyle name="Comma 2" xfId="3"/>
    <cellStyle name="Comma 2 2" xfId="4"/>
    <cellStyle name="Comma 3" xfId="5"/>
    <cellStyle name="Comma 3 2" xfId="6"/>
    <cellStyle name="Comma 4" xfId="7"/>
    <cellStyle name="Comma 5" xfId="2"/>
    <cellStyle name="Hyperlink" xfId="8" builtinId="8"/>
    <cellStyle name="Hyperlink 2" xfId="9"/>
    <cellStyle name="Hyperlink 2 2" xfId="10"/>
    <cellStyle name="Normal" xfId="0" builtinId="0"/>
    <cellStyle name="Normal 2" xfId="11"/>
    <cellStyle name="Normal 2 2" xfId="12"/>
    <cellStyle name="Normal 2 2 2" xfId="13"/>
    <cellStyle name="Normal 2 3" xfId="14"/>
    <cellStyle name="Normal 2 4" xfId="15"/>
    <cellStyle name="Normal 3" xfId="16"/>
    <cellStyle name="Normal 3 2" xfId="17"/>
    <cellStyle name="Normal 3 3" xfId="18"/>
    <cellStyle name="Normal 4" xfId="19"/>
    <cellStyle name="Normal 5" xfId="1"/>
    <cellStyle name="Normal 6" xfId="22"/>
    <cellStyle name="Percent" xfId="20" builtinId="5"/>
    <cellStyle name="Percent 2" xfId="23"/>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8.xml"/><Relationship Id="rId18" Type="http://schemas.openxmlformats.org/officeDocument/2006/relationships/chartsheet" Target="chartsheets/sheet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12.xml"/><Relationship Id="rId7" Type="http://schemas.openxmlformats.org/officeDocument/2006/relationships/chartsheet" Target="chartsheets/sheet2.xml"/><Relationship Id="rId12" Type="http://schemas.openxmlformats.org/officeDocument/2006/relationships/chartsheet" Target="chartsheets/sheet5.xml"/><Relationship Id="rId17" Type="http://schemas.openxmlformats.org/officeDocument/2006/relationships/worksheet" Target="worksheets/sheet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7.xml"/><Relationship Id="rId20" Type="http://schemas.openxmlformats.org/officeDocument/2006/relationships/chartsheet" Target="chartsheets/sheet9.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7.xml"/><Relationship Id="rId24" Type="http://schemas.openxmlformats.org/officeDocument/2006/relationships/sharedStrings" Target="sharedStrings.xml"/><Relationship Id="rId5" Type="http://schemas.openxmlformats.org/officeDocument/2006/relationships/chartsheet" Target="chartsheets/sheet1.xml"/><Relationship Id="rId15" Type="http://schemas.openxmlformats.org/officeDocument/2006/relationships/worksheet" Target="worksheets/sheet9.xml"/><Relationship Id="rId23" Type="http://schemas.openxmlformats.org/officeDocument/2006/relationships/styles" Target="styles.xml"/><Relationship Id="rId10" Type="http://schemas.openxmlformats.org/officeDocument/2006/relationships/chartsheet" Target="chartsheets/sheet4.xml"/><Relationship Id="rId19" Type="http://schemas.openxmlformats.org/officeDocument/2006/relationships/worksheet" Target="worksheets/sheet11.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chartsheet" Target="chartsheets/sheet6.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0" i="0" baseline="0">
                <a:effectLst/>
              </a:rPr>
              <a:t>Figure 1: Cumulative number of deaths involving COVID-19 by date of registration, Scotland, 2020</a:t>
            </a:r>
            <a:endParaRPr lang="en-GB"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479734685158E-2"/>
          <c:y val="7.6319370736965084E-2"/>
          <c:w val="0.90344216393920318"/>
          <c:h val="0.51081203639921957"/>
        </c:manualLayout>
      </c:layout>
      <c:lineChart>
        <c:grouping val="standard"/>
        <c:varyColors val="0"/>
        <c:ser>
          <c:idx val="0"/>
          <c:order val="0"/>
          <c:spPr>
            <a:ln w="28575" cap="rnd">
              <a:solidFill>
                <a:schemeClr val="accent5">
                  <a:lumMod val="50000"/>
                </a:schemeClr>
              </a:solidFill>
              <a:round/>
            </a:ln>
            <a:effectLst/>
          </c:spPr>
          <c:marker>
            <c:symbol val="none"/>
          </c:marker>
          <c:dPt>
            <c:idx val="6"/>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2-2CFD-46CE-96B2-319245797A11}"/>
              </c:ext>
            </c:extLst>
          </c:dPt>
          <c:dPt>
            <c:idx val="1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1-2CFD-46CE-96B2-319245797A11}"/>
              </c:ext>
            </c:extLst>
          </c:dPt>
          <c:dPt>
            <c:idx val="20"/>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0-2CFD-46CE-96B2-319245797A11}"/>
              </c:ext>
            </c:extLst>
          </c:dPt>
          <c:dPt>
            <c:idx val="2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C56D-4EBF-AE27-B4C040599BBB}"/>
              </c:ext>
            </c:extLst>
          </c:dPt>
          <c:dPt>
            <c:idx val="3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4-2E79-4DD7-89F5-D7DA7CA0C49A}"/>
              </c:ext>
            </c:extLst>
          </c:dPt>
          <c:dPt>
            <c:idx val="41"/>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5-DB4A-4E4C-98B1-FFC64E740080}"/>
              </c:ext>
            </c:extLst>
          </c:dPt>
          <c:dPt>
            <c:idx val="48"/>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6-45E4-41C5-91B5-F918E5E0E235}"/>
              </c:ext>
            </c:extLst>
          </c:dPt>
          <c:dPt>
            <c:idx val="55"/>
            <c:marker>
              <c:symbol val="circle"/>
              <c:size val="7"/>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7-39B3-494C-95D6-368D5017C63F}"/>
              </c:ext>
            </c:extLst>
          </c:dPt>
          <c:dPt>
            <c:idx val="62"/>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8-3269-412D-AE30-0D6ED697FAAF}"/>
              </c:ext>
            </c:extLst>
          </c:dPt>
          <c:dPt>
            <c:idx val="69"/>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A-0008-4A6E-8A5F-3BC35C319C25}"/>
              </c:ext>
            </c:extLst>
          </c:dPt>
          <c:dPt>
            <c:idx val="76"/>
            <c:marker>
              <c:symbol val="circle"/>
              <c:size val="5"/>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A-08A4-44A1-BC6A-7937854863C7}"/>
              </c:ext>
            </c:extLst>
          </c:dPt>
          <c:dLbls>
            <c:dLbl>
              <c:idx val="6"/>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CFD-46CE-96B2-319245797A11}"/>
                </c:ext>
              </c:extLst>
            </c:dLbl>
            <c:dLbl>
              <c:idx val="1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CFD-46CE-96B2-319245797A11}"/>
                </c:ext>
              </c:extLst>
            </c:dLbl>
            <c:dLbl>
              <c:idx val="2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CFD-46CE-96B2-319245797A11}"/>
                </c:ext>
              </c:extLst>
            </c:dLbl>
            <c:dLbl>
              <c:idx val="2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56D-4EBF-AE27-B4C040599BBB}"/>
                </c:ext>
              </c:extLst>
            </c:dLbl>
            <c:dLbl>
              <c:idx val="34"/>
              <c:layout>
                <c:manualLayout>
                  <c:x val="-3.8689866939611052E-2"/>
                  <c:y val="-3.84587663219213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E79-4DD7-89F5-D7DA7CA0C49A}"/>
                </c:ext>
              </c:extLst>
            </c:dLbl>
            <c:dLbl>
              <c:idx val="41"/>
              <c:layout>
                <c:manualLayout>
                  <c:x val="-3.6871348092747364E-2"/>
                  <c:y val="-3.63689021630916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B4A-4E4C-98B1-FFC64E740080}"/>
                </c:ext>
              </c:extLst>
            </c:dLbl>
            <c:dLbl>
              <c:idx val="48"/>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5E4-41C5-91B5-F918E5E0E235}"/>
                </c:ext>
              </c:extLst>
            </c:dLbl>
            <c:dLbl>
              <c:idx val="55"/>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B3-494C-95D6-368D5017C63F}"/>
                </c:ext>
              </c:extLst>
            </c:dLbl>
            <c:dLbl>
              <c:idx val="6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69-412D-AE30-0D6ED697FAAF}"/>
                </c:ext>
              </c:extLst>
            </c:dLbl>
            <c:dLbl>
              <c:idx val="69"/>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008-4A6E-8A5F-3BC35C319C25}"/>
                </c:ext>
              </c:extLst>
            </c:dLbl>
            <c:dLbl>
              <c:idx val="76"/>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8A4-44A1-BC6A-7937854863C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 data'!$A$4:$A$80</c:f>
              <c:numCache>
                <c:formatCode>m/d/yyyy</c:formatCode>
                <c:ptCount val="77"/>
                <c:pt idx="0">
                  <c:v>43906</c:v>
                </c:pt>
                <c:pt idx="1">
                  <c:v>43907</c:v>
                </c:pt>
                <c:pt idx="2">
                  <c:v>43908</c:v>
                </c:pt>
                <c:pt idx="3">
                  <c:v>43909</c:v>
                </c:pt>
                <c:pt idx="4">
                  <c:v>43910</c:v>
                </c:pt>
                <c:pt idx="5">
                  <c:v>43911</c:v>
                </c:pt>
                <c:pt idx="6">
                  <c:v>43912</c:v>
                </c:pt>
                <c:pt idx="7">
                  <c:v>43913</c:v>
                </c:pt>
                <c:pt idx="8">
                  <c:v>43914</c:v>
                </c:pt>
                <c:pt idx="9">
                  <c:v>43915</c:v>
                </c:pt>
                <c:pt idx="10">
                  <c:v>43916</c:v>
                </c:pt>
                <c:pt idx="11">
                  <c:v>43917</c:v>
                </c:pt>
                <c:pt idx="12">
                  <c:v>43918</c:v>
                </c:pt>
                <c:pt idx="13">
                  <c:v>43919</c:v>
                </c:pt>
                <c:pt idx="14">
                  <c:v>43920</c:v>
                </c:pt>
                <c:pt idx="15">
                  <c:v>43921</c:v>
                </c:pt>
                <c:pt idx="16">
                  <c:v>43922</c:v>
                </c:pt>
                <c:pt idx="17">
                  <c:v>43923</c:v>
                </c:pt>
                <c:pt idx="18">
                  <c:v>43924</c:v>
                </c:pt>
                <c:pt idx="19">
                  <c:v>43925</c:v>
                </c:pt>
                <c:pt idx="20">
                  <c:v>43926</c:v>
                </c:pt>
                <c:pt idx="21">
                  <c:v>43927</c:v>
                </c:pt>
                <c:pt idx="22">
                  <c:v>43928</c:v>
                </c:pt>
                <c:pt idx="23">
                  <c:v>43929</c:v>
                </c:pt>
                <c:pt idx="24">
                  <c:v>43930</c:v>
                </c:pt>
                <c:pt idx="25">
                  <c:v>43931</c:v>
                </c:pt>
                <c:pt idx="26">
                  <c:v>43932</c:v>
                </c:pt>
                <c:pt idx="27">
                  <c:v>43933</c:v>
                </c:pt>
                <c:pt idx="28">
                  <c:v>43934</c:v>
                </c:pt>
                <c:pt idx="29">
                  <c:v>43935</c:v>
                </c:pt>
                <c:pt idx="30">
                  <c:v>43936</c:v>
                </c:pt>
                <c:pt idx="31">
                  <c:v>43937</c:v>
                </c:pt>
                <c:pt idx="32">
                  <c:v>43938</c:v>
                </c:pt>
                <c:pt idx="33">
                  <c:v>43939</c:v>
                </c:pt>
                <c:pt idx="34">
                  <c:v>43940</c:v>
                </c:pt>
                <c:pt idx="35">
                  <c:v>43941</c:v>
                </c:pt>
                <c:pt idx="36">
                  <c:v>43942</c:v>
                </c:pt>
                <c:pt idx="37">
                  <c:v>43943</c:v>
                </c:pt>
                <c:pt idx="38">
                  <c:v>43944</c:v>
                </c:pt>
                <c:pt idx="39">
                  <c:v>43945</c:v>
                </c:pt>
                <c:pt idx="40">
                  <c:v>43946</c:v>
                </c:pt>
                <c:pt idx="41">
                  <c:v>43947</c:v>
                </c:pt>
                <c:pt idx="42">
                  <c:v>43948</c:v>
                </c:pt>
                <c:pt idx="43">
                  <c:v>43949</c:v>
                </c:pt>
                <c:pt idx="44">
                  <c:v>43950</c:v>
                </c:pt>
                <c:pt idx="45">
                  <c:v>43951</c:v>
                </c:pt>
                <c:pt idx="46">
                  <c:v>43952</c:v>
                </c:pt>
                <c:pt idx="47">
                  <c:v>43953</c:v>
                </c:pt>
                <c:pt idx="48">
                  <c:v>43954</c:v>
                </c:pt>
                <c:pt idx="49">
                  <c:v>43955</c:v>
                </c:pt>
                <c:pt idx="50">
                  <c:v>43956</c:v>
                </c:pt>
                <c:pt idx="51">
                  <c:v>43957</c:v>
                </c:pt>
                <c:pt idx="52">
                  <c:v>43958</c:v>
                </c:pt>
                <c:pt idx="53">
                  <c:v>43959</c:v>
                </c:pt>
                <c:pt idx="54">
                  <c:v>43960</c:v>
                </c:pt>
                <c:pt idx="55">
                  <c:v>43961</c:v>
                </c:pt>
                <c:pt idx="56">
                  <c:v>43962</c:v>
                </c:pt>
                <c:pt idx="57">
                  <c:v>43963</c:v>
                </c:pt>
                <c:pt idx="58">
                  <c:v>43964</c:v>
                </c:pt>
                <c:pt idx="59">
                  <c:v>43965</c:v>
                </c:pt>
                <c:pt idx="60">
                  <c:v>43966</c:v>
                </c:pt>
                <c:pt idx="61">
                  <c:v>43967</c:v>
                </c:pt>
                <c:pt idx="62">
                  <c:v>43968</c:v>
                </c:pt>
                <c:pt idx="63">
                  <c:v>43969</c:v>
                </c:pt>
                <c:pt idx="64">
                  <c:v>43970</c:v>
                </c:pt>
                <c:pt idx="65">
                  <c:v>43971</c:v>
                </c:pt>
                <c:pt idx="66">
                  <c:v>43972</c:v>
                </c:pt>
                <c:pt idx="67">
                  <c:v>43973</c:v>
                </c:pt>
                <c:pt idx="68">
                  <c:v>43974</c:v>
                </c:pt>
                <c:pt idx="69">
                  <c:v>43975</c:v>
                </c:pt>
                <c:pt idx="70">
                  <c:v>43976</c:v>
                </c:pt>
                <c:pt idx="71">
                  <c:v>43977</c:v>
                </c:pt>
                <c:pt idx="72">
                  <c:v>43978</c:v>
                </c:pt>
                <c:pt idx="73">
                  <c:v>43979</c:v>
                </c:pt>
                <c:pt idx="74">
                  <c:v>43980</c:v>
                </c:pt>
                <c:pt idx="75">
                  <c:v>43981</c:v>
                </c:pt>
                <c:pt idx="76">
                  <c:v>43982</c:v>
                </c:pt>
              </c:numCache>
            </c:numRef>
          </c:cat>
          <c:val>
            <c:numRef>
              <c:f>'Figure 1 data'!$B$4:$B$80</c:f>
              <c:numCache>
                <c:formatCode>#,##0</c:formatCode>
                <c:ptCount val="77"/>
                <c:pt idx="0">
                  <c:v>0</c:v>
                </c:pt>
                <c:pt idx="1">
                  <c:v>2</c:v>
                </c:pt>
                <c:pt idx="2">
                  <c:v>5</c:v>
                </c:pt>
                <c:pt idx="3">
                  <c:v>6</c:v>
                </c:pt>
                <c:pt idx="4">
                  <c:v>10</c:v>
                </c:pt>
                <c:pt idx="5">
                  <c:v>10</c:v>
                </c:pt>
                <c:pt idx="6">
                  <c:v>10</c:v>
                </c:pt>
                <c:pt idx="7">
                  <c:v>12</c:v>
                </c:pt>
                <c:pt idx="8">
                  <c:v>14</c:v>
                </c:pt>
                <c:pt idx="9">
                  <c:v>15</c:v>
                </c:pt>
                <c:pt idx="10">
                  <c:v>30</c:v>
                </c:pt>
                <c:pt idx="11">
                  <c:v>65</c:v>
                </c:pt>
                <c:pt idx="12">
                  <c:v>72</c:v>
                </c:pt>
                <c:pt idx="13">
                  <c:v>72</c:v>
                </c:pt>
                <c:pt idx="14">
                  <c:v>115</c:v>
                </c:pt>
                <c:pt idx="15">
                  <c:v>165</c:v>
                </c:pt>
                <c:pt idx="16">
                  <c:v>214</c:v>
                </c:pt>
                <c:pt idx="17">
                  <c:v>277</c:v>
                </c:pt>
                <c:pt idx="18">
                  <c:v>348</c:v>
                </c:pt>
                <c:pt idx="19">
                  <c:v>350</c:v>
                </c:pt>
                <c:pt idx="20">
                  <c:v>354</c:v>
                </c:pt>
                <c:pt idx="21">
                  <c:v>476</c:v>
                </c:pt>
                <c:pt idx="22">
                  <c:v>593</c:v>
                </c:pt>
                <c:pt idx="23">
                  <c:v>718</c:v>
                </c:pt>
                <c:pt idx="24">
                  <c:v>819</c:v>
                </c:pt>
                <c:pt idx="25">
                  <c:v>904</c:v>
                </c:pt>
                <c:pt idx="26">
                  <c:v>954</c:v>
                </c:pt>
                <c:pt idx="27">
                  <c:v>964</c:v>
                </c:pt>
                <c:pt idx="28">
                  <c:v>1041</c:v>
                </c:pt>
                <c:pt idx="29">
                  <c:v>1185</c:v>
                </c:pt>
                <c:pt idx="30">
                  <c:v>1334</c:v>
                </c:pt>
                <c:pt idx="31">
                  <c:v>1462</c:v>
                </c:pt>
                <c:pt idx="32">
                  <c:v>1572</c:v>
                </c:pt>
                <c:pt idx="33">
                  <c:v>1597</c:v>
                </c:pt>
                <c:pt idx="34">
                  <c:v>1614</c:v>
                </c:pt>
                <c:pt idx="35">
                  <c:v>1738</c:v>
                </c:pt>
                <c:pt idx="36">
                  <c:v>1898</c:v>
                </c:pt>
                <c:pt idx="37">
                  <c:v>2019</c:v>
                </c:pt>
                <c:pt idx="38">
                  <c:v>2135</c:v>
                </c:pt>
                <c:pt idx="39">
                  <c:v>2219</c:v>
                </c:pt>
                <c:pt idx="40">
                  <c:v>2259</c:v>
                </c:pt>
                <c:pt idx="41">
                  <c:v>2273</c:v>
                </c:pt>
                <c:pt idx="42">
                  <c:v>2381</c:v>
                </c:pt>
                <c:pt idx="43">
                  <c:v>2515</c:v>
                </c:pt>
                <c:pt idx="44">
                  <c:v>2627</c:v>
                </c:pt>
                <c:pt idx="45">
                  <c:v>2702</c:v>
                </c:pt>
                <c:pt idx="46">
                  <c:v>2778</c:v>
                </c:pt>
                <c:pt idx="47">
                  <c:v>2792</c:v>
                </c:pt>
                <c:pt idx="48">
                  <c:v>2799</c:v>
                </c:pt>
                <c:pt idx="49">
                  <c:v>2864</c:v>
                </c:pt>
                <c:pt idx="50">
                  <c:v>2986</c:v>
                </c:pt>
                <c:pt idx="51">
                  <c:v>3071</c:v>
                </c:pt>
                <c:pt idx="52">
                  <c:v>3143</c:v>
                </c:pt>
                <c:pt idx="53">
                  <c:v>3192</c:v>
                </c:pt>
                <c:pt idx="54">
                  <c:v>3209</c:v>
                </c:pt>
                <c:pt idx="55">
                  <c:v>3214</c:v>
                </c:pt>
                <c:pt idx="56">
                  <c:v>3287</c:v>
                </c:pt>
                <c:pt idx="57">
                  <c:v>3377</c:v>
                </c:pt>
                <c:pt idx="58">
                  <c:v>3421</c:v>
                </c:pt>
                <c:pt idx="59">
                  <c:v>3477</c:v>
                </c:pt>
                <c:pt idx="60">
                  <c:v>3537</c:v>
                </c:pt>
                <c:pt idx="61">
                  <c:v>3547</c:v>
                </c:pt>
                <c:pt idx="62">
                  <c:v>3550</c:v>
                </c:pt>
                <c:pt idx="63">
                  <c:v>3596</c:v>
                </c:pt>
                <c:pt idx="64">
                  <c:v>3662</c:v>
                </c:pt>
                <c:pt idx="65">
                  <c:v>3710</c:v>
                </c:pt>
                <c:pt idx="66">
                  <c:v>3738</c:v>
                </c:pt>
                <c:pt idx="67">
                  <c:v>3766</c:v>
                </c:pt>
                <c:pt idx="68">
                  <c:v>3777</c:v>
                </c:pt>
                <c:pt idx="69">
                  <c:v>3780</c:v>
                </c:pt>
                <c:pt idx="70">
                  <c:v>3802</c:v>
                </c:pt>
                <c:pt idx="71">
                  <c:v>3822</c:v>
                </c:pt>
                <c:pt idx="72">
                  <c:v>3843</c:v>
                </c:pt>
                <c:pt idx="73">
                  <c:v>3868</c:v>
                </c:pt>
                <c:pt idx="74">
                  <c:v>3899</c:v>
                </c:pt>
                <c:pt idx="75">
                  <c:v>3909</c:v>
                </c:pt>
                <c:pt idx="76">
                  <c:v>3911</c:v>
                </c:pt>
              </c:numCache>
            </c:numRef>
          </c:val>
          <c:smooth val="0"/>
          <c:extLst>
            <c:ext xmlns:c16="http://schemas.microsoft.com/office/drawing/2014/chart" uri="{C3380CC4-5D6E-409C-BE32-E72D297353CC}">
              <c16:uniqueId val="{00000000-24E0-4E6A-A4D9-43873FEAA1B1}"/>
            </c:ext>
          </c:extLst>
        </c:ser>
        <c:dLbls>
          <c:showLegendKey val="0"/>
          <c:showVal val="0"/>
          <c:showCatName val="0"/>
          <c:showSerName val="0"/>
          <c:showPercent val="0"/>
          <c:showBubbleSize val="0"/>
        </c:dLbls>
        <c:smooth val="0"/>
        <c:axId val="418364960"/>
        <c:axId val="418363976"/>
      </c:lineChart>
      <c:dateAx>
        <c:axId val="418364960"/>
        <c:scaling>
          <c:orientation val="minMax"/>
        </c:scaling>
        <c:delete val="0"/>
        <c:axPos val="b"/>
        <c:numFmt formatCode="m/d/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3976"/>
        <c:crosses val="autoZero"/>
        <c:auto val="1"/>
        <c:lblOffset val="100"/>
        <c:baseTimeUnit val="days"/>
      </c:dateAx>
      <c:valAx>
        <c:axId val="4183639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4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solidFill>
                  <a:sysClr val="windowText" lastClr="000000"/>
                </a:solidFill>
              </a:rPr>
              <a:t>Figure 2: Cumulative number of deaths involving COVID-19 in Scotland using different data sources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4482010117210271E-2"/>
          <c:y val="9.646121820979274E-2"/>
          <c:w val="0.81190837151581385"/>
          <c:h val="0.49430054457274863"/>
        </c:manualLayout>
      </c:layout>
      <c:lineChart>
        <c:grouping val="standard"/>
        <c:varyColors val="0"/>
        <c:ser>
          <c:idx val="0"/>
          <c:order val="0"/>
          <c:tx>
            <c:strRef>
              <c:f>'Figure 2 data'!$C$4</c:f>
              <c:strCache>
                <c:ptCount val="1"/>
                <c:pt idx="0">
                  <c:v>HPS</c:v>
                </c:pt>
              </c:strCache>
            </c:strRef>
          </c:tx>
          <c:spPr>
            <a:ln w="28575" cap="rnd">
              <a:solidFill>
                <a:schemeClr val="tx1">
                  <a:lumMod val="50000"/>
                  <a:lumOff val="50000"/>
                </a:schemeClr>
              </a:solidFill>
              <a:prstDash val="sysDash"/>
              <a:round/>
            </a:ln>
            <a:effectLst/>
          </c:spPr>
          <c:marker>
            <c:symbol val="none"/>
          </c:marker>
          <c:dPt>
            <c:idx val="50"/>
            <c:marker>
              <c:symbol val="none"/>
            </c:marker>
            <c:bubble3D val="0"/>
            <c:extLst>
              <c:ext xmlns:c16="http://schemas.microsoft.com/office/drawing/2014/chart" uri="{C3380CC4-5D6E-409C-BE32-E72D297353CC}">
                <c16:uniqueId val="{00000000-8AC6-4012-8395-A5D391235FDE}"/>
              </c:ext>
            </c:extLst>
          </c:dPt>
          <c:dPt>
            <c:idx val="57"/>
            <c:marker>
              <c:symbol val="none"/>
            </c:marker>
            <c:bubble3D val="0"/>
            <c:extLst>
              <c:ext xmlns:c16="http://schemas.microsoft.com/office/drawing/2014/chart" uri="{C3380CC4-5D6E-409C-BE32-E72D297353CC}">
                <c16:uniqueId val="{00000003-8740-43A6-A872-143C521688E9}"/>
              </c:ext>
            </c:extLst>
          </c:dPt>
          <c:dPt>
            <c:idx val="64"/>
            <c:marker>
              <c:symbol val="circle"/>
              <c:size val="6"/>
              <c:spPr>
                <a:noFill/>
                <a:ln w="9525">
                  <a:noFill/>
                </a:ln>
                <a:effectLst/>
              </c:spPr>
            </c:marker>
            <c:bubble3D val="0"/>
            <c:extLst>
              <c:ext xmlns:c16="http://schemas.microsoft.com/office/drawing/2014/chart" uri="{C3380CC4-5D6E-409C-BE32-E72D297353CC}">
                <c16:uniqueId val="{00000005-EB16-4909-B7A4-E87C3CABB60D}"/>
              </c:ext>
            </c:extLst>
          </c:dPt>
          <c:dPt>
            <c:idx val="78"/>
            <c:marker>
              <c:symbol val="circle"/>
              <c:size val="5"/>
              <c:spPr>
                <a:solidFill>
                  <a:schemeClr val="tx1">
                    <a:lumMod val="50000"/>
                    <a:lumOff val="50000"/>
                  </a:schemeClr>
                </a:solidFill>
                <a:ln w="9525">
                  <a:solidFill>
                    <a:schemeClr val="tx1">
                      <a:lumMod val="50000"/>
                      <a:lumOff val="50000"/>
                    </a:schemeClr>
                  </a:solidFill>
                </a:ln>
                <a:effectLst/>
              </c:spPr>
            </c:marker>
            <c:bubble3D val="0"/>
            <c:extLst>
              <c:ext xmlns:c16="http://schemas.microsoft.com/office/drawing/2014/chart" uri="{C3380CC4-5D6E-409C-BE32-E72D297353CC}">
                <c16:uniqueId val="{00000003-8446-4B94-A788-D6E634B4184C}"/>
              </c:ext>
            </c:extLst>
          </c:dPt>
          <c:dLbls>
            <c:dLbl>
              <c:idx val="78"/>
              <c:layout>
                <c:manualLayout>
                  <c:x val="-4.6400545888775159E-2"/>
                  <c:y val="-3.5527690700104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46-4B94-A788-D6E634B4184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2 data'!$A$4:$A$83</c15:sqref>
                  </c15:fullRef>
                </c:ext>
              </c:extLst>
              <c:f>'Figure 2 data'!$A$5:$A$83</c:f>
              <c:numCache>
                <c:formatCode>m/d/yyyy</c:formatCode>
                <c:ptCount val="79"/>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numCache>
            </c:numRef>
          </c:cat>
          <c:val>
            <c:numRef>
              <c:extLst>
                <c:ext xmlns:c15="http://schemas.microsoft.com/office/drawing/2012/chart" uri="{02D57815-91ED-43cb-92C2-25804820EDAC}">
                  <c15:fullRef>
                    <c15:sqref>'Figure 2 data'!$B$4:$B$83</c15:sqref>
                  </c15:fullRef>
                </c:ext>
              </c:extLst>
              <c:f>'Figure 2 data'!$B$5:$B$83</c:f>
              <c:numCache>
                <c:formatCode>#,##0</c:formatCode>
                <c:ptCount val="79"/>
                <c:pt idx="0">
                  <c:v>1</c:v>
                </c:pt>
                <c:pt idx="1">
                  <c:v>1</c:v>
                </c:pt>
                <c:pt idx="2">
                  <c:v>2</c:v>
                </c:pt>
                <c:pt idx="3">
                  <c:v>3</c:v>
                </c:pt>
                <c:pt idx="4">
                  <c:v>6</c:v>
                </c:pt>
                <c:pt idx="5">
                  <c:v>6</c:v>
                </c:pt>
                <c:pt idx="6">
                  <c:v>7</c:v>
                </c:pt>
                <c:pt idx="7">
                  <c:v>10</c:v>
                </c:pt>
                <c:pt idx="8">
                  <c:v>14</c:v>
                </c:pt>
                <c:pt idx="9">
                  <c:v>16</c:v>
                </c:pt>
                <c:pt idx="10">
                  <c:v>22</c:v>
                </c:pt>
                <c:pt idx="11">
                  <c:v>25</c:v>
                </c:pt>
                <c:pt idx="12">
                  <c:v>33</c:v>
                </c:pt>
                <c:pt idx="13">
                  <c:v>40</c:v>
                </c:pt>
                <c:pt idx="14">
                  <c:v>41</c:v>
                </c:pt>
                <c:pt idx="15">
                  <c:v>47</c:v>
                </c:pt>
                <c:pt idx="16">
                  <c:v>69</c:v>
                </c:pt>
                <c:pt idx="17">
                  <c:v>97</c:v>
                </c:pt>
                <c:pt idx="18">
                  <c:v>126</c:v>
                </c:pt>
                <c:pt idx="19">
                  <c:v>172</c:v>
                </c:pt>
                <c:pt idx="20">
                  <c:v>218</c:v>
                </c:pt>
                <c:pt idx="21">
                  <c:v>220</c:v>
                </c:pt>
                <c:pt idx="22">
                  <c:v>222</c:v>
                </c:pt>
                <c:pt idx="23">
                  <c:v>296</c:v>
                </c:pt>
                <c:pt idx="24">
                  <c:v>366</c:v>
                </c:pt>
                <c:pt idx="25">
                  <c:v>447</c:v>
                </c:pt>
                <c:pt idx="26">
                  <c:v>495</c:v>
                </c:pt>
                <c:pt idx="27">
                  <c:v>542</c:v>
                </c:pt>
                <c:pt idx="28">
                  <c:v>566</c:v>
                </c:pt>
                <c:pt idx="29">
                  <c:v>575</c:v>
                </c:pt>
                <c:pt idx="30">
                  <c:v>615</c:v>
                </c:pt>
                <c:pt idx="31">
                  <c:v>699</c:v>
                </c:pt>
                <c:pt idx="32">
                  <c:v>779</c:v>
                </c:pt>
                <c:pt idx="33">
                  <c:v>837</c:v>
                </c:pt>
                <c:pt idx="34">
                  <c:v>893</c:v>
                </c:pt>
                <c:pt idx="35">
                  <c:v>903</c:v>
                </c:pt>
                <c:pt idx="36">
                  <c:v>915</c:v>
                </c:pt>
                <c:pt idx="37">
                  <c:v>985</c:v>
                </c:pt>
                <c:pt idx="38">
                  <c:v>1062</c:v>
                </c:pt>
                <c:pt idx="39">
                  <c:v>1120</c:v>
                </c:pt>
                <c:pt idx="40">
                  <c:v>1184</c:v>
                </c:pt>
                <c:pt idx="41">
                  <c:v>1231</c:v>
                </c:pt>
                <c:pt idx="42">
                  <c:v>1249</c:v>
                </c:pt>
                <c:pt idx="43">
                  <c:v>1262</c:v>
                </c:pt>
                <c:pt idx="44">
                  <c:v>1332</c:v>
                </c:pt>
                <c:pt idx="45">
                  <c:v>1415</c:v>
                </c:pt>
                <c:pt idx="46">
                  <c:v>1475</c:v>
                </c:pt>
                <c:pt idx="47">
                  <c:v>1515</c:v>
                </c:pt>
                <c:pt idx="48">
                  <c:v>1559</c:v>
                </c:pt>
                <c:pt idx="49">
                  <c:v>1571</c:v>
                </c:pt>
                <c:pt idx="50" formatCode="_-* #,##0_-;\-* #,##0_-;_-* &quot;-&quot;??_-;_-@_-">
                  <c:v>1576</c:v>
                </c:pt>
                <c:pt idx="51" formatCode="_-* #,##0_-;\-* #,##0_-;_-* &quot;-&quot;??_-;_-@_-">
                  <c:v>1620</c:v>
                </c:pt>
                <c:pt idx="52" formatCode="_-* #,##0_-;\-* #,##0_-;_-* &quot;-&quot;??_-;_-@_-">
                  <c:v>1703</c:v>
                </c:pt>
                <c:pt idx="53" formatCode="_-* #,##0_-;\-* #,##0_-;_-* &quot;-&quot;??_-;_-@_-">
                  <c:v>1762</c:v>
                </c:pt>
                <c:pt idx="54" formatCode="_-* #,##0_-;\-* #,##0_-;_-* &quot;-&quot;??_-;_-@_-">
                  <c:v>1811</c:v>
                </c:pt>
                <c:pt idx="55" formatCode="_-* #,##0_-;\-* #,##0_-;_-* &quot;-&quot;??_-;_-@_-">
                  <c:v>1847</c:v>
                </c:pt>
                <c:pt idx="56" formatCode="_-* #,##0_-;\-* #,##0_-;_-* &quot;-&quot;??_-;_-@_-">
                  <c:v>1857</c:v>
                </c:pt>
                <c:pt idx="57" formatCode="_-* #,##0_-;\-* #,##0_-;_-* &quot;-&quot;??_-;_-@_-">
                  <c:v>1862</c:v>
                </c:pt>
                <c:pt idx="58">
                  <c:v>1912</c:v>
                </c:pt>
                <c:pt idx="59">
                  <c:v>1973</c:v>
                </c:pt>
                <c:pt idx="60">
                  <c:v>2007</c:v>
                </c:pt>
                <c:pt idx="61">
                  <c:v>2053</c:v>
                </c:pt>
                <c:pt idx="62">
                  <c:v>2094</c:v>
                </c:pt>
                <c:pt idx="63">
                  <c:v>2103</c:v>
                </c:pt>
                <c:pt idx="64">
                  <c:v>2105</c:v>
                </c:pt>
                <c:pt idx="65">
                  <c:v>2134</c:v>
                </c:pt>
                <c:pt idx="66">
                  <c:v>2184</c:v>
                </c:pt>
                <c:pt idx="67">
                  <c:v>2221</c:v>
                </c:pt>
                <c:pt idx="68">
                  <c:v>2245</c:v>
                </c:pt>
                <c:pt idx="69">
                  <c:v>2261</c:v>
                </c:pt>
                <c:pt idx="70">
                  <c:v>2270</c:v>
                </c:pt>
                <c:pt idx="71">
                  <c:v>2273</c:v>
                </c:pt>
                <c:pt idx="72">
                  <c:v>2291</c:v>
                </c:pt>
                <c:pt idx="73">
                  <c:v>2304</c:v>
                </c:pt>
                <c:pt idx="74">
                  <c:v>2316</c:v>
                </c:pt>
                <c:pt idx="75">
                  <c:v>2331</c:v>
                </c:pt>
                <c:pt idx="76">
                  <c:v>2353</c:v>
                </c:pt>
                <c:pt idx="77">
                  <c:v>2362</c:v>
                </c:pt>
                <c:pt idx="78">
                  <c:v>2363</c:v>
                </c:pt>
              </c:numCache>
            </c:numRef>
          </c:val>
          <c:smooth val="0"/>
          <c:extLst>
            <c:ext xmlns:c16="http://schemas.microsoft.com/office/drawing/2014/chart" uri="{C3380CC4-5D6E-409C-BE32-E72D297353CC}">
              <c16:uniqueId val="{00000000-5E67-4A80-B378-71EABE421037}"/>
            </c:ext>
          </c:extLst>
        </c:ser>
        <c:ser>
          <c:idx val="1"/>
          <c:order val="1"/>
          <c:tx>
            <c:strRef>
              <c:f>'Figure 2 data'!$C$84</c:f>
              <c:strCache>
                <c:ptCount val="1"/>
                <c:pt idx="0">
                  <c:v>NRS</c:v>
                </c:pt>
              </c:strCache>
            </c:strRef>
          </c:tx>
          <c:spPr>
            <a:ln w="28575" cap="rnd">
              <a:solidFill>
                <a:schemeClr val="accent5">
                  <a:lumMod val="50000"/>
                </a:schemeClr>
              </a:solidFill>
              <a:round/>
            </a:ln>
            <a:effectLst/>
          </c:spPr>
          <c:marker>
            <c:symbol val="none"/>
          </c:marker>
          <c:dPt>
            <c:idx val="50"/>
            <c:marker>
              <c:symbol val="none"/>
            </c:marker>
            <c:bubble3D val="0"/>
            <c:extLst>
              <c:ext xmlns:c16="http://schemas.microsoft.com/office/drawing/2014/chart" uri="{C3380CC4-5D6E-409C-BE32-E72D297353CC}">
                <c16:uniqueId val="{00000001-8AC6-4012-8395-A5D391235FDE}"/>
              </c:ext>
            </c:extLst>
          </c:dPt>
          <c:dPt>
            <c:idx val="57"/>
            <c:marker>
              <c:symbol val="none"/>
            </c:marker>
            <c:bubble3D val="0"/>
            <c:extLst>
              <c:ext xmlns:c16="http://schemas.microsoft.com/office/drawing/2014/chart" uri="{C3380CC4-5D6E-409C-BE32-E72D297353CC}">
                <c16:uniqueId val="{00000002-8740-43A6-A872-143C521688E9}"/>
              </c:ext>
            </c:extLst>
          </c:dPt>
          <c:dPt>
            <c:idx val="64"/>
            <c:marker>
              <c:symbol val="circle"/>
              <c:size val="6"/>
              <c:spPr>
                <a:noFill/>
                <a:ln w="9525">
                  <a:noFill/>
                </a:ln>
                <a:effectLst/>
              </c:spPr>
            </c:marker>
            <c:bubble3D val="0"/>
            <c:extLst>
              <c:ext xmlns:c16="http://schemas.microsoft.com/office/drawing/2014/chart" uri="{C3380CC4-5D6E-409C-BE32-E72D297353CC}">
                <c16:uniqueId val="{00000004-EB16-4909-B7A4-E87C3CABB60D}"/>
              </c:ext>
            </c:extLst>
          </c:dPt>
          <c:dPt>
            <c:idx val="78"/>
            <c:marker>
              <c:symbol val="circle"/>
              <c:size val="5"/>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7-8446-4B94-A788-D6E634B4184C}"/>
              </c:ext>
            </c:extLst>
          </c:dPt>
          <c:dLbls>
            <c:dLbl>
              <c:idx val="78"/>
              <c:layout>
                <c:manualLayout>
                  <c:x val="-5.4588877516206072E-2"/>
                  <c:y val="-3.134796238244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446-4B94-A788-D6E634B4184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2 data'!$A$4:$A$83</c15:sqref>
                  </c15:fullRef>
                </c:ext>
              </c:extLst>
              <c:f>'Figure 2 data'!$A$5:$A$83</c:f>
              <c:numCache>
                <c:formatCode>m/d/yyyy</c:formatCode>
                <c:ptCount val="79"/>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numCache>
            </c:numRef>
          </c:cat>
          <c:val>
            <c:numRef>
              <c:extLst>
                <c:ext xmlns:c15="http://schemas.microsoft.com/office/drawing/2012/chart" uri="{02D57815-91ED-43cb-92C2-25804820EDAC}">
                  <c15:fullRef>
                    <c15:sqref>'Figure 2 data'!$B$84:$B$163</c15:sqref>
                  </c15:fullRef>
                </c:ext>
              </c:extLst>
              <c:f>'Figure 2 data'!$B$85:$B$163</c:f>
              <c:numCache>
                <c:formatCode>#,##0</c:formatCode>
                <c:ptCount val="79"/>
                <c:pt idx="0">
                  <c:v>0</c:v>
                </c:pt>
                <c:pt idx="1">
                  <c:v>0</c:v>
                </c:pt>
                <c:pt idx="2">
                  <c:v>0</c:v>
                </c:pt>
                <c:pt idx="3">
                  <c:v>2</c:v>
                </c:pt>
                <c:pt idx="4">
                  <c:v>5</c:v>
                </c:pt>
                <c:pt idx="5">
                  <c:v>6</c:v>
                </c:pt>
                <c:pt idx="6">
                  <c:v>10</c:v>
                </c:pt>
                <c:pt idx="7">
                  <c:v>10</c:v>
                </c:pt>
                <c:pt idx="8">
                  <c:v>10</c:v>
                </c:pt>
                <c:pt idx="9">
                  <c:v>12</c:v>
                </c:pt>
                <c:pt idx="10">
                  <c:v>14</c:v>
                </c:pt>
                <c:pt idx="11">
                  <c:v>15</c:v>
                </c:pt>
                <c:pt idx="12">
                  <c:v>30</c:v>
                </c:pt>
                <c:pt idx="13">
                  <c:v>65</c:v>
                </c:pt>
                <c:pt idx="14">
                  <c:v>72</c:v>
                </c:pt>
                <c:pt idx="15">
                  <c:v>72</c:v>
                </c:pt>
                <c:pt idx="16">
                  <c:v>115</c:v>
                </c:pt>
                <c:pt idx="17">
                  <c:v>165</c:v>
                </c:pt>
                <c:pt idx="18">
                  <c:v>214</c:v>
                </c:pt>
                <c:pt idx="19">
                  <c:v>277</c:v>
                </c:pt>
                <c:pt idx="20">
                  <c:v>348</c:v>
                </c:pt>
                <c:pt idx="21">
                  <c:v>350</c:v>
                </c:pt>
                <c:pt idx="22">
                  <c:v>354</c:v>
                </c:pt>
                <c:pt idx="23">
                  <c:v>476</c:v>
                </c:pt>
                <c:pt idx="24">
                  <c:v>593</c:v>
                </c:pt>
                <c:pt idx="25">
                  <c:v>718</c:v>
                </c:pt>
                <c:pt idx="26">
                  <c:v>819</c:v>
                </c:pt>
                <c:pt idx="27">
                  <c:v>904</c:v>
                </c:pt>
                <c:pt idx="28">
                  <c:v>954</c:v>
                </c:pt>
                <c:pt idx="29">
                  <c:v>964</c:v>
                </c:pt>
                <c:pt idx="30">
                  <c:v>1041</c:v>
                </c:pt>
                <c:pt idx="31">
                  <c:v>1185</c:v>
                </c:pt>
                <c:pt idx="32">
                  <c:v>1334</c:v>
                </c:pt>
                <c:pt idx="33">
                  <c:v>1462</c:v>
                </c:pt>
                <c:pt idx="34">
                  <c:v>1572</c:v>
                </c:pt>
                <c:pt idx="35">
                  <c:v>1597</c:v>
                </c:pt>
                <c:pt idx="36">
                  <c:v>1614</c:v>
                </c:pt>
                <c:pt idx="37">
                  <c:v>1738</c:v>
                </c:pt>
                <c:pt idx="38">
                  <c:v>1898</c:v>
                </c:pt>
                <c:pt idx="39">
                  <c:v>2019</c:v>
                </c:pt>
                <c:pt idx="40">
                  <c:v>2135</c:v>
                </c:pt>
                <c:pt idx="41">
                  <c:v>2219</c:v>
                </c:pt>
                <c:pt idx="42">
                  <c:v>2259</c:v>
                </c:pt>
                <c:pt idx="43">
                  <c:v>2273</c:v>
                </c:pt>
                <c:pt idx="44">
                  <c:v>2381</c:v>
                </c:pt>
                <c:pt idx="45">
                  <c:v>2515</c:v>
                </c:pt>
                <c:pt idx="46">
                  <c:v>2627</c:v>
                </c:pt>
                <c:pt idx="47">
                  <c:v>2702</c:v>
                </c:pt>
                <c:pt idx="48">
                  <c:v>2778</c:v>
                </c:pt>
                <c:pt idx="49">
                  <c:v>2792</c:v>
                </c:pt>
                <c:pt idx="50">
                  <c:v>2799</c:v>
                </c:pt>
                <c:pt idx="51">
                  <c:v>2864</c:v>
                </c:pt>
                <c:pt idx="52">
                  <c:v>2986</c:v>
                </c:pt>
                <c:pt idx="53">
                  <c:v>3071</c:v>
                </c:pt>
                <c:pt idx="54">
                  <c:v>3143</c:v>
                </c:pt>
                <c:pt idx="55">
                  <c:v>3192</c:v>
                </c:pt>
                <c:pt idx="56">
                  <c:v>3209</c:v>
                </c:pt>
                <c:pt idx="57">
                  <c:v>3214</c:v>
                </c:pt>
                <c:pt idx="58">
                  <c:v>3287</c:v>
                </c:pt>
                <c:pt idx="59">
                  <c:v>3377</c:v>
                </c:pt>
                <c:pt idx="60">
                  <c:v>3421</c:v>
                </c:pt>
                <c:pt idx="61">
                  <c:v>3477</c:v>
                </c:pt>
                <c:pt idx="62">
                  <c:v>3537</c:v>
                </c:pt>
                <c:pt idx="63">
                  <c:v>3547</c:v>
                </c:pt>
                <c:pt idx="64">
                  <c:v>3550</c:v>
                </c:pt>
                <c:pt idx="65">
                  <c:v>3596</c:v>
                </c:pt>
                <c:pt idx="66">
                  <c:v>3662</c:v>
                </c:pt>
                <c:pt idx="67">
                  <c:v>3710</c:v>
                </c:pt>
                <c:pt idx="68">
                  <c:v>3738</c:v>
                </c:pt>
                <c:pt idx="69">
                  <c:v>3766</c:v>
                </c:pt>
                <c:pt idx="70">
                  <c:v>3777</c:v>
                </c:pt>
                <c:pt idx="71">
                  <c:v>3780</c:v>
                </c:pt>
                <c:pt idx="72">
                  <c:v>3802</c:v>
                </c:pt>
                <c:pt idx="73">
                  <c:v>3822</c:v>
                </c:pt>
                <c:pt idx="74">
                  <c:v>3843</c:v>
                </c:pt>
                <c:pt idx="75">
                  <c:v>3868</c:v>
                </c:pt>
                <c:pt idx="76">
                  <c:v>3899</c:v>
                </c:pt>
                <c:pt idx="77">
                  <c:v>3909</c:v>
                </c:pt>
                <c:pt idx="78">
                  <c:v>3911</c:v>
                </c:pt>
              </c:numCache>
            </c:numRef>
          </c:val>
          <c:smooth val="0"/>
          <c:extLst>
            <c:ext xmlns:c16="http://schemas.microsoft.com/office/drawing/2014/chart" uri="{C3380CC4-5D6E-409C-BE32-E72D297353CC}">
              <c16:uniqueId val="{00000001-5E67-4A80-B378-71EABE421037}"/>
            </c:ext>
          </c:extLst>
        </c:ser>
        <c:dLbls>
          <c:showLegendKey val="0"/>
          <c:showVal val="0"/>
          <c:showCatName val="0"/>
          <c:showSerName val="0"/>
          <c:showPercent val="0"/>
          <c:showBubbleSize val="0"/>
        </c:dLbls>
        <c:smooth val="0"/>
        <c:axId val="691776104"/>
        <c:axId val="691782336"/>
      </c:lineChart>
      <c:dateAx>
        <c:axId val="691776104"/>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82336"/>
        <c:crosses val="autoZero"/>
        <c:auto val="1"/>
        <c:lblOffset val="100"/>
        <c:baseTimeUnit val="days"/>
        <c:majorUnit val="3"/>
        <c:majorTimeUnit val="days"/>
      </c:dateAx>
      <c:valAx>
        <c:axId val="69178233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76104"/>
        <c:crosses val="autoZero"/>
        <c:crossBetween val="between"/>
      </c:valAx>
      <c:spPr>
        <a:noFill/>
        <a:ln>
          <a:noFill/>
        </a:ln>
        <a:effectLst/>
      </c:spPr>
    </c:plotArea>
    <c:legend>
      <c:legendPos val="r"/>
      <c:layout>
        <c:manualLayout>
          <c:xMode val="edge"/>
          <c:yMode val="edge"/>
          <c:x val="0.42641443937472878"/>
          <c:y val="0.24044174832788925"/>
          <c:w val="8.2985385940489889E-2"/>
          <c:h val="7.8042862986088993E-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3a: COVID-19 deaths registered between weeks 1 and 22, 2020 by age group, Scotland</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7725535075771623E-2"/>
          <c:y val="8.143163922691482E-2"/>
          <c:w val="0.80531965410390338"/>
          <c:h val="0.35458421078310498"/>
        </c:manualLayout>
      </c:layout>
      <c:barChart>
        <c:barDir val="col"/>
        <c:grouping val="clustered"/>
        <c:varyColors val="0"/>
        <c:ser>
          <c:idx val="1"/>
          <c:order val="0"/>
          <c:tx>
            <c:v>COVID-19 deaths</c:v>
          </c:tx>
          <c:spPr>
            <a:solidFill>
              <a:schemeClr val="accent5">
                <a:lumMod val="50000"/>
              </a:schemeClr>
            </a:solidFill>
            <a:ln>
              <a:noFill/>
            </a:ln>
            <a:effectLst/>
          </c:spPr>
          <c:invertIfNegative val="0"/>
          <c:dLbls>
            <c:dLbl>
              <c:idx val="3"/>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854-4337-B9D9-C1589BDB3557}"/>
                </c:ext>
              </c:extLst>
            </c:dLbl>
            <c:dLbl>
              <c:idx val="4"/>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54-4337-B9D9-C1589BDB3557}"/>
                </c:ext>
              </c:extLst>
            </c:dLbl>
            <c:dLbl>
              <c:idx val="5"/>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54-4337-B9D9-C1589BDB3557}"/>
                </c:ext>
              </c:extLst>
            </c:dLbl>
            <c:dLbl>
              <c:idx val="6"/>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54-4337-B9D9-C1589BDB355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data'!$D$5:$D$11</c:f>
              <c:numCache>
                <c:formatCode>#,##0</c:formatCode>
                <c:ptCount val="7"/>
                <c:pt idx="0">
                  <c:v>0</c:v>
                </c:pt>
                <c:pt idx="1">
                  <c:v>0</c:v>
                </c:pt>
                <c:pt idx="2">
                  <c:v>24</c:v>
                </c:pt>
                <c:pt idx="3">
                  <c:v>325</c:v>
                </c:pt>
                <c:pt idx="4">
                  <c:v>573</c:v>
                </c:pt>
                <c:pt idx="5">
                  <c:v>1307</c:v>
                </c:pt>
                <c:pt idx="6">
                  <c:v>1682</c:v>
                </c:pt>
              </c:numCache>
            </c:numRef>
          </c:val>
          <c:extLst>
            <c:ext xmlns:c16="http://schemas.microsoft.com/office/drawing/2014/chart" uri="{C3380CC4-5D6E-409C-BE32-E72D297353CC}">
              <c16:uniqueId val="{00000001-6C18-4078-9568-091DFE4010AC}"/>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475212898796273"/>
          <c:y val="7.4641146591829258E-2"/>
          <c:w val="0.15946880702766397"/>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3b: All deaths registered between weeks 1 and 22, 2020 by age group, Scotland</a:t>
            </a:r>
          </a:p>
        </c:rich>
      </c:tx>
      <c:layout>
        <c:manualLayout>
          <c:xMode val="edge"/>
          <c:yMode val="edge"/>
          <c:x val="0.26744316771154314"/>
          <c:y val="0.45006834967837045"/>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7300832534111333E-2"/>
          <c:y val="0.55243584363866738"/>
          <c:w val="0.80531965410390338"/>
          <c:h val="0.35458421078310498"/>
        </c:manualLayout>
      </c:layout>
      <c:barChart>
        <c:barDir val="col"/>
        <c:grouping val="clustered"/>
        <c:varyColors val="0"/>
        <c:ser>
          <c:idx val="1"/>
          <c:order val="0"/>
          <c:tx>
            <c:v>All deaths</c:v>
          </c:tx>
          <c:spPr>
            <a:solidFill>
              <a:schemeClr val="tx1">
                <a:lumMod val="50000"/>
                <a:lumOff val="50000"/>
              </a:schemeClr>
            </a:solidFill>
            <a:ln>
              <a:noFill/>
            </a:ln>
            <a:effectLst/>
          </c:spPr>
          <c:invertIfNegative val="0"/>
          <c:dLbls>
            <c:dLbl>
              <c:idx val="2"/>
              <c:layout>
                <c:manualLayout>
                  <c:x val="-5.0039226332442959E-17"/>
                  <c:y val="4.1945383786274361E-3"/>
                </c:manualLayout>
              </c:layout>
              <c:dLblPos val="outEnd"/>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7B6A-44C8-B9C0-5E4CD3522BB4}"/>
                </c:ext>
              </c:extLst>
            </c:dLbl>
            <c:dLbl>
              <c:idx val="3"/>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6A-44C8-B9C0-5E4CD3522BB4}"/>
                </c:ext>
              </c:extLst>
            </c:dLbl>
            <c:dLbl>
              <c:idx val="4"/>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B6A-44C8-B9C0-5E4CD3522BB4}"/>
                </c:ext>
              </c:extLst>
            </c:dLbl>
            <c:dLbl>
              <c:idx val="5"/>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B6A-44C8-B9C0-5E4CD3522BB4}"/>
                </c:ext>
              </c:extLst>
            </c:dLbl>
            <c:dLbl>
              <c:idx val="6"/>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B6A-44C8-B9C0-5E4CD3522BB4}"/>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data'!$B$5:$B$11</c:f>
              <c:numCache>
                <c:formatCode>#,##0</c:formatCode>
                <c:ptCount val="7"/>
                <c:pt idx="0">
                  <c:v>68</c:v>
                </c:pt>
                <c:pt idx="1">
                  <c:v>38</c:v>
                </c:pt>
                <c:pt idx="2">
                  <c:v>984</c:v>
                </c:pt>
                <c:pt idx="3">
                  <c:v>4077</c:v>
                </c:pt>
                <c:pt idx="4">
                  <c:v>5348</c:v>
                </c:pt>
                <c:pt idx="5">
                  <c:v>9051</c:v>
                </c:pt>
                <c:pt idx="6">
                  <c:v>10638</c:v>
                </c:pt>
              </c:numCache>
            </c:numRef>
          </c:val>
          <c:extLst>
            <c:ext xmlns:c16="http://schemas.microsoft.com/office/drawing/2014/chart" uri="{C3380CC4-5D6E-409C-BE32-E72D297353CC}">
              <c16:uniqueId val="{00000007-5A4E-44C7-8BA0-8834CA1D8B2B}"/>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a:t>
                </a:r>
              </a:p>
            </c:rich>
          </c:tx>
          <c:layout>
            <c:manualLayout>
              <c:xMode val="edge"/>
              <c:yMode val="edge"/>
              <c:x val="7.3780951383124217E-4"/>
              <c:y val="0.6236561103843211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5715633534700389"/>
          <c:y val="0.51826177914506832"/>
          <c:w val="0.12805102508675326"/>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4: COVID-19 deaths registered between weeks 1 and 22 of 2020, </a:t>
            </a:r>
          </a:p>
          <a:p>
            <a:pPr>
              <a:defRPr sz="1200"/>
            </a:pPr>
            <a:r>
              <a:rPr lang="en-US" sz="1200"/>
              <a:t>by health board of residence, Scotland</a:t>
            </a:r>
          </a:p>
        </c:rich>
      </c:tx>
      <c:layout>
        <c:manualLayout>
          <c:xMode val="edge"/>
          <c:yMode val="edge"/>
          <c:x val="0.23323441785744028"/>
          <c:y val="1.67189132706374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85568602798753E-2"/>
          <c:y val="0.10097186911197228"/>
          <c:w val="0.90357304620443424"/>
          <c:h val="0.58399526078049024"/>
        </c:manualLayout>
      </c:layout>
      <c:barChart>
        <c:barDir val="col"/>
        <c:grouping val="clustered"/>
        <c:varyColors val="0"/>
        <c:ser>
          <c:idx val="1"/>
          <c:order val="0"/>
          <c:tx>
            <c:v>COVID-19</c:v>
          </c:tx>
          <c:spPr>
            <a:solidFill>
              <a:schemeClr val="accent5">
                <a:lumMod val="50000"/>
              </a:schemeClr>
            </a:solidFill>
            <a:ln>
              <a:noFill/>
            </a:ln>
            <a:effectLst/>
          </c:spPr>
          <c:invertIfNegative val="0"/>
          <c:dLbls>
            <c:dLbl>
              <c:idx val="0"/>
              <c:layout>
                <c:manualLayout>
                  <c:x val="-1.2526786397973211E-17"/>
                  <c:y val="4.1867046085398228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03DE-4376-A5F6-509EBB8C7AAE}"/>
                </c:ext>
              </c:extLst>
            </c:dLbl>
            <c:dLbl>
              <c:idx val="1"/>
              <c:layout>
                <c:manualLayout>
                  <c:x val="0"/>
                  <c:y val="3.5594006861994841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03DE-4376-A5F6-509EBB8C7AAE}"/>
                </c:ext>
              </c:extLst>
            </c:dLbl>
            <c:dLbl>
              <c:idx val="2"/>
              <c:layout>
                <c:manualLayout>
                  <c:x val="0"/>
                  <c:y val="3.3504142703165242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03DE-4376-A5F6-509EBB8C7AAE}"/>
                </c:ext>
              </c:extLst>
            </c:dLbl>
            <c:dLbl>
              <c:idx val="3"/>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03DE-4376-A5F6-509EBB8C7AAE}"/>
                </c:ext>
              </c:extLst>
            </c:dLbl>
            <c:dLbl>
              <c:idx val="4"/>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03DE-4376-A5F6-509EBB8C7AAE}"/>
                </c:ext>
              </c:extLst>
            </c:dLbl>
            <c:dLbl>
              <c:idx val="5"/>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03DE-4376-A5F6-509EBB8C7AAE}"/>
                </c:ext>
              </c:extLst>
            </c:dLbl>
            <c:dLbl>
              <c:idx val="6"/>
              <c:layout>
                <c:manualLayout>
                  <c:x val="-1.0021429118378569E-16"/>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03DE-4376-A5F6-509EBB8C7AAE}"/>
                </c:ext>
              </c:extLst>
            </c:dLbl>
            <c:dLbl>
              <c:idx val="7"/>
              <c:layout>
                <c:manualLayout>
                  <c:x val="0"/>
                  <c:y val="3.9773693781128237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03DE-4376-A5F6-509EBB8C7AAE}"/>
                </c:ext>
              </c:extLst>
            </c:dLbl>
            <c:dLbl>
              <c:idx val="8"/>
              <c:layout>
                <c:manualLayout>
                  <c:x val="0"/>
                  <c:y val="3.7680341476858399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03DE-4376-A5F6-509EBB8C7AAE}"/>
                </c:ext>
              </c:extLst>
            </c:dLbl>
            <c:dLbl>
              <c:idx val="9"/>
              <c:layout>
                <c:manualLayout>
                  <c:x val="0"/>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03DE-4376-A5F6-509EBB8C7AAE}"/>
                </c:ext>
              </c:extLst>
            </c:dLbl>
            <c:dLbl>
              <c:idx val="10"/>
              <c:layout/>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DE-4376-A5F6-509EBB8C7AAE}"/>
                </c:ext>
              </c:extLst>
            </c:dLbl>
            <c:dLbl>
              <c:idx val="11"/>
              <c:layout/>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3DE-4376-A5F6-509EBB8C7AAE}"/>
                </c:ext>
              </c:extLst>
            </c:dLbl>
            <c:dLbl>
              <c:idx val="12"/>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03DE-4376-A5F6-509EBB8C7AAE}"/>
                </c:ext>
              </c:extLst>
            </c:dLbl>
            <c:dLbl>
              <c:idx val="13"/>
              <c:layout/>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3DE-4376-A5F6-509EBB8C7AAE}"/>
                </c:ext>
              </c:extLst>
            </c:dLbl>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4 data'!$A$5:$A$18</c:f>
              <c:strCache>
                <c:ptCount val="14"/>
                <c:pt idx="0">
                  <c:v>Ayrshire and Arran</c:v>
                </c:pt>
                <c:pt idx="1">
                  <c:v>Borders</c:v>
                </c:pt>
                <c:pt idx="2">
                  <c:v>Dumfries and Galloway</c:v>
                </c:pt>
                <c:pt idx="3">
                  <c:v>Fife</c:v>
                </c:pt>
                <c:pt idx="4">
                  <c:v>Forth Valley</c:v>
                </c:pt>
                <c:pt idx="5">
                  <c:v>Grampian</c:v>
                </c:pt>
                <c:pt idx="6">
                  <c:v>Greater Glasgow and Clyde</c:v>
                </c:pt>
                <c:pt idx="7">
                  <c:v>Highland</c:v>
                </c:pt>
                <c:pt idx="8">
                  <c:v>Lanarkshire</c:v>
                </c:pt>
                <c:pt idx="9">
                  <c:v>Lothian</c:v>
                </c:pt>
                <c:pt idx="10">
                  <c:v>Orkney</c:v>
                </c:pt>
                <c:pt idx="11">
                  <c:v>Shetland</c:v>
                </c:pt>
                <c:pt idx="12">
                  <c:v>Tayside</c:v>
                </c:pt>
                <c:pt idx="13">
                  <c:v>Western Isles</c:v>
                </c:pt>
              </c:strCache>
            </c:strRef>
          </c:cat>
          <c:val>
            <c:numRef>
              <c:f>'Figure 4 data'!$C$5:$C$18</c:f>
              <c:numCache>
                <c:formatCode>#,##0</c:formatCode>
                <c:ptCount val="14"/>
                <c:pt idx="0">
                  <c:v>276</c:v>
                </c:pt>
                <c:pt idx="1">
                  <c:v>62</c:v>
                </c:pt>
                <c:pt idx="2">
                  <c:v>47</c:v>
                </c:pt>
                <c:pt idx="3">
                  <c:v>189</c:v>
                </c:pt>
                <c:pt idx="4">
                  <c:v>219</c:v>
                </c:pt>
                <c:pt idx="5">
                  <c:v>240</c:v>
                </c:pt>
                <c:pt idx="6">
                  <c:v>1262</c:v>
                </c:pt>
                <c:pt idx="7">
                  <c:v>111</c:v>
                </c:pt>
                <c:pt idx="8">
                  <c:v>534</c:v>
                </c:pt>
                <c:pt idx="9">
                  <c:v>673</c:v>
                </c:pt>
                <c:pt idx="10">
                  <c:v>2</c:v>
                </c:pt>
                <c:pt idx="11">
                  <c:v>7</c:v>
                </c:pt>
                <c:pt idx="12">
                  <c:v>289</c:v>
                </c:pt>
                <c:pt idx="13">
                  <c:v>0</c:v>
                </c:pt>
              </c:numCache>
            </c:numRef>
          </c:val>
          <c:extLst>
            <c:ext xmlns:c16="http://schemas.microsoft.com/office/drawing/2014/chart" uri="{C3380CC4-5D6E-409C-BE32-E72D297353CC}">
              <c16:uniqueId val="{00000001-A7B5-43B9-AEEA-C69A7C75B2BC}"/>
            </c:ext>
          </c:extLst>
        </c:ser>
        <c:dLbls>
          <c:showLegendKey val="0"/>
          <c:showVal val="0"/>
          <c:showCatName val="0"/>
          <c:showSerName val="0"/>
          <c:showPercent val="0"/>
          <c:showBubbleSize val="0"/>
        </c:dLbls>
        <c:gapWidth val="74"/>
        <c:overlap val="-17"/>
        <c:axId val="524172848"/>
        <c:axId val="524173176"/>
      </c:barChart>
      <c:catAx>
        <c:axId val="52417284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Health board of residence</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3176"/>
        <c:crosses val="autoZero"/>
        <c:auto val="1"/>
        <c:lblAlgn val="ctr"/>
        <c:lblOffset val="100"/>
        <c:noMultiLvlLbl val="0"/>
      </c:catAx>
      <c:valAx>
        <c:axId val="5241731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in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28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5: Deaths by week of registration, Scotland,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301453106488608E-2"/>
          <c:y val="9.3976419091814145E-2"/>
          <c:w val="0.8897409983424539"/>
          <c:h val="0.73501110300875716"/>
        </c:manualLayout>
      </c:layout>
      <c:lineChart>
        <c:grouping val="standard"/>
        <c:varyColors val="0"/>
        <c:ser>
          <c:idx val="0"/>
          <c:order val="0"/>
          <c:tx>
            <c:v>All deaths 2020</c:v>
          </c:tx>
          <c:spPr>
            <a:ln w="31750" cap="rnd">
              <a:solidFill>
                <a:schemeClr val="accent1">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22EB-4D52-A6F0-8426894CAA34}"/>
              </c:ext>
            </c:extLst>
          </c:dPt>
          <c:dPt>
            <c:idx val="18"/>
            <c:marker>
              <c:symbol val="none"/>
            </c:marker>
            <c:bubble3D val="0"/>
            <c:extLst>
              <c:ext xmlns:c16="http://schemas.microsoft.com/office/drawing/2014/chart" uri="{C3380CC4-5D6E-409C-BE32-E72D297353CC}">
                <c16:uniqueId val="{00000003-E473-4A86-A13F-07ECC54364DB}"/>
              </c:ext>
            </c:extLst>
          </c:dPt>
          <c:dPt>
            <c:idx val="19"/>
            <c:marker>
              <c:symbol val="none"/>
            </c:marker>
            <c:bubble3D val="0"/>
            <c:extLst>
              <c:ext xmlns:c16="http://schemas.microsoft.com/office/drawing/2014/chart" uri="{C3380CC4-5D6E-409C-BE32-E72D297353CC}">
                <c16:uniqueId val="{00000006-A9F5-4A01-B389-62A21A9509A0}"/>
              </c:ext>
            </c:extLst>
          </c:dPt>
          <c:dPt>
            <c:idx val="20"/>
            <c:marker>
              <c:symbol val="none"/>
            </c:marker>
            <c:bubble3D val="0"/>
            <c:extLst>
              <c:ext xmlns:c16="http://schemas.microsoft.com/office/drawing/2014/chart" uri="{C3380CC4-5D6E-409C-BE32-E72D297353CC}">
                <c16:uniqueId val="{00000009-C963-4D78-8F50-0B328988CC00}"/>
              </c:ext>
            </c:extLst>
          </c:dPt>
          <c:dPt>
            <c:idx val="21"/>
            <c:marker>
              <c:symbol val="circle"/>
              <c:size val="6"/>
              <c:spPr>
                <a:solidFill>
                  <a:schemeClr val="accent1">
                    <a:lumMod val="60000"/>
                    <a:lumOff val="40000"/>
                  </a:schemeClr>
                </a:solidFill>
                <a:ln w="9525">
                  <a:solidFill>
                    <a:schemeClr val="accent1">
                      <a:lumMod val="60000"/>
                      <a:lumOff val="40000"/>
                    </a:schemeClr>
                  </a:solidFill>
                </a:ln>
                <a:effectLst/>
              </c:spPr>
            </c:marker>
            <c:bubble3D val="0"/>
            <c:extLst>
              <c:ext xmlns:c16="http://schemas.microsoft.com/office/drawing/2014/chart" uri="{C3380CC4-5D6E-409C-BE32-E72D297353CC}">
                <c16:uniqueId val="{0000000C-242E-4077-A802-904B93EE42E0}"/>
              </c:ext>
            </c:extLst>
          </c:dPt>
          <c:dLbls>
            <c:dLbl>
              <c:idx val="2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42E-4077-A802-904B93EE42E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 data'!$B$3:$W$3</c:f>
              <c:strCache>
                <c:ptCount val="22"/>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strCache>
            </c:strRef>
          </c:cat>
          <c:val>
            <c:numRef>
              <c:f>'Figure 5 data'!$B$5:$W$5</c:f>
              <c:numCache>
                <c:formatCode>#,##0</c:formatCode>
                <c:ptCount val="22"/>
                <c:pt idx="0">
                  <c:v>1161</c:v>
                </c:pt>
                <c:pt idx="1">
                  <c:v>1567</c:v>
                </c:pt>
                <c:pt idx="2">
                  <c:v>1322</c:v>
                </c:pt>
                <c:pt idx="3">
                  <c:v>1226</c:v>
                </c:pt>
                <c:pt idx="4">
                  <c:v>1188</c:v>
                </c:pt>
                <c:pt idx="5">
                  <c:v>1216</c:v>
                </c:pt>
                <c:pt idx="6">
                  <c:v>1162</c:v>
                </c:pt>
                <c:pt idx="7">
                  <c:v>1162</c:v>
                </c:pt>
                <c:pt idx="8">
                  <c:v>1171</c:v>
                </c:pt>
                <c:pt idx="9">
                  <c:v>1208</c:v>
                </c:pt>
                <c:pt idx="10">
                  <c:v>1186</c:v>
                </c:pt>
                <c:pt idx="11">
                  <c:v>1196</c:v>
                </c:pt>
                <c:pt idx="12">
                  <c:v>1079</c:v>
                </c:pt>
                <c:pt idx="13">
                  <c:v>1744</c:v>
                </c:pt>
                <c:pt idx="14">
                  <c:v>1978</c:v>
                </c:pt>
                <c:pt idx="15">
                  <c:v>1916</c:v>
                </c:pt>
                <c:pt idx="16">
                  <c:v>1836</c:v>
                </c:pt>
                <c:pt idx="17">
                  <c:v>1679</c:v>
                </c:pt>
                <c:pt idx="18">
                  <c:v>1435</c:v>
                </c:pt>
                <c:pt idx="19">
                  <c:v>1421</c:v>
                </c:pt>
                <c:pt idx="20">
                  <c:v>1226</c:v>
                </c:pt>
                <c:pt idx="21">
                  <c:v>1125</c:v>
                </c:pt>
              </c:numCache>
            </c:numRef>
          </c:val>
          <c:smooth val="0"/>
          <c:extLst>
            <c:ext xmlns:c16="http://schemas.microsoft.com/office/drawing/2014/chart" uri="{C3380CC4-5D6E-409C-BE32-E72D297353CC}">
              <c16:uniqueId val="{00000000-B456-4ABD-A2C5-9D6C2E8EF6F6}"/>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01-22EB-4D52-A6F0-8426894CAA34}"/>
              </c:ext>
            </c:extLst>
          </c:dPt>
          <c:dPt>
            <c:idx val="18"/>
            <c:marker>
              <c:symbol val="none"/>
            </c:marker>
            <c:bubble3D val="0"/>
            <c:extLst>
              <c:ext xmlns:c16="http://schemas.microsoft.com/office/drawing/2014/chart" uri="{C3380CC4-5D6E-409C-BE32-E72D297353CC}">
                <c16:uniqueId val="{00000004-E473-4A86-A13F-07ECC54364DB}"/>
              </c:ext>
            </c:extLst>
          </c:dPt>
          <c:dPt>
            <c:idx val="19"/>
            <c:marker>
              <c:symbol val="none"/>
            </c:marker>
            <c:bubble3D val="0"/>
            <c:extLst>
              <c:ext xmlns:c16="http://schemas.microsoft.com/office/drawing/2014/chart" uri="{C3380CC4-5D6E-409C-BE32-E72D297353CC}">
                <c16:uniqueId val="{00000007-A9F5-4A01-B389-62A21A9509A0}"/>
              </c:ext>
            </c:extLst>
          </c:dPt>
          <c:dPt>
            <c:idx val="20"/>
            <c:marker>
              <c:symbol val="none"/>
            </c:marker>
            <c:bubble3D val="0"/>
            <c:extLst>
              <c:ext xmlns:c16="http://schemas.microsoft.com/office/drawing/2014/chart" uri="{C3380CC4-5D6E-409C-BE32-E72D297353CC}">
                <c16:uniqueId val="{0000000A-C963-4D78-8F50-0B328988CC00}"/>
              </c:ext>
            </c:extLst>
          </c:dPt>
          <c:dPt>
            <c:idx val="21"/>
            <c:marker>
              <c:symbol val="circle"/>
              <c:size val="6"/>
              <c:spPr>
                <a:solidFill>
                  <a:schemeClr val="bg2">
                    <a:lumMod val="50000"/>
                  </a:schemeClr>
                </a:solidFill>
                <a:ln w="9525">
                  <a:solidFill>
                    <a:schemeClr val="tx1">
                      <a:lumMod val="50000"/>
                      <a:lumOff val="50000"/>
                    </a:schemeClr>
                  </a:solidFill>
                </a:ln>
                <a:effectLst/>
              </c:spPr>
            </c:marker>
            <c:bubble3D val="0"/>
            <c:extLst>
              <c:ext xmlns:c16="http://schemas.microsoft.com/office/drawing/2014/chart" uri="{C3380CC4-5D6E-409C-BE32-E72D297353CC}">
                <c16:uniqueId val="{0000000D-242E-4077-A802-904B93EE42E0}"/>
              </c:ext>
            </c:extLst>
          </c:dPt>
          <c:dLbls>
            <c:dLbl>
              <c:idx val="21"/>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42E-4077-A802-904B93EE42E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 data'!$B$3:$W$3</c:f>
              <c:strCache>
                <c:ptCount val="22"/>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strCache>
            </c:strRef>
          </c:cat>
          <c:val>
            <c:numRef>
              <c:f>'Figure 5 data'!$B$6:$W$6</c:f>
              <c:numCache>
                <c:formatCode>#,##0</c:formatCode>
                <c:ptCount val="22"/>
                <c:pt idx="0">
                  <c:v>1276</c:v>
                </c:pt>
                <c:pt idx="1">
                  <c:v>1559.6</c:v>
                </c:pt>
                <c:pt idx="2">
                  <c:v>1382</c:v>
                </c:pt>
                <c:pt idx="3">
                  <c:v>1316.6</c:v>
                </c:pt>
                <c:pt idx="4">
                  <c:v>1279.5999999999999</c:v>
                </c:pt>
                <c:pt idx="5">
                  <c:v>1253.8</c:v>
                </c:pt>
                <c:pt idx="6">
                  <c:v>1259.2</c:v>
                </c:pt>
                <c:pt idx="7">
                  <c:v>1246.8</c:v>
                </c:pt>
                <c:pt idx="8">
                  <c:v>1164.8</c:v>
                </c:pt>
                <c:pt idx="9">
                  <c:v>1228.5999999999999</c:v>
                </c:pt>
                <c:pt idx="10">
                  <c:v>1169</c:v>
                </c:pt>
                <c:pt idx="11">
                  <c:v>1120.4000000000001</c:v>
                </c:pt>
                <c:pt idx="12">
                  <c:v>1118.2</c:v>
                </c:pt>
                <c:pt idx="13">
                  <c:v>1098.4000000000001</c:v>
                </c:pt>
                <c:pt idx="14">
                  <c:v>1099.8</c:v>
                </c:pt>
                <c:pt idx="15">
                  <c:v>1067.2</c:v>
                </c:pt>
                <c:pt idx="16">
                  <c:v>1086.8</c:v>
                </c:pt>
                <c:pt idx="17">
                  <c:v>1079.4000000000001</c:v>
                </c:pt>
                <c:pt idx="18">
                  <c:v>1034.2</c:v>
                </c:pt>
                <c:pt idx="19">
                  <c:v>1064</c:v>
                </c:pt>
                <c:pt idx="20">
                  <c:v>1045</c:v>
                </c:pt>
                <c:pt idx="21">
                  <c:v>1017</c:v>
                </c:pt>
              </c:numCache>
            </c:numRef>
          </c:val>
          <c:smooth val="0"/>
          <c:extLst>
            <c:ext xmlns:c16="http://schemas.microsoft.com/office/drawing/2014/chart" uri="{C3380CC4-5D6E-409C-BE32-E72D297353CC}">
              <c16:uniqueId val="{00000002-B456-4ABD-A2C5-9D6C2E8EF6F6}"/>
            </c:ext>
          </c:extLst>
        </c:ser>
        <c:ser>
          <c:idx val="1"/>
          <c:order val="2"/>
          <c:tx>
            <c:v>COVID-19 deaths 2020</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02-22EB-4D52-A6F0-8426894CAA34}"/>
              </c:ext>
            </c:extLst>
          </c:dPt>
          <c:dPt>
            <c:idx val="18"/>
            <c:marker>
              <c:symbol val="none"/>
            </c:marker>
            <c:bubble3D val="0"/>
            <c:extLst>
              <c:ext xmlns:c16="http://schemas.microsoft.com/office/drawing/2014/chart" uri="{C3380CC4-5D6E-409C-BE32-E72D297353CC}">
                <c16:uniqueId val="{00000005-E473-4A86-A13F-07ECC54364DB}"/>
              </c:ext>
            </c:extLst>
          </c:dPt>
          <c:dPt>
            <c:idx val="19"/>
            <c:marker>
              <c:symbol val="none"/>
            </c:marker>
            <c:bubble3D val="0"/>
            <c:extLst>
              <c:ext xmlns:c16="http://schemas.microsoft.com/office/drawing/2014/chart" uri="{C3380CC4-5D6E-409C-BE32-E72D297353CC}">
                <c16:uniqueId val="{00000008-A9F5-4A01-B389-62A21A9509A0}"/>
              </c:ext>
            </c:extLst>
          </c:dPt>
          <c:dPt>
            <c:idx val="20"/>
            <c:marker>
              <c:symbol val="none"/>
            </c:marker>
            <c:bubble3D val="0"/>
            <c:extLst>
              <c:ext xmlns:c16="http://schemas.microsoft.com/office/drawing/2014/chart" uri="{C3380CC4-5D6E-409C-BE32-E72D297353CC}">
                <c16:uniqueId val="{0000000B-C963-4D78-8F50-0B328988CC00}"/>
              </c:ext>
            </c:extLst>
          </c:dPt>
          <c:dPt>
            <c:idx val="21"/>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E-242E-4077-A802-904B93EE42E0}"/>
              </c:ext>
            </c:extLst>
          </c:dPt>
          <c:dLbls>
            <c:dLbl>
              <c:idx val="2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42E-4077-A802-904B93EE42E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 data'!$B$3:$W$3</c:f>
              <c:strCache>
                <c:ptCount val="22"/>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strCache>
            </c:strRef>
          </c:cat>
          <c:val>
            <c:numRef>
              <c:f>'Figure 5 data'!$B$7:$W$7</c:f>
              <c:numCache>
                <c:formatCode>#,##0</c:formatCode>
                <c:ptCount val="22"/>
                <c:pt idx="0">
                  <c:v>0</c:v>
                </c:pt>
                <c:pt idx="1">
                  <c:v>0</c:v>
                </c:pt>
                <c:pt idx="2">
                  <c:v>0</c:v>
                </c:pt>
                <c:pt idx="3">
                  <c:v>0</c:v>
                </c:pt>
                <c:pt idx="4">
                  <c:v>0</c:v>
                </c:pt>
                <c:pt idx="5">
                  <c:v>0</c:v>
                </c:pt>
                <c:pt idx="6">
                  <c:v>0</c:v>
                </c:pt>
                <c:pt idx="7">
                  <c:v>0</c:v>
                </c:pt>
                <c:pt idx="8">
                  <c:v>0</c:v>
                </c:pt>
                <c:pt idx="9">
                  <c:v>0</c:v>
                </c:pt>
                <c:pt idx="10">
                  <c:v>0</c:v>
                </c:pt>
                <c:pt idx="11">
                  <c:v>10</c:v>
                </c:pt>
                <c:pt idx="12">
                  <c:v>62</c:v>
                </c:pt>
                <c:pt idx="13">
                  <c:v>282</c:v>
                </c:pt>
                <c:pt idx="14">
                  <c:v>610</c:v>
                </c:pt>
                <c:pt idx="15">
                  <c:v>650</c:v>
                </c:pt>
                <c:pt idx="16">
                  <c:v>659</c:v>
                </c:pt>
                <c:pt idx="17">
                  <c:v>526</c:v>
                </c:pt>
                <c:pt idx="18">
                  <c:v>415</c:v>
                </c:pt>
                <c:pt idx="19">
                  <c:v>336</c:v>
                </c:pt>
                <c:pt idx="20">
                  <c:v>230</c:v>
                </c:pt>
                <c:pt idx="21">
                  <c:v>131</c:v>
                </c:pt>
              </c:numCache>
            </c:numRef>
          </c:val>
          <c:smooth val="0"/>
          <c:extLst>
            <c:ext xmlns:c16="http://schemas.microsoft.com/office/drawing/2014/chart" uri="{C3380CC4-5D6E-409C-BE32-E72D297353CC}">
              <c16:uniqueId val="{00000001-B456-4ABD-A2C5-9D6C2E8EF6F6}"/>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Week number</a:t>
                </a:r>
              </a:p>
            </c:rich>
          </c:tx>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noMultiLvlLbl val="1"/>
      </c:catAx>
      <c:valAx>
        <c:axId val="52253891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0.18381246356487937"/>
          <c:y val="0.51466080846477258"/>
          <c:w val="0.32977600771135285"/>
          <c:h val="0.27858944886686893"/>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6 : Excess Deaths  by underlying cause of death, weeks 18 to</a:t>
            </a:r>
            <a:r>
              <a:rPr lang="en-GB" sz="1200" baseline="0"/>
              <a:t> 22</a:t>
            </a:r>
            <a:r>
              <a:rPr lang="en-GB" sz="1200"/>
              <a:t>,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2543640051511541E-2"/>
          <c:y val="7.1520251959228204E-2"/>
          <c:w val="0.74715270110171761"/>
          <c:h val="0.82910553224997252"/>
        </c:manualLayout>
      </c:layout>
      <c:barChart>
        <c:barDir val="col"/>
        <c:grouping val="stacked"/>
        <c:varyColors val="0"/>
        <c:ser>
          <c:idx val="0"/>
          <c:order val="0"/>
          <c:tx>
            <c:strRef>
              <c:f>'Figure 6 data'!$A$23</c:f>
              <c:strCache>
                <c:ptCount val="1"/>
                <c:pt idx="0">
                  <c:v>Cancer</c:v>
                </c:pt>
              </c:strCache>
            </c:strRef>
          </c:tx>
          <c:spPr>
            <a:solidFill>
              <a:schemeClr val="tx1">
                <a:lumMod val="85000"/>
                <a:lumOff val="15000"/>
              </a:schemeClr>
            </a:solidFill>
            <a:ln>
              <a:solidFill>
                <a:schemeClr val="tx1"/>
              </a:solidFill>
            </a:ln>
            <a:effectLst/>
          </c:spPr>
          <c:invertIfNegative val="0"/>
          <c:dLbls>
            <c:dLbl>
              <c:idx val="0"/>
              <c:layout>
                <c:manualLayout>
                  <c:x val="5.7368934307981158E-2"/>
                  <c:y val="7.9439686026707479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47-475A-B15A-FD34C611F076}"/>
                </c:ext>
              </c:extLst>
            </c:dLbl>
            <c:dLbl>
              <c:idx val="1"/>
              <c:layout>
                <c:manualLayout>
                  <c:x val="5.7318321392016376E-2"/>
                  <c:y val="3.3437991097507946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704-46A2-AFCA-01110B64C180}"/>
                </c:ext>
              </c:extLst>
            </c:dLbl>
            <c:dLbl>
              <c:idx val="3"/>
              <c:layout>
                <c:manualLayout>
                  <c:x val="5.3224155578300819E-2"/>
                  <c:y val="-2.9258098223615466E-2"/>
                </c:manualLayout>
              </c:layout>
              <c:spPr>
                <a:noFill/>
                <a:ln>
                  <a:solidFill>
                    <a:schemeClr val="bg1"/>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7E9-46C6-A362-91DA19699C3B}"/>
                </c:ext>
              </c:extLst>
            </c:dLbl>
            <c:dLbl>
              <c:idx val="4"/>
              <c:layout>
                <c:manualLayout>
                  <c:x val="6.004776526782668E-2"/>
                  <c:y val="2.5078534462189092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599-4E04-8DD6-3292D831864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olidFill>
                      <a:round/>
                    </a:ln>
                    <a:effectLst/>
                  </c:spPr>
                </c15:leaderLines>
              </c:ext>
            </c:extLst>
          </c:dLbls>
          <c:cat>
            <c:numRef>
              <c:extLst>
                <c:ext xmlns:c15="http://schemas.microsoft.com/office/drawing/2012/chart" uri="{02D57815-91ED-43cb-92C2-25804820EDAC}">
                  <c15:fullRef>
                    <c15:sqref>'Figure 6 data'!$O$3:$W$3</c15:sqref>
                  </c15:fullRef>
                </c:ext>
              </c:extLst>
              <c:f>'Figure 6 data'!$S$3:$W$3</c:f>
              <c:numCache>
                <c:formatCode>#######0</c:formatCode>
                <c:ptCount val="5"/>
                <c:pt idx="0">
                  <c:v>18</c:v>
                </c:pt>
                <c:pt idx="1">
                  <c:v>19</c:v>
                </c:pt>
                <c:pt idx="2">
                  <c:v>20</c:v>
                </c:pt>
                <c:pt idx="3">
                  <c:v>21</c:v>
                </c:pt>
                <c:pt idx="4">
                  <c:v>22</c:v>
                </c:pt>
              </c:numCache>
            </c:numRef>
          </c:cat>
          <c:val>
            <c:numRef>
              <c:extLst>
                <c:ext xmlns:c15="http://schemas.microsoft.com/office/drawing/2012/chart" uri="{02D57815-91ED-43cb-92C2-25804820EDAC}">
                  <c15:fullRef>
                    <c15:sqref>'Figure 6 data'!$O$23:$W$23</c15:sqref>
                  </c15:fullRef>
                </c:ext>
              </c:extLst>
              <c:f>'Figure 6 data'!$S$23:$W$23</c:f>
              <c:numCache>
                <c:formatCode>#,##0</c:formatCode>
                <c:ptCount val="5"/>
                <c:pt idx="0">
                  <c:v>-2</c:v>
                </c:pt>
                <c:pt idx="1">
                  <c:v>-9</c:v>
                </c:pt>
                <c:pt idx="2">
                  <c:v>17</c:v>
                </c:pt>
                <c:pt idx="3">
                  <c:v>7</c:v>
                </c:pt>
                <c:pt idx="4">
                  <c:v>-8</c:v>
                </c:pt>
              </c:numCache>
            </c:numRef>
          </c:val>
          <c:extLst>
            <c:ext xmlns:c15="http://schemas.microsoft.com/office/drawing/2012/chart" uri="{02D57815-91ED-43cb-92C2-25804820EDAC}">
              <c15:categoryFilterExceptions>
                <c15:categoryFilterException>
                  <c15:sqref>'Figure 6 data'!$Q$23</c15:sqref>
                  <c15:dLbl>
                    <c:idx val="-1"/>
                    <c:dLblPos val="ctr"/>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8-313B-4409-A3D8-880E2D781555}"/>
                      </c:ext>
                    </c:extLst>
                  </c15:dLbl>
                </c15:categoryFilterException>
                <c15:categoryFilterException>
                  <c15:sqref>'Figure 6 data'!$R$23</c15:sqref>
                  <c15:dLbl>
                    <c:idx val="-1"/>
                    <c:layout>
                      <c:manualLayout>
                        <c:x val="5.5943713279442933E-2"/>
                        <c:y val="8.3643439554381721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9-313B-4409-A3D8-880E2D781555}"/>
                      </c:ext>
                    </c:extLst>
                  </c15:dLbl>
                </c15:categoryFilterException>
              </c15:categoryFilterExceptions>
            </c:ext>
            <c:ext xmlns:c16="http://schemas.microsoft.com/office/drawing/2014/chart" uri="{C3380CC4-5D6E-409C-BE32-E72D297353CC}">
              <c16:uniqueId val="{00000005-0B3A-4014-B98D-226C2028580B}"/>
            </c:ext>
          </c:extLst>
        </c:ser>
        <c:ser>
          <c:idx val="3"/>
          <c:order val="1"/>
          <c:tx>
            <c:strRef>
              <c:f>'Figure 6 data'!$A$26</c:f>
              <c:strCache>
                <c:ptCount val="1"/>
                <c:pt idx="0">
                  <c:v>Respiratory</c:v>
                </c:pt>
              </c:strCache>
            </c:strRef>
          </c:tx>
          <c:spPr>
            <a:solidFill>
              <a:schemeClr val="tx1">
                <a:lumMod val="50000"/>
                <a:lumOff val="50000"/>
              </a:schemeClr>
            </a:solidFill>
            <a:ln>
              <a:solidFill>
                <a:schemeClr val="tx1"/>
              </a:solidFill>
            </a:ln>
            <a:effectLst/>
          </c:spPr>
          <c:invertIfNegative val="0"/>
          <c:dLbls>
            <c:dLbl>
              <c:idx val="0"/>
              <c:layout>
                <c:manualLayout>
                  <c:x val="6.2824168473311404E-2"/>
                  <c:y val="3.7561770295954387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1F47-475A-B15A-FD34C611F076}"/>
                </c:ext>
              </c:extLst>
            </c:dLbl>
            <c:dLbl>
              <c:idx val="1"/>
              <c:layout>
                <c:manualLayout>
                  <c:x val="6.4141931081542133E-2"/>
                  <c:y val="-1.4628884555574755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9704-46A2-AFCA-01110B64C180}"/>
                </c:ext>
              </c:extLst>
            </c:dLbl>
            <c:dLbl>
              <c:idx val="2"/>
              <c:layout>
                <c:manualLayout>
                  <c:x val="5.185943364039567E-2"/>
                  <c:y val="-2.5078369905956112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27E9-46C6-A362-91DA19699C3B}"/>
                </c:ext>
              </c:extLst>
            </c:dLbl>
            <c:dLbl>
              <c:idx val="3"/>
              <c:layout>
                <c:manualLayout>
                  <c:x val="5.7318321392016473E-2"/>
                  <c:y val="-1.253918495297790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27E9-46C6-A362-91DA19699C3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solidFill>
                      <a:round/>
                    </a:ln>
                    <a:effectLst/>
                  </c:spPr>
                </c15:leaderLines>
              </c:ext>
            </c:extLst>
          </c:dLbls>
          <c:cat>
            <c:numRef>
              <c:extLst>
                <c:ext xmlns:c15="http://schemas.microsoft.com/office/drawing/2012/chart" uri="{02D57815-91ED-43cb-92C2-25804820EDAC}">
                  <c15:fullRef>
                    <c15:sqref>'Figure 6 data'!$O$3:$W$3</c15:sqref>
                  </c15:fullRef>
                </c:ext>
              </c:extLst>
              <c:f>'Figure 6 data'!$S$3:$W$3</c:f>
              <c:numCache>
                <c:formatCode>#######0</c:formatCode>
                <c:ptCount val="5"/>
                <c:pt idx="0">
                  <c:v>18</c:v>
                </c:pt>
                <c:pt idx="1">
                  <c:v>19</c:v>
                </c:pt>
                <c:pt idx="2">
                  <c:v>20</c:v>
                </c:pt>
                <c:pt idx="3">
                  <c:v>21</c:v>
                </c:pt>
                <c:pt idx="4">
                  <c:v>22</c:v>
                </c:pt>
              </c:numCache>
            </c:numRef>
          </c:cat>
          <c:val>
            <c:numRef>
              <c:extLst>
                <c:ext xmlns:c15="http://schemas.microsoft.com/office/drawing/2012/chart" uri="{02D57815-91ED-43cb-92C2-25804820EDAC}">
                  <c15:fullRef>
                    <c15:sqref>'Figure 6 data'!$O$26:$W$26</c15:sqref>
                  </c15:fullRef>
                </c:ext>
              </c:extLst>
              <c:f>'Figure 6 data'!$S$26:$W$26</c:f>
              <c:numCache>
                <c:formatCode>#,##0</c:formatCode>
                <c:ptCount val="5"/>
                <c:pt idx="0">
                  <c:v>-20</c:v>
                </c:pt>
                <c:pt idx="1">
                  <c:v>-27</c:v>
                </c:pt>
                <c:pt idx="2">
                  <c:v>-38</c:v>
                </c:pt>
                <c:pt idx="3">
                  <c:v>-39</c:v>
                </c:pt>
                <c:pt idx="4">
                  <c:v>-40</c:v>
                </c:pt>
              </c:numCache>
            </c:numRef>
          </c:val>
          <c:extLst>
            <c:ext xmlns:c15="http://schemas.microsoft.com/office/drawing/2012/chart" uri="{02D57815-91ED-43cb-92C2-25804820EDAC}">
              <c15:categoryFilterExceptions>
                <c15:categoryFilterException>
                  <c15:sqref>'Figure 6 data'!$O$26</c15:sqref>
                  <c15:dLbl>
                    <c:idx val="-1"/>
                    <c:layout>
                      <c:manualLayout>
                        <c:x val="8.1994458164587405E-2"/>
                        <c:y val="-2.5120227651238936E-2"/>
                      </c:manualLayout>
                    </c:layout>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A-313B-4409-A3D8-880E2D781555}"/>
                      </c:ext>
                    </c:extLst>
                  </c15:dLbl>
                </c15:categoryFilterException>
                <c15:categoryFilterException>
                  <c15:sqref>'Figure 6 data'!$P$26</c15:sqref>
                  <c15:dLbl>
                    <c:idx val="-1"/>
                    <c:layout>
                      <c:manualLayout>
                        <c:x val="9.0193903981046153E-2"/>
                        <c:y val="-5.233380760674778E-2"/>
                      </c:manualLayout>
                    </c:layout>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B-313B-4409-A3D8-880E2D781555}"/>
                      </c:ext>
                    </c:extLst>
                  </c15:dLbl>
                </c15:categoryFilterException>
                <c15:categoryFilterException>
                  <c15:sqref>'Figure 6 data'!$Q$26</c15:sqref>
                  <c15:dLbl>
                    <c:idx val="-1"/>
                    <c:layout>
                      <c:manualLayout>
                        <c:x val="6.1264409502548106E-2"/>
                        <c:y val="5.4502834481113059E-2"/>
                      </c:manualLayout>
                    </c:layout>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C-313B-4409-A3D8-880E2D781555}"/>
                      </c:ext>
                    </c:extLst>
                  </c15:dLbl>
                </c15:categoryFilterException>
                <c15:categoryFilterException>
                  <c15:sqref>'Figure 6 data'!$R$26</c15:sqref>
                  <c15:dLbl>
                    <c:idx val="-1"/>
                    <c:layout>
                      <c:manualLayout>
                        <c:x val="6.2818795552295983E-2"/>
                        <c:y val="3.9656735698006554E-2"/>
                      </c:manualLayout>
                    </c:layout>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D-313B-4409-A3D8-880E2D781555}"/>
                      </c:ext>
                    </c:extLst>
                  </c15:dLbl>
                </c15:categoryFilterException>
              </c15:categoryFilterExceptions>
            </c:ext>
            <c:ext xmlns:c16="http://schemas.microsoft.com/office/drawing/2014/chart" uri="{C3380CC4-5D6E-409C-BE32-E72D297353CC}">
              <c16:uniqueId val="{00000002-0B3A-4014-B98D-226C2028580B}"/>
            </c:ext>
          </c:extLst>
        </c:ser>
        <c:ser>
          <c:idx val="4"/>
          <c:order val="2"/>
          <c:tx>
            <c:strRef>
              <c:f>'Figure 6 data'!$A$27</c:f>
              <c:strCache>
                <c:ptCount val="1"/>
                <c:pt idx="0">
                  <c:v>COVID-19</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olidFill>
                      <a:round/>
                    </a:ln>
                    <a:effectLst/>
                  </c:spPr>
                </c15:leaderLines>
              </c:ext>
            </c:extLst>
          </c:dLbls>
          <c:cat>
            <c:numRef>
              <c:extLst>
                <c:ext xmlns:c15="http://schemas.microsoft.com/office/drawing/2012/chart" uri="{02D57815-91ED-43cb-92C2-25804820EDAC}">
                  <c15:fullRef>
                    <c15:sqref>'Figure 6 data'!$O$3:$W$3</c15:sqref>
                  </c15:fullRef>
                </c:ext>
              </c:extLst>
              <c:f>'Figure 6 data'!$S$3:$W$3</c:f>
              <c:numCache>
                <c:formatCode>#######0</c:formatCode>
                <c:ptCount val="5"/>
                <c:pt idx="0">
                  <c:v>18</c:v>
                </c:pt>
                <c:pt idx="1">
                  <c:v>19</c:v>
                </c:pt>
                <c:pt idx="2">
                  <c:v>20</c:v>
                </c:pt>
                <c:pt idx="3">
                  <c:v>21</c:v>
                </c:pt>
                <c:pt idx="4">
                  <c:v>22</c:v>
                </c:pt>
              </c:numCache>
            </c:numRef>
          </c:cat>
          <c:val>
            <c:numRef>
              <c:extLst>
                <c:ext xmlns:c15="http://schemas.microsoft.com/office/drawing/2012/chart" uri="{02D57815-91ED-43cb-92C2-25804820EDAC}">
                  <c15:fullRef>
                    <c15:sqref>'Figure 6 data'!$O$27:$W$27</c15:sqref>
                  </c15:fullRef>
                </c:ext>
              </c:extLst>
              <c:f>'Figure 6 data'!$S$27:$W$27</c:f>
              <c:numCache>
                <c:formatCode>#,##0</c:formatCode>
                <c:ptCount val="5"/>
                <c:pt idx="0">
                  <c:v>498</c:v>
                </c:pt>
                <c:pt idx="1">
                  <c:v>387</c:v>
                </c:pt>
                <c:pt idx="2">
                  <c:v>302</c:v>
                </c:pt>
                <c:pt idx="3">
                  <c:v>212</c:v>
                </c:pt>
                <c:pt idx="4">
                  <c:v>111</c:v>
                </c:pt>
              </c:numCache>
            </c:numRef>
          </c:val>
          <c:extLst>
            <c:ext xmlns:c15="http://schemas.microsoft.com/office/drawing/2012/chart" uri="{02D57815-91ED-43cb-92C2-25804820EDAC}">
              <c15:categoryFilterExceptions>
                <c15:categoryFilterException>
                  <c15:sqref>'Figure 6 data'!$Q$27</c15:sqref>
                  <c15:dLbl>
                    <c:idx val="-1"/>
                    <c:dLblPos val="ctr"/>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E-313B-4409-A3D8-880E2D781555}"/>
                      </c:ext>
                    </c:extLst>
                  </c15:dLbl>
                </c15:categoryFilterException>
              </c15:categoryFilterExceptions>
            </c:ext>
            <c:ext xmlns:c16="http://schemas.microsoft.com/office/drawing/2014/chart" uri="{C3380CC4-5D6E-409C-BE32-E72D297353CC}">
              <c16:uniqueId val="{00000000-0B3A-4014-B98D-226C2028580B}"/>
            </c:ext>
          </c:extLst>
        </c:ser>
        <c:ser>
          <c:idx val="5"/>
          <c:order val="3"/>
          <c:tx>
            <c:strRef>
              <c:f>'Figure 6 data'!$A$28</c:f>
              <c:strCache>
                <c:ptCount val="1"/>
                <c:pt idx="0">
                  <c:v>Other</c:v>
                </c:pt>
              </c:strCache>
            </c:strRef>
          </c:tx>
          <c:spPr>
            <a:solidFill>
              <a:schemeClr val="accent5">
                <a:lumMod val="60000"/>
                <a:lumOff val="40000"/>
              </a:schemeClr>
            </a:solidFill>
            <a:ln>
              <a:solidFill>
                <a:schemeClr val="tx1"/>
              </a:solidFill>
            </a:ln>
            <a:effectLst/>
          </c:spPr>
          <c:invertIfNegative val="0"/>
          <c:dLbls>
            <c:dLbl>
              <c:idx val="0"/>
              <c:layout>
                <c:manualLayout>
                  <c:x val="5.0494711702490619E-2"/>
                  <c:y val="1.46290491118077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7E9-46C6-A362-91DA19699C3B}"/>
                </c:ext>
              </c:extLst>
            </c:dLbl>
            <c:dLbl>
              <c:idx val="1"/>
              <c:layout>
                <c:manualLayout>
                  <c:x val="4.0941658137154557E-2"/>
                  <c:y val="4.1797283176593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704-46A2-AFCA-01110B64C18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olidFill>
                      <a:round/>
                    </a:ln>
                    <a:effectLst/>
                  </c:spPr>
                </c15:leaderLines>
              </c:ext>
            </c:extLst>
          </c:dLbls>
          <c:cat>
            <c:numRef>
              <c:extLst>
                <c:ext xmlns:c15="http://schemas.microsoft.com/office/drawing/2012/chart" uri="{02D57815-91ED-43cb-92C2-25804820EDAC}">
                  <c15:fullRef>
                    <c15:sqref>'Figure 6 data'!$O$3:$W$3</c15:sqref>
                  </c15:fullRef>
                </c:ext>
              </c:extLst>
              <c:f>'Figure 6 data'!$S$3:$W$3</c:f>
              <c:numCache>
                <c:formatCode>#######0</c:formatCode>
                <c:ptCount val="5"/>
                <c:pt idx="0">
                  <c:v>18</c:v>
                </c:pt>
                <c:pt idx="1">
                  <c:v>19</c:v>
                </c:pt>
                <c:pt idx="2">
                  <c:v>20</c:v>
                </c:pt>
                <c:pt idx="3">
                  <c:v>21</c:v>
                </c:pt>
                <c:pt idx="4">
                  <c:v>22</c:v>
                </c:pt>
              </c:numCache>
            </c:numRef>
          </c:cat>
          <c:val>
            <c:numRef>
              <c:extLst>
                <c:ext xmlns:c15="http://schemas.microsoft.com/office/drawing/2012/chart" uri="{02D57815-91ED-43cb-92C2-25804820EDAC}">
                  <c15:fullRef>
                    <c15:sqref>'Figure 6 data'!$O$28:$W$28</c15:sqref>
                  </c15:fullRef>
                </c:ext>
              </c:extLst>
              <c:f>'Figure 6 data'!$S$28:$W$28</c:f>
              <c:numCache>
                <c:formatCode>#,##0</c:formatCode>
                <c:ptCount val="5"/>
                <c:pt idx="0">
                  <c:v>30</c:v>
                </c:pt>
                <c:pt idx="1">
                  <c:v>15</c:v>
                </c:pt>
                <c:pt idx="2">
                  <c:v>56</c:v>
                </c:pt>
                <c:pt idx="3">
                  <c:v>40</c:v>
                </c:pt>
                <c:pt idx="4">
                  <c:v>36</c:v>
                </c:pt>
              </c:numCache>
            </c:numRef>
          </c:val>
          <c:extLst>
            <c:ext xmlns:c15="http://schemas.microsoft.com/office/drawing/2012/chart" uri="{02D57815-91ED-43cb-92C2-25804820EDAC}">
              <c15:categoryFilterExceptions>
                <c15:categoryFilterException>
                  <c15:sqref>'Figure 6 data'!$Q$28</c15:sqref>
                  <c15:dLbl>
                    <c:idx val="-1"/>
                    <c:dLblPos val="ctr"/>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0F-313B-4409-A3D8-880E2D781555}"/>
                      </c:ext>
                    </c:extLst>
                  </c15:dLbl>
                </c15:categoryFilterException>
              </c15:categoryFilterExceptions>
            </c:ext>
            <c:ext xmlns:c16="http://schemas.microsoft.com/office/drawing/2014/chart" uri="{C3380CC4-5D6E-409C-BE32-E72D297353CC}">
              <c16:uniqueId val="{00000001-0B3A-4014-B98D-226C2028580B}"/>
            </c:ext>
          </c:extLst>
        </c:ser>
        <c:ser>
          <c:idx val="1"/>
          <c:order val="4"/>
          <c:tx>
            <c:strRef>
              <c:f>'Figure 6 data'!$A$24</c:f>
              <c:strCache>
                <c:ptCount val="1"/>
                <c:pt idx="0">
                  <c:v>Dementia / Alzheimers</c:v>
                </c:pt>
              </c:strCache>
            </c:strRef>
          </c:tx>
          <c:spPr>
            <a:solidFill>
              <a:schemeClr val="bg1">
                <a:lumMod val="85000"/>
              </a:schemeClr>
            </a:solidFill>
            <a:ln>
              <a:solidFill>
                <a:schemeClr val="bg2"/>
              </a:solidFill>
            </a:ln>
            <a:effectLst/>
          </c:spPr>
          <c:invertIfNegative val="0"/>
          <c:dPt>
            <c:idx val="0"/>
            <c:invertIfNegative val="0"/>
            <c:bubble3D val="0"/>
            <c:spPr>
              <a:solidFill>
                <a:schemeClr val="bg1">
                  <a:lumMod val="85000"/>
                </a:schemeClr>
              </a:solidFill>
              <a:ln>
                <a:solidFill>
                  <a:schemeClr val="tx1"/>
                </a:solidFill>
              </a:ln>
              <a:effectLst/>
            </c:spPr>
            <c:extLst>
              <c:ext xmlns:c16="http://schemas.microsoft.com/office/drawing/2014/chart" uri="{C3380CC4-5D6E-409C-BE32-E72D297353CC}">
                <c16:uniqueId val="{00000003-27E9-46C6-A362-91DA19699C3B}"/>
              </c:ext>
            </c:extLst>
          </c:dPt>
          <c:dPt>
            <c:idx val="1"/>
            <c:invertIfNegative val="0"/>
            <c:bubble3D val="0"/>
            <c:spPr>
              <a:solidFill>
                <a:schemeClr val="bg1">
                  <a:lumMod val="85000"/>
                </a:schemeClr>
              </a:solidFill>
              <a:ln>
                <a:solidFill>
                  <a:schemeClr val="tx1"/>
                </a:solidFill>
              </a:ln>
              <a:effectLst/>
            </c:spPr>
            <c:extLst>
              <c:ext xmlns:c16="http://schemas.microsoft.com/office/drawing/2014/chart" uri="{C3380CC4-5D6E-409C-BE32-E72D297353CC}">
                <c16:uniqueId val="{00000005-27E9-46C6-A362-91DA19699C3B}"/>
              </c:ext>
            </c:extLst>
          </c:dPt>
          <c:dPt>
            <c:idx val="2"/>
            <c:invertIfNegative val="0"/>
            <c:bubble3D val="0"/>
            <c:spPr>
              <a:solidFill>
                <a:schemeClr val="bg1">
                  <a:lumMod val="85000"/>
                </a:schemeClr>
              </a:solidFill>
              <a:ln>
                <a:solidFill>
                  <a:schemeClr val="tx1"/>
                </a:solidFill>
              </a:ln>
              <a:effectLst/>
            </c:spPr>
            <c:extLst>
              <c:ext xmlns:c16="http://schemas.microsoft.com/office/drawing/2014/chart" uri="{C3380CC4-5D6E-409C-BE32-E72D297353CC}">
                <c16:uniqueId val="{00000002-4D9B-4EA9-9ACE-E0963E1D05DA}"/>
              </c:ext>
            </c:extLst>
          </c:dPt>
          <c:dPt>
            <c:idx val="3"/>
            <c:invertIfNegative val="0"/>
            <c:bubble3D val="0"/>
            <c:spPr>
              <a:solidFill>
                <a:schemeClr val="bg1">
                  <a:lumMod val="85000"/>
                </a:schemeClr>
              </a:solidFill>
              <a:ln>
                <a:solidFill>
                  <a:schemeClr val="tx1"/>
                </a:solidFill>
              </a:ln>
              <a:effectLst/>
            </c:spPr>
            <c:extLst>
              <c:ext xmlns:c16="http://schemas.microsoft.com/office/drawing/2014/chart" uri="{C3380CC4-5D6E-409C-BE32-E72D297353CC}">
                <c16:uniqueId val="{00000008-27E9-46C6-A362-91DA19699C3B}"/>
              </c:ext>
            </c:extLst>
          </c:dPt>
          <c:dLbls>
            <c:dLbl>
              <c:idx val="0"/>
              <c:layout>
                <c:manualLayout>
                  <c:x val="5.1859433640395719E-2"/>
                  <c:y val="-8.3594566353187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7E9-46C6-A362-91DA19699C3B}"/>
                </c:ext>
              </c:extLst>
            </c:dLbl>
            <c:dLbl>
              <c:idx val="1"/>
              <c:layout>
                <c:manualLayout>
                  <c:x val="4.503582395087001E-2"/>
                  <c:y val="8.35945663531862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7E9-46C6-A362-91DA19699C3B}"/>
                </c:ext>
              </c:extLst>
            </c:dLbl>
            <c:dLbl>
              <c:idx val="2"/>
              <c:layout>
                <c:manualLayout>
                  <c:x val="5.185943364039567E-2"/>
                  <c:y val="2.71682340647857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D9B-4EA9-9ACE-E0963E1D05DA}"/>
                </c:ext>
              </c:extLst>
            </c:dLbl>
            <c:dLbl>
              <c:idx val="3"/>
              <c:layout>
                <c:manualLayout>
                  <c:x val="5.8683043329921629E-2"/>
                  <c:y val="-3.1347797826212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7E9-46C6-A362-91DA19699C3B}"/>
                </c:ext>
              </c:extLst>
            </c:dLbl>
            <c:dLbl>
              <c:idx val="4"/>
              <c:layout>
                <c:manualLayout>
                  <c:x val="6.6871374957352445E-2"/>
                  <c:y val="7.6627467283380521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599-4E04-8DD6-3292D831864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extLst>
                <c:ext xmlns:c15="http://schemas.microsoft.com/office/drawing/2012/chart" uri="{02D57815-91ED-43cb-92C2-25804820EDAC}">
                  <c15:fullRef>
                    <c15:sqref>'Figure 6 data'!$O$3:$W$3</c15:sqref>
                  </c15:fullRef>
                </c:ext>
              </c:extLst>
              <c:f>'Figure 6 data'!$S$3:$W$3</c:f>
              <c:numCache>
                <c:formatCode>#######0</c:formatCode>
                <c:ptCount val="5"/>
                <c:pt idx="0">
                  <c:v>18</c:v>
                </c:pt>
                <c:pt idx="1">
                  <c:v>19</c:v>
                </c:pt>
                <c:pt idx="2">
                  <c:v>20</c:v>
                </c:pt>
                <c:pt idx="3">
                  <c:v>21</c:v>
                </c:pt>
                <c:pt idx="4">
                  <c:v>22</c:v>
                </c:pt>
              </c:numCache>
            </c:numRef>
          </c:cat>
          <c:val>
            <c:numRef>
              <c:extLst>
                <c:ext xmlns:c15="http://schemas.microsoft.com/office/drawing/2012/chart" uri="{02D57815-91ED-43cb-92C2-25804820EDAC}">
                  <c15:fullRef>
                    <c15:sqref>'Figure 6 data'!$O$24:$W$24</c15:sqref>
                  </c15:fullRef>
                </c:ext>
              </c:extLst>
              <c:f>'Figure 6 data'!$S$24:$W$24</c:f>
              <c:numCache>
                <c:formatCode>#,##0</c:formatCode>
                <c:ptCount val="5"/>
                <c:pt idx="0">
                  <c:v>42</c:v>
                </c:pt>
                <c:pt idx="1">
                  <c:v>26</c:v>
                </c:pt>
                <c:pt idx="2">
                  <c:v>16</c:v>
                </c:pt>
                <c:pt idx="3">
                  <c:v>-11</c:v>
                </c:pt>
                <c:pt idx="4">
                  <c:v>2</c:v>
                </c:pt>
              </c:numCache>
            </c:numRef>
          </c:val>
          <c:extLst>
            <c:ext xmlns:c15="http://schemas.microsoft.com/office/drawing/2012/chart" uri="{02D57815-91ED-43cb-92C2-25804820EDAC}">
              <c15:categoryFilterExceptions>
                <c15:categoryFilterException>
                  <c15:sqref>'Figure 6 data'!$Q$24</c15:sqref>
                  <c15:dLbl>
                    <c:idx val="-1"/>
                    <c:dLblPos val="ctr"/>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10-313B-4409-A3D8-880E2D781555}"/>
                      </c:ext>
                    </c:extLst>
                  </c15:dLbl>
                </c15:categoryFilterException>
              </c15:categoryFilterExceptions>
            </c:ext>
            <c:ext xmlns:c16="http://schemas.microsoft.com/office/drawing/2014/chart" uri="{C3380CC4-5D6E-409C-BE32-E72D297353CC}">
              <c16:uniqueId val="{00000003-0B3A-4014-B98D-226C2028580B}"/>
            </c:ext>
          </c:extLst>
        </c:ser>
        <c:ser>
          <c:idx val="2"/>
          <c:order val="5"/>
          <c:tx>
            <c:strRef>
              <c:f>'Figure 6 data'!$A$25</c:f>
              <c:strCache>
                <c:ptCount val="1"/>
                <c:pt idx="0">
                  <c:v>Circulatory (heart disease and stroke)</c:v>
                </c:pt>
              </c:strCache>
            </c:strRef>
          </c:tx>
          <c:spPr>
            <a:solidFill>
              <a:schemeClr val="accent5">
                <a:lumMod val="50000"/>
              </a:schemeClr>
            </a:solidFill>
            <a:ln>
              <a:solidFill>
                <a:schemeClr val="tx1"/>
              </a:solidFill>
            </a:ln>
            <a:effectLst/>
          </c:spPr>
          <c:invertIfNegative val="0"/>
          <c:dLbls>
            <c:dLbl>
              <c:idx val="0"/>
              <c:layout>
                <c:manualLayout>
                  <c:x val="4.9129989764585415E-2"/>
                  <c:y val="-2.407671611581467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F47-475A-B15A-FD34C611F076}"/>
                </c:ext>
              </c:extLst>
            </c:dLbl>
            <c:dLbl>
              <c:idx val="1"/>
              <c:layout>
                <c:manualLayout>
                  <c:x val="4.3671102012964862E-2"/>
                  <c:y val="-1.6718913270637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704-46A2-AFCA-01110B64C180}"/>
                </c:ext>
              </c:extLst>
            </c:dLbl>
            <c:dLbl>
              <c:idx val="2"/>
              <c:layout>
                <c:manualLayout>
                  <c:x val="5.0494711702490619E-2"/>
                  <c:y val="-6.26959247648906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D9B-4EA9-9ACE-E0963E1D05DA}"/>
                </c:ext>
              </c:extLst>
            </c:dLbl>
            <c:dLbl>
              <c:idx val="3"/>
              <c:layout>
                <c:manualLayout>
                  <c:x val="4.0941658137154557E-2"/>
                  <c:y val="-3.97072544615308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7E9-46C6-A362-91DA19699C3B}"/>
                </c:ext>
              </c:extLst>
            </c:dLbl>
            <c:dLbl>
              <c:idx val="4"/>
              <c:layout>
                <c:manualLayout>
                  <c:x val="4.9129989764585463E-2"/>
                  <c:y val="-3.134796238244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599-4E04-8DD6-3292D831864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extLst>
                <c:ext xmlns:c15="http://schemas.microsoft.com/office/drawing/2012/chart" uri="{02D57815-91ED-43cb-92C2-25804820EDAC}">
                  <c15:fullRef>
                    <c15:sqref>'Figure 6 data'!$O$3:$W$3</c15:sqref>
                  </c15:fullRef>
                </c:ext>
              </c:extLst>
              <c:f>'Figure 6 data'!$S$3:$W$3</c:f>
              <c:numCache>
                <c:formatCode>#######0</c:formatCode>
                <c:ptCount val="5"/>
                <c:pt idx="0">
                  <c:v>18</c:v>
                </c:pt>
                <c:pt idx="1">
                  <c:v>19</c:v>
                </c:pt>
                <c:pt idx="2">
                  <c:v>20</c:v>
                </c:pt>
                <c:pt idx="3">
                  <c:v>21</c:v>
                </c:pt>
                <c:pt idx="4">
                  <c:v>22</c:v>
                </c:pt>
              </c:numCache>
            </c:numRef>
          </c:cat>
          <c:val>
            <c:numRef>
              <c:extLst>
                <c:ext xmlns:c15="http://schemas.microsoft.com/office/drawing/2012/chart" uri="{02D57815-91ED-43cb-92C2-25804820EDAC}">
                  <c15:fullRef>
                    <c15:sqref>'Figure 6 data'!$O$25:$W$25</c15:sqref>
                  </c15:fullRef>
                </c:ext>
              </c:extLst>
              <c:f>'Figure 6 data'!$S$25:$W$25</c:f>
              <c:numCache>
                <c:formatCode>#,##0</c:formatCode>
                <c:ptCount val="5"/>
                <c:pt idx="0">
                  <c:v>51</c:v>
                </c:pt>
                <c:pt idx="1">
                  <c:v>8</c:v>
                </c:pt>
                <c:pt idx="2">
                  <c:v>4</c:v>
                </c:pt>
                <c:pt idx="3">
                  <c:v>-29</c:v>
                </c:pt>
                <c:pt idx="4">
                  <c:v>7</c:v>
                </c:pt>
              </c:numCache>
            </c:numRef>
          </c:val>
          <c:extLst>
            <c:ext xmlns:c15="http://schemas.microsoft.com/office/drawing/2012/chart" uri="{02D57815-91ED-43cb-92C2-25804820EDAC}">
              <c15:categoryFilterExceptions>
                <c15:categoryFilterException>
                  <c15:sqref>'Figure 6 data'!$Q$25</c15:sqref>
                  <c15:dLbl>
                    <c:idx val="-1"/>
                    <c:layout>
                      <c:manualLayout>
                        <c:x val="5.1808605807590301E-2"/>
                        <c:y val="-1.0431548720986679E-2"/>
                      </c:manualLayout>
                    </c:layout>
                    <c:showLegendKey val="0"/>
                    <c:showVal val="1"/>
                    <c:showCatName val="0"/>
                    <c:showSerName val="0"/>
                    <c:showPercent val="0"/>
                    <c:showBubbleSize val="0"/>
                    <c:separator> </c:separator>
                    <c:extLst>
                      <c:ext uri="{CE6537A1-D6FC-4f65-9D91-7224C49458BB}"/>
                      <c:ext xmlns:c16="http://schemas.microsoft.com/office/drawing/2014/chart" uri="{C3380CC4-5D6E-409C-BE32-E72D297353CC}">
                        <c16:uniqueId val="{00000011-313B-4409-A3D8-880E2D781555}"/>
                      </c:ext>
                    </c:extLst>
                  </c15:dLbl>
                </c15:categoryFilterException>
                <c15:categoryFilterException>
                  <c15:sqref>'Figure 6 data'!$R$25</c15:sqref>
                  <c15:dLbl>
                    <c:idx val="-1"/>
                    <c:layout>
                      <c:manualLayout>
                        <c:x val="5.0494711702490619E-2"/>
                        <c:y val="-1.67189132706374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2-313B-4409-A3D8-880E2D781555}"/>
                      </c:ext>
                    </c:extLst>
                  </c15:dLbl>
                </c15:categoryFilterException>
              </c15:categoryFilterExceptions>
            </c:ext>
            <c:ext xmlns:c16="http://schemas.microsoft.com/office/drawing/2014/chart" uri="{C3380CC4-5D6E-409C-BE32-E72D297353CC}">
              <c16:uniqueId val="{00000004-0B3A-4014-B98D-226C2028580B}"/>
            </c:ext>
          </c:extLst>
        </c:ser>
        <c:dLbls>
          <c:showLegendKey val="0"/>
          <c:showVal val="0"/>
          <c:showCatName val="0"/>
          <c:showSerName val="0"/>
          <c:showPercent val="0"/>
          <c:showBubbleSize val="0"/>
        </c:dLbls>
        <c:gapWidth val="150"/>
        <c:overlap val="100"/>
        <c:axId val="431165824"/>
        <c:axId val="431166152"/>
      </c:barChart>
      <c:catAx>
        <c:axId val="43116582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Week Number</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66152"/>
        <c:crosses val="autoZero"/>
        <c:auto val="1"/>
        <c:lblAlgn val="ctr"/>
        <c:lblOffset val="100"/>
        <c:noMultiLvlLbl val="0"/>
      </c:catAx>
      <c:valAx>
        <c:axId val="431166152"/>
        <c:scaling>
          <c:orientation val="minMax"/>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1165824"/>
        <c:crosses val="autoZero"/>
        <c:crossBetween val="between"/>
        <c:minorUnit val="100"/>
      </c:valAx>
      <c:spPr>
        <a:noFill/>
        <a:ln w="25400">
          <a:noFill/>
        </a:ln>
        <a:effectLst/>
      </c:spPr>
    </c:plotArea>
    <c:legend>
      <c:legendPos val="r"/>
      <c:layout>
        <c:manualLayout>
          <c:xMode val="edge"/>
          <c:yMode val="edge"/>
          <c:x val="0.81143594000596408"/>
          <c:y val="0.26922633887065056"/>
          <c:w val="0.1871993380561309"/>
          <c:h val="0.4214324620080797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7: Deaths involving COVID-19 by location of death, weeks 14 to 22, 2020</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024407158860706E-2"/>
          <c:y val="0.10892521317619858"/>
          <c:w val="0.93475843515060297"/>
          <c:h val="0.73426454642298733"/>
        </c:manualLayout>
      </c:layout>
      <c:barChart>
        <c:barDir val="col"/>
        <c:grouping val="stacked"/>
        <c:varyColors val="0"/>
        <c:ser>
          <c:idx val="2"/>
          <c:order val="0"/>
          <c:tx>
            <c:strRef>
              <c:f>'Figure 7 data'!$A$8</c:f>
              <c:strCache>
                <c:ptCount val="1"/>
                <c:pt idx="0">
                  <c:v>Hospital</c:v>
                </c:pt>
              </c:strCache>
            </c:strRef>
          </c:tx>
          <c:spPr>
            <a:solidFill>
              <a:schemeClr val="accent5">
                <a:lumMod val="50000"/>
              </a:schemeClr>
            </a:solidFill>
            <a:ln w="15875">
              <a:solidFill>
                <a:schemeClr val="accent3">
                  <a:lumMod val="50000"/>
                </a:schemeClr>
              </a:solidFill>
            </a:ln>
            <a:effectLst/>
          </c:spPr>
          <c:invertIfNegative val="0"/>
          <c:cat>
            <c:numRef>
              <c:f>'Figure 7 data'!$D$3:$L$3</c:f>
              <c:numCache>
                <c:formatCode>General_)</c:formatCode>
                <c:ptCount val="9"/>
                <c:pt idx="0">
                  <c:v>14</c:v>
                </c:pt>
                <c:pt idx="1">
                  <c:v>15</c:v>
                </c:pt>
                <c:pt idx="2">
                  <c:v>16</c:v>
                </c:pt>
                <c:pt idx="3">
                  <c:v>17</c:v>
                </c:pt>
                <c:pt idx="4">
                  <c:v>18</c:v>
                </c:pt>
                <c:pt idx="5">
                  <c:v>19</c:v>
                </c:pt>
                <c:pt idx="6" formatCode="General">
                  <c:v>20</c:v>
                </c:pt>
                <c:pt idx="7" formatCode="General">
                  <c:v>21</c:v>
                </c:pt>
                <c:pt idx="8" formatCode="General">
                  <c:v>22</c:v>
                </c:pt>
              </c:numCache>
            </c:numRef>
          </c:cat>
          <c:val>
            <c:numRef>
              <c:f>'Figure 7 data'!$D$8:$L$8</c:f>
              <c:numCache>
                <c:formatCode>#,##0</c:formatCode>
                <c:ptCount val="9"/>
                <c:pt idx="0">
                  <c:v>193</c:v>
                </c:pt>
                <c:pt idx="1">
                  <c:v>357</c:v>
                </c:pt>
                <c:pt idx="2">
                  <c:v>311</c:v>
                </c:pt>
                <c:pt idx="3">
                  <c:v>277</c:v>
                </c:pt>
                <c:pt idx="4">
                  <c:v>194</c:v>
                </c:pt>
                <c:pt idx="5">
                  <c:v>154</c:v>
                </c:pt>
                <c:pt idx="6">
                  <c:v>128</c:v>
                </c:pt>
                <c:pt idx="7">
                  <c:v>95</c:v>
                </c:pt>
                <c:pt idx="8">
                  <c:v>55</c:v>
                </c:pt>
              </c:numCache>
            </c:numRef>
          </c:val>
          <c:extLst>
            <c:ext xmlns:c16="http://schemas.microsoft.com/office/drawing/2014/chart" uri="{C3380CC4-5D6E-409C-BE32-E72D297353CC}">
              <c16:uniqueId val="{00000002-8B49-45E4-804C-F575841AAC96}"/>
            </c:ext>
          </c:extLst>
        </c:ser>
        <c:ser>
          <c:idx val="0"/>
          <c:order val="1"/>
          <c:tx>
            <c:strRef>
              <c:f>'Figure 7 data'!$A$6</c:f>
              <c:strCache>
                <c:ptCount val="1"/>
                <c:pt idx="0">
                  <c:v>Care Home</c:v>
                </c:pt>
              </c:strCache>
            </c:strRef>
          </c:tx>
          <c:spPr>
            <a:solidFill>
              <a:schemeClr val="accent5">
                <a:lumMod val="40000"/>
                <a:lumOff val="60000"/>
              </a:schemeClr>
            </a:solidFill>
            <a:ln w="15875">
              <a:solidFill>
                <a:schemeClr val="accent3">
                  <a:lumMod val="50000"/>
                </a:schemeClr>
              </a:solidFill>
            </a:ln>
            <a:effectLst/>
          </c:spPr>
          <c:invertIfNegative val="0"/>
          <c:cat>
            <c:numRef>
              <c:f>'Figure 7 data'!$D$3:$L$3</c:f>
              <c:numCache>
                <c:formatCode>General_)</c:formatCode>
                <c:ptCount val="9"/>
                <c:pt idx="0">
                  <c:v>14</c:v>
                </c:pt>
                <c:pt idx="1">
                  <c:v>15</c:v>
                </c:pt>
                <c:pt idx="2">
                  <c:v>16</c:v>
                </c:pt>
                <c:pt idx="3">
                  <c:v>17</c:v>
                </c:pt>
                <c:pt idx="4">
                  <c:v>18</c:v>
                </c:pt>
                <c:pt idx="5">
                  <c:v>19</c:v>
                </c:pt>
                <c:pt idx="6" formatCode="General">
                  <c:v>20</c:v>
                </c:pt>
                <c:pt idx="7" formatCode="General">
                  <c:v>21</c:v>
                </c:pt>
                <c:pt idx="8" formatCode="General">
                  <c:v>22</c:v>
                </c:pt>
              </c:numCache>
            </c:numRef>
          </c:cat>
          <c:val>
            <c:numRef>
              <c:f>'Figure 7 data'!$D$6:$L$6</c:f>
              <c:numCache>
                <c:formatCode>#,##0</c:formatCode>
                <c:ptCount val="9"/>
                <c:pt idx="0">
                  <c:v>49</c:v>
                </c:pt>
                <c:pt idx="1">
                  <c:v>189</c:v>
                </c:pt>
                <c:pt idx="2">
                  <c:v>303</c:v>
                </c:pt>
                <c:pt idx="3">
                  <c:v>340</c:v>
                </c:pt>
                <c:pt idx="4">
                  <c:v>315</c:v>
                </c:pt>
                <c:pt idx="5">
                  <c:v>238</c:v>
                </c:pt>
                <c:pt idx="6">
                  <c:v>187</c:v>
                </c:pt>
                <c:pt idx="7">
                  <c:v>124</c:v>
                </c:pt>
                <c:pt idx="8">
                  <c:v>68</c:v>
                </c:pt>
              </c:numCache>
            </c:numRef>
          </c:val>
          <c:extLst>
            <c:ext xmlns:c16="http://schemas.microsoft.com/office/drawing/2014/chart" uri="{C3380CC4-5D6E-409C-BE32-E72D297353CC}">
              <c16:uniqueId val="{00000000-8B49-45E4-804C-F575841AAC96}"/>
            </c:ext>
          </c:extLst>
        </c:ser>
        <c:ser>
          <c:idx val="1"/>
          <c:order val="2"/>
          <c:tx>
            <c:strRef>
              <c:f>'Figure 7 data'!$A$7</c:f>
              <c:strCache>
                <c:ptCount val="1"/>
                <c:pt idx="0">
                  <c:v>Home / Non-institution</c:v>
                </c:pt>
              </c:strCache>
            </c:strRef>
          </c:tx>
          <c:spPr>
            <a:solidFill>
              <a:schemeClr val="accent3"/>
            </a:solidFill>
            <a:ln w="15875">
              <a:solidFill>
                <a:schemeClr val="accent3">
                  <a:lumMod val="50000"/>
                </a:schemeClr>
              </a:solidFill>
            </a:ln>
            <a:effectLst/>
          </c:spPr>
          <c:invertIfNegative val="0"/>
          <c:cat>
            <c:numRef>
              <c:f>'Figure 7 data'!$D$3:$L$3</c:f>
              <c:numCache>
                <c:formatCode>General_)</c:formatCode>
                <c:ptCount val="9"/>
                <c:pt idx="0">
                  <c:v>14</c:v>
                </c:pt>
                <c:pt idx="1">
                  <c:v>15</c:v>
                </c:pt>
                <c:pt idx="2">
                  <c:v>16</c:v>
                </c:pt>
                <c:pt idx="3">
                  <c:v>17</c:v>
                </c:pt>
                <c:pt idx="4">
                  <c:v>18</c:v>
                </c:pt>
                <c:pt idx="5">
                  <c:v>19</c:v>
                </c:pt>
                <c:pt idx="6" formatCode="General">
                  <c:v>20</c:v>
                </c:pt>
                <c:pt idx="7" formatCode="General">
                  <c:v>21</c:v>
                </c:pt>
                <c:pt idx="8" formatCode="General">
                  <c:v>22</c:v>
                </c:pt>
              </c:numCache>
            </c:numRef>
          </c:cat>
          <c:val>
            <c:numRef>
              <c:f>'Figure 7 data'!$D$7:$L$7</c:f>
              <c:numCache>
                <c:formatCode>#,##0</c:formatCode>
                <c:ptCount val="9"/>
                <c:pt idx="0">
                  <c:v>39</c:v>
                </c:pt>
                <c:pt idx="1">
                  <c:v>64</c:v>
                </c:pt>
                <c:pt idx="2">
                  <c:v>36</c:v>
                </c:pt>
                <c:pt idx="3">
                  <c:v>42</c:v>
                </c:pt>
                <c:pt idx="4">
                  <c:v>17</c:v>
                </c:pt>
                <c:pt idx="5">
                  <c:v>22</c:v>
                </c:pt>
                <c:pt idx="6">
                  <c:v>19</c:v>
                </c:pt>
                <c:pt idx="7">
                  <c:v>9</c:v>
                </c:pt>
                <c:pt idx="8">
                  <c:v>8</c:v>
                </c:pt>
              </c:numCache>
            </c:numRef>
          </c:val>
          <c:extLst>
            <c:ext xmlns:c16="http://schemas.microsoft.com/office/drawing/2014/chart" uri="{C3380CC4-5D6E-409C-BE32-E72D297353CC}">
              <c16:uniqueId val="{00000001-8B49-45E4-804C-F575841AAC96}"/>
            </c:ext>
          </c:extLst>
        </c:ser>
        <c:dLbls>
          <c:showLegendKey val="0"/>
          <c:showVal val="0"/>
          <c:showCatName val="0"/>
          <c:showSerName val="0"/>
          <c:showPercent val="0"/>
          <c:showBubbleSize val="0"/>
        </c:dLbls>
        <c:gapWidth val="150"/>
        <c:overlap val="100"/>
        <c:axId val="422500432"/>
        <c:axId val="422490264"/>
        <c:extLst>
          <c:ext xmlns:c15="http://schemas.microsoft.com/office/drawing/2012/chart" uri="{02D57815-91ED-43cb-92C2-25804820EDAC}">
            <c15:filteredBarSeries>
              <c15:ser>
                <c:idx val="3"/>
                <c:order val="3"/>
                <c:tx>
                  <c:strRef>
                    <c:extLst>
                      <c:ext uri="{02D57815-91ED-43cb-92C2-25804820EDAC}">
                        <c15:formulaRef>
                          <c15:sqref>'Figure 7 data'!$A$9</c15:sqref>
                        </c15:formulaRef>
                      </c:ext>
                    </c:extLst>
                    <c:strCache>
                      <c:ptCount val="1"/>
                      <c:pt idx="0">
                        <c:v>Other institution</c:v>
                      </c:pt>
                    </c:strCache>
                  </c:strRef>
                </c:tx>
                <c:spPr>
                  <a:solidFill>
                    <a:schemeClr val="tx1">
                      <a:lumMod val="95000"/>
                      <a:lumOff val="5000"/>
                    </a:schemeClr>
                  </a:solidFill>
                  <a:ln w="15875">
                    <a:solidFill>
                      <a:schemeClr val="accent3">
                        <a:lumMod val="50000"/>
                      </a:schemeClr>
                    </a:solidFill>
                  </a:ln>
                  <a:effectLst/>
                </c:spPr>
                <c:invertIfNegative val="0"/>
                <c:cat>
                  <c:numRef>
                    <c:extLst>
                      <c:ext uri="{02D57815-91ED-43cb-92C2-25804820EDAC}">
                        <c15:formulaRef>
                          <c15:sqref>'Figure 7 data'!$D$3:$L$3</c15:sqref>
                        </c15:formulaRef>
                      </c:ext>
                    </c:extLst>
                    <c:numCache>
                      <c:formatCode>General_)</c:formatCode>
                      <c:ptCount val="9"/>
                      <c:pt idx="0">
                        <c:v>14</c:v>
                      </c:pt>
                      <c:pt idx="1">
                        <c:v>15</c:v>
                      </c:pt>
                      <c:pt idx="2">
                        <c:v>16</c:v>
                      </c:pt>
                      <c:pt idx="3">
                        <c:v>17</c:v>
                      </c:pt>
                      <c:pt idx="4">
                        <c:v>18</c:v>
                      </c:pt>
                      <c:pt idx="5">
                        <c:v>19</c:v>
                      </c:pt>
                      <c:pt idx="6" formatCode="General">
                        <c:v>20</c:v>
                      </c:pt>
                      <c:pt idx="7" formatCode="General">
                        <c:v>21</c:v>
                      </c:pt>
                      <c:pt idx="8" formatCode="General">
                        <c:v>22</c:v>
                      </c:pt>
                    </c:numCache>
                  </c:numRef>
                </c:cat>
                <c:val>
                  <c:numRef>
                    <c:extLst>
                      <c:ext uri="{02D57815-91ED-43cb-92C2-25804820EDAC}">
                        <c15:formulaRef>
                          <c15:sqref>'Figure 7 data'!$D$9:$L$9</c15:sqref>
                        </c15:formulaRef>
                      </c:ext>
                    </c:extLst>
                    <c:numCache>
                      <c:formatCode>#,##0</c:formatCode>
                      <c:ptCount val="9"/>
                      <c:pt idx="0">
                        <c:v>1</c:v>
                      </c:pt>
                      <c:pt idx="1">
                        <c:v>0</c:v>
                      </c:pt>
                      <c:pt idx="2">
                        <c:v>0</c:v>
                      </c:pt>
                      <c:pt idx="3">
                        <c:v>0</c:v>
                      </c:pt>
                      <c:pt idx="4">
                        <c:v>0</c:v>
                      </c:pt>
                      <c:pt idx="5">
                        <c:v>1</c:v>
                      </c:pt>
                      <c:pt idx="6">
                        <c:v>2</c:v>
                      </c:pt>
                      <c:pt idx="7">
                        <c:v>2</c:v>
                      </c:pt>
                      <c:pt idx="8">
                        <c:v>0</c:v>
                      </c:pt>
                    </c:numCache>
                  </c:numRef>
                </c:val>
                <c:extLst>
                  <c:ext xmlns:c16="http://schemas.microsoft.com/office/drawing/2014/chart" uri="{C3380CC4-5D6E-409C-BE32-E72D297353CC}">
                    <c16:uniqueId val="{00000003-8B49-45E4-804C-F575841AAC96}"/>
                  </c:ext>
                </c:extLst>
              </c15:ser>
            </c15:filteredBarSeries>
          </c:ext>
        </c:extLst>
      </c:barChart>
      <c:catAx>
        <c:axId val="422500432"/>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week number</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_)"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2490264"/>
        <c:crosses val="autoZero"/>
        <c:auto val="1"/>
        <c:lblAlgn val="ctr"/>
        <c:lblOffset val="100"/>
        <c:noMultiLvlLbl val="0"/>
      </c:catAx>
      <c:valAx>
        <c:axId val="422490264"/>
        <c:scaling>
          <c:orientation val="minMax"/>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22500432"/>
        <c:crosses val="autoZero"/>
        <c:crossBetween val="between"/>
      </c:valAx>
      <c:spPr>
        <a:noFill/>
        <a:ln>
          <a:noFill/>
        </a:ln>
        <a:effectLst/>
      </c:spPr>
    </c:plotArea>
    <c:legend>
      <c:legendPos val="b"/>
      <c:layout>
        <c:manualLayout>
          <c:xMode val="edge"/>
          <c:yMode val="edge"/>
          <c:x val="0.20215257507066642"/>
          <c:y val="9.2758335974255882E-2"/>
          <c:w val="0.5820607650761308"/>
          <c:h val="4.0176596891058375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8: Deaths involving COVID-19, Date of Death vs Date of Registration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6255922135824356E-2"/>
          <c:y val="6.9209091404503167E-2"/>
          <c:w val="0.89629906929833725"/>
          <c:h val="0.55242660739787408"/>
        </c:manualLayout>
      </c:layout>
      <c:lineChart>
        <c:grouping val="standard"/>
        <c:varyColors val="0"/>
        <c:ser>
          <c:idx val="0"/>
          <c:order val="0"/>
          <c:tx>
            <c:strRef>
              <c:f>'Figure 8 data'!$B$3</c:f>
              <c:strCache>
                <c:ptCount val="1"/>
                <c:pt idx="0">
                  <c:v>Cumulative deaths by date of death</c:v>
                </c:pt>
              </c:strCache>
            </c:strRef>
          </c:tx>
          <c:spPr>
            <a:ln w="44450" cap="rnd">
              <a:solidFill>
                <a:schemeClr val="accent5">
                  <a:lumMod val="50000"/>
                </a:schemeClr>
              </a:solidFill>
              <a:round/>
            </a:ln>
            <a:effectLst/>
          </c:spPr>
          <c:marker>
            <c:symbol val="none"/>
          </c:marker>
          <c:dPt>
            <c:idx val="21"/>
            <c:marker>
              <c:symbol val="none"/>
            </c:marker>
            <c:bubble3D val="0"/>
            <c:extLst>
              <c:ext xmlns:c16="http://schemas.microsoft.com/office/drawing/2014/chart" uri="{C3380CC4-5D6E-409C-BE32-E72D297353CC}">
                <c16:uniqueId val="{00000006-689A-473C-9904-F6AB9F381A73}"/>
              </c:ext>
            </c:extLst>
          </c:dPt>
          <c:dPt>
            <c:idx val="22"/>
            <c:marker>
              <c:symbol val="none"/>
            </c:marker>
            <c:bubble3D val="0"/>
            <c:extLst>
              <c:ext xmlns:c16="http://schemas.microsoft.com/office/drawing/2014/chart" uri="{C3380CC4-5D6E-409C-BE32-E72D297353CC}">
                <c16:uniqueId val="{00000007-689A-473C-9904-F6AB9F381A73}"/>
              </c:ext>
            </c:extLst>
          </c:dPt>
          <c:cat>
            <c:numRef>
              <c:f>'Figure 8 data'!$A$6:$A$86</c:f>
              <c:numCache>
                <c:formatCode>m/d/yyyy</c:formatCode>
                <c:ptCount val="81"/>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numCache>
            </c:numRef>
          </c:cat>
          <c:val>
            <c:numRef>
              <c:f>'Figure 8 data'!$B$6:$B$79</c:f>
              <c:numCache>
                <c:formatCode>#,##0</c:formatCode>
                <c:ptCount val="74"/>
                <c:pt idx="0">
                  <c:v>2</c:v>
                </c:pt>
                <c:pt idx="1">
                  <c:v>2</c:v>
                </c:pt>
                <c:pt idx="2">
                  <c:v>4</c:v>
                </c:pt>
                <c:pt idx="3">
                  <c:v>5</c:v>
                </c:pt>
                <c:pt idx="4">
                  <c:v>8</c:v>
                </c:pt>
                <c:pt idx="5">
                  <c:v>10</c:v>
                </c:pt>
                <c:pt idx="6">
                  <c:v>14</c:v>
                </c:pt>
                <c:pt idx="7">
                  <c:v>18</c:v>
                </c:pt>
                <c:pt idx="8">
                  <c:v>23</c:v>
                </c:pt>
                <c:pt idx="9">
                  <c:v>30</c:v>
                </c:pt>
                <c:pt idx="10">
                  <c:v>36</c:v>
                </c:pt>
                <c:pt idx="11">
                  <c:v>43</c:v>
                </c:pt>
                <c:pt idx="12">
                  <c:v>55</c:v>
                </c:pt>
                <c:pt idx="13">
                  <c:v>77</c:v>
                </c:pt>
                <c:pt idx="14">
                  <c:v>100</c:v>
                </c:pt>
                <c:pt idx="15">
                  <c:v>123</c:v>
                </c:pt>
                <c:pt idx="16">
                  <c:v>160</c:v>
                </c:pt>
                <c:pt idx="17">
                  <c:v>187</c:v>
                </c:pt>
                <c:pt idx="18">
                  <c:v>238</c:v>
                </c:pt>
                <c:pt idx="19">
                  <c:v>296</c:v>
                </c:pt>
                <c:pt idx="20">
                  <c:v>361</c:v>
                </c:pt>
                <c:pt idx="21">
                  <c:v>422</c:v>
                </c:pt>
                <c:pt idx="22">
                  <c:v>498</c:v>
                </c:pt>
                <c:pt idx="23">
                  <c:v>554</c:v>
                </c:pt>
                <c:pt idx="24">
                  <c:v>640</c:v>
                </c:pt>
                <c:pt idx="25">
                  <c:v>729</c:v>
                </c:pt>
                <c:pt idx="26">
                  <c:v>813</c:v>
                </c:pt>
                <c:pt idx="27">
                  <c:v>904</c:v>
                </c:pt>
                <c:pt idx="28">
                  <c:v>1012</c:v>
                </c:pt>
                <c:pt idx="29">
                  <c:v>1110</c:v>
                </c:pt>
                <c:pt idx="30">
                  <c:v>1205</c:v>
                </c:pt>
                <c:pt idx="31">
                  <c:v>1279</c:v>
                </c:pt>
                <c:pt idx="32">
                  <c:v>1358</c:v>
                </c:pt>
                <c:pt idx="33">
                  <c:v>1458</c:v>
                </c:pt>
                <c:pt idx="34">
                  <c:v>1552</c:v>
                </c:pt>
                <c:pt idx="35">
                  <c:v>1653</c:v>
                </c:pt>
                <c:pt idx="36">
                  <c:v>1738</c:v>
                </c:pt>
                <c:pt idx="37">
                  <c:v>1833</c:v>
                </c:pt>
                <c:pt idx="38">
                  <c:v>1922</c:v>
                </c:pt>
                <c:pt idx="39">
                  <c:v>2027</c:v>
                </c:pt>
                <c:pt idx="40">
                  <c:v>2123</c:v>
                </c:pt>
                <c:pt idx="41">
                  <c:v>2211</c:v>
                </c:pt>
                <c:pt idx="42">
                  <c:v>2283</c:v>
                </c:pt>
                <c:pt idx="43">
                  <c:v>2359</c:v>
                </c:pt>
                <c:pt idx="44">
                  <c:v>2438</c:v>
                </c:pt>
                <c:pt idx="45">
                  <c:v>2516</c:v>
                </c:pt>
                <c:pt idx="46">
                  <c:v>2601</c:v>
                </c:pt>
                <c:pt idx="47">
                  <c:v>2660</c:v>
                </c:pt>
                <c:pt idx="48">
                  <c:v>2729</c:v>
                </c:pt>
                <c:pt idx="49">
                  <c:v>2797</c:v>
                </c:pt>
                <c:pt idx="50">
                  <c:v>2864</c:v>
                </c:pt>
                <c:pt idx="51">
                  <c:v>2924</c:v>
                </c:pt>
                <c:pt idx="52">
                  <c:v>2985</c:v>
                </c:pt>
                <c:pt idx="53">
                  <c:v>3047</c:v>
                </c:pt>
                <c:pt idx="54">
                  <c:v>3114</c:v>
                </c:pt>
                <c:pt idx="55">
                  <c:v>3173</c:v>
                </c:pt>
                <c:pt idx="56">
                  <c:v>3234</c:v>
                </c:pt>
                <c:pt idx="57">
                  <c:v>3292</c:v>
                </c:pt>
                <c:pt idx="58">
                  <c:v>3342</c:v>
                </c:pt>
                <c:pt idx="59">
                  <c:v>3380</c:v>
                </c:pt>
                <c:pt idx="60">
                  <c:v>3425</c:v>
                </c:pt>
                <c:pt idx="61">
                  <c:v>3460</c:v>
                </c:pt>
                <c:pt idx="62">
                  <c:v>3513</c:v>
                </c:pt>
                <c:pt idx="63">
                  <c:v>3563</c:v>
                </c:pt>
                <c:pt idx="64">
                  <c:v>3596</c:v>
                </c:pt>
                <c:pt idx="65">
                  <c:v>3633</c:v>
                </c:pt>
                <c:pt idx="66">
                  <c:v>3667</c:v>
                </c:pt>
                <c:pt idx="67">
                  <c:v>3701</c:v>
                </c:pt>
                <c:pt idx="68">
                  <c:v>3732</c:v>
                </c:pt>
                <c:pt idx="69">
                  <c:v>3758</c:v>
                </c:pt>
                <c:pt idx="70">
                  <c:v>3791</c:v>
                </c:pt>
                <c:pt idx="71">
                  <c:v>3810</c:v>
                </c:pt>
                <c:pt idx="72">
                  <c:v>3823</c:v>
                </c:pt>
                <c:pt idx="73">
                  <c:v>3835</c:v>
                </c:pt>
              </c:numCache>
            </c:numRef>
          </c:val>
          <c:smooth val="0"/>
          <c:extLst>
            <c:ext xmlns:c16="http://schemas.microsoft.com/office/drawing/2014/chart" uri="{C3380CC4-5D6E-409C-BE32-E72D297353CC}">
              <c16:uniqueId val="{00000008-689A-473C-9904-F6AB9F381A73}"/>
            </c:ext>
          </c:extLst>
        </c:ser>
        <c:ser>
          <c:idx val="4"/>
          <c:order val="1"/>
          <c:tx>
            <c:strRef>
              <c:f>'Figure 8 data'!$C$3</c:f>
              <c:strCache>
                <c:ptCount val="1"/>
                <c:pt idx="0">
                  <c:v>Cumulative deaths by date of registration</c:v>
                </c:pt>
              </c:strCache>
            </c:strRef>
          </c:tx>
          <c:spPr>
            <a:ln w="44450" cap="rnd">
              <a:solidFill>
                <a:schemeClr val="tx1">
                  <a:lumMod val="50000"/>
                  <a:lumOff val="50000"/>
                </a:schemeClr>
              </a:solidFill>
              <a:prstDash val="sysDash"/>
              <a:round/>
            </a:ln>
            <a:effectLst/>
          </c:spPr>
          <c:marker>
            <c:symbol val="none"/>
          </c:marker>
          <c:dPt>
            <c:idx val="10"/>
            <c:marker>
              <c:symbol val="none"/>
            </c:marker>
            <c:bubble3D val="0"/>
            <c:extLst>
              <c:ext xmlns:c16="http://schemas.microsoft.com/office/drawing/2014/chart" uri="{C3380CC4-5D6E-409C-BE32-E72D297353CC}">
                <c16:uniqueId val="{00000009-689A-473C-9904-F6AB9F381A73}"/>
              </c:ext>
            </c:extLst>
          </c:dPt>
          <c:dPt>
            <c:idx val="17"/>
            <c:marker>
              <c:symbol val="none"/>
            </c:marker>
            <c:bubble3D val="0"/>
            <c:extLst>
              <c:ext xmlns:c16="http://schemas.microsoft.com/office/drawing/2014/chart" uri="{C3380CC4-5D6E-409C-BE32-E72D297353CC}">
                <c16:uniqueId val="{0000000A-689A-473C-9904-F6AB9F381A73}"/>
              </c:ext>
            </c:extLst>
          </c:dPt>
          <c:dPt>
            <c:idx val="24"/>
            <c:marker>
              <c:symbol val="none"/>
            </c:marker>
            <c:bubble3D val="0"/>
            <c:extLst>
              <c:ext xmlns:c16="http://schemas.microsoft.com/office/drawing/2014/chart" uri="{C3380CC4-5D6E-409C-BE32-E72D297353CC}">
                <c16:uniqueId val="{0000000B-689A-473C-9904-F6AB9F381A73}"/>
              </c:ext>
            </c:extLst>
          </c:dPt>
          <c:cat>
            <c:numRef>
              <c:f>'Figure 8 data'!$A$6:$A$86</c:f>
              <c:numCache>
                <c:formatCode>m/d/yyyy</c:formatCode>
                <c:ptCount val="81"/>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numCache>
            </c:numRef>
          </c:cat>
          <c:val>
            <c:numRef>
              <c:f>'Figure 8 data'!$C$6:$C$86</c:f>
              <c:numCache>
                <c:formatCode>#,##0</c:formatCode>
                <c:ptCount val="81"/>
                <c:pt idx="0">
                  <c:v>0</c:v>
                </c:pt>
                <c:pt idx="1">
                  <c:v>0</c:v>
                </c:pt>
                <c:pt idx="2">
                  <c:v>0</c:v>
                </c:pt>
                <c:pt idx="3">
                  <c:v>0</c:v>
                </c:pt>
                <c:pt idx="4">
                  <c:v>0</c:v>
                </c:pt>
                <c:pt idx="5">
                  <c:v>2</c:v>
                </c:pt>
                <c:pt idx="6">
                  <c:v>5</c:v>
                </c:pt>
                <c:pt idx="7">
                  <c:v>6</c:v>
                </c:pt>
                <c:pt idx="8">
                  <c:v>10</c:v>
                </c:pt>
                <c:pt idx="9">
                  <c:v>10</c:v>
                </c:pt>
                <c:pt idx="10">
                  <c:v>10</c:v>
                </c:pt>
                <c:pt idx="11">
                  <c:v>12</c:v>
                </c:pt>
                <c:pt idx="12">
                  <c:v>14</c:v>
                </c:pt>
                <c:pt idx="13">
                  <c:v>15</c:v>
                </c:pt>
                <c:pt idx="14">
                  <c:v>30</c:v>
                </c:pt>
                <c:pt idx="15">
                  <c:v>65</c:v>
                </c:pt>
                <c:pt idx="16">
                  <c:v>72</c:v>
                </c:pt>
                <c:pt idx="17">
                  <c:v>72</c:v>
                </c:pt>
                <c:pt idx="18">
                  <c:v>115</c:v>
                </c:pt>
                <c:pt idx="19">
                  <c:v>165</c:v>
                </c:pt>
                <c:pt idx="20">
                  <c:v>214</c:v>
                </c:pt>
                <c:pt idx="21">
                  <c:v>277</c:v>
                </c:pt>
                <c:pt idx="22">
                  <c:v>348</c:v>
                </c:pt>
                <c:pt idx="23">
                  <c:v>350</c:v>
                </c:pt>
                <c:pt idx="24">
                  <c:v>354</c:v>
                </c:pt>
                <c:pt idx="25">
                  <c:v>476</c:v>
                </c:pt>
                <c:pt idx="26">
                  <c:v>593</c:v>
                </c:pt>
                <c:pt idx="27">
                  <c:v>718</c:v>
                </c:pt>
                <c:pt idx="28">
                  <c:v>819</c:v>
                </c:pt>
                <c:pt idx="29">
                  <c:v>904</c:v>
                </c:pt>
                <c:pt idx="30">
                  <c:v>954</c:v>
                </c:pt>
                <c:pt idx="31">
                  <c:v>964</c:v>
                </c:pt>
                <c:pt idx="32">
                  <c:v>1041</c:v>
                </c:pt>
                <c:pt idx="33">
                  <c:v>1185</c:v>
                </c:pt>
                <c:pt idx="34">
                  <c:v>1334</c:v>
                </c:pt>
                <c:pt idx="35">
                  <c:v>1462</c:v>
                </c:pt>
                <c:pt idx="36">
                  <c:v>1572</c:v>
                </c:pt>
                <c:pt idx="37">
                  <c:v>1597</c:v>
                </c:pt>
                <c:pt idx="38">
                  <c:v>1614</c:v>
                </c:pt>
                <c:pt idx="39">
                  <c:v>1738</c:v>
                </c:pt>
                <c:pt idx="40">
                  <c:v>1898</c:v>
                </c:pt>
                <c:pt idx="41">
                  <c:v>2019</c:v>
                </c:pt>
                <c:pt idx="42">
                  <c:v>2135</c:v>
                </c:pt>
                <c:pt idx="43">
                  <c:v>2219</c:v>
                </c:pt>
                <c:pt idx="44">
                  <c:v>2259</c:v>
                </c:pt>
                <c:pt idx="45">
                  <c:v>2273</c:v>
                </c:pt>
                <c:pt idx="46">
                  <c:v>2381</c:v>
                </c:pt>
                <c:pt idx="47">
                  <c:v>2515</c:v>
                </c:pt>
                <c:pt idx="48">
                  <c:v>2627</c:v>
                </c:pt>
                <c:pt idx="49">
                  <c:v>2702</c:v>
                </c:pt>
                <c:pt idx="50">
                  <c:v>2778</c:v>
                </c:pt>
                <c:pt idx="51">
                  <c:v>2792</c:v>
                </c:pt>
                <c:pt idx="52">
                  <c:v>2799</c:v>
                </c:pt>
                <c:pt idx="53">
                  <c:v>2864</c:v>
                </c:pt>
                <c:pt idx="54">
                  <c:v>2986</c:v>
                </c:pt>
                <c:pt idx="55">
                  <c:v>3071</c:v>
                </c:pt>
                <c:pt idx="56">
                  <c:v>3143</c:v>
                </c:pt>
                <c:pt idx="57">
                  <c:v>3192</c:v>
                </c:pt>
                <c:pt idx="58">
                  <c:v>3209</c:v>
                </c:pt>
                <c:pt idx="59">
                  <c:v>3214</c:v>
                </c:pt>
                <c:pt idx="60">
                  <c:v>3287</c:v>
                </c:pt>
                <c:pt idx="61">
                  <c:v>3377</c:v>
                </c:pt>
                <c:pt idx="62">
                  <c:v>3421</c:v>
                </c:pt>
                <c:pt idx="63">
                  <c:v>3477</c:v>
                </c:pt>
                <c:pt idx="64">
                  <c:v>3537</c:v>
                </c:pt>
                <c:pt idx="65">
                  <c:v>3547</c:v>
                </c:pt>
                <c:pt idx="66">
                  <c:v>3550</c:v>
                </c:pt>
                <c:pt idx="67">
                  <c:v>3596</c:v>
                </c:pt>
                <c:pt idx="68">
                  <c:v>3662</c:v>
                </c:pt>
                <c:pt idx="69">
                  <c:v>3710</c:v>
                </c:pt>
                <c:pt idx="70">
                  <c:v>3738</c:v>
                </c:pt>
                <c:pt idx="71">
                  <c:v>3766</c:v>
                </c:pt>
                <c:pt idx="72">
                  <c:v>3777</c:v>
                </c:pt>
                <c:pt idx="73">
                  <c:v>3780</c:v>
                </c:pt>
                <c:pt idx="74">
                  <c:v>3802</c:v>
                </c:pt>
                <c:pt idx="75">
                  <c:v>3822</c:v>
                </c:pt>
                <c:pt idx="76">
                  <c:v>3843</c:v>
                </c:pt>
                <c:pt idx="77">
                  <c:v>3868</c:v>
                </c:pt>
                <c:pt idx="78">
                  <c:v>3899</c:v>
                </c:pt>
                <c:pt idx="79">
                  <c:v>3909</c:v>
                </c:pt>
                <c:pt idx="80">
                  <c:v>3911</c:v>
                </c:pt>
              </c:numCache>
            </c:numRef>
          </c:val>
          <c:smooth val="0"/>
          <c:extLst>
            <c:ext xmlns:c16="http://schemas.microsoft.com/office/drawing/2014/chart" uri="{C3380CC4-5D6E-409C-BE32-E72D297353CC}">
              <c16:uniqueId val="{0000000C-689A-473C-9904-F6AB9F381A73}"/>
            </c:ext>
          </c:extLst>
        </c:ser>
        <c:dLbls>
          <c:showLegendKey val="0"/>
          <c:showVal val="0"/>
          <c:showCatName val="0"/>
          <c:showSerName val="0"/>
          <c:showPercent val="0"/>
          <c:showBubbleSize val="0"/>
        </c:dLbls>
        <c:smooth val="0"/>
        <c:axId val="299351792"/>
        <c:axId val="299352448"/>
      </c:lineChart>
      <c:dateAx>
        <c:axId val="299351792"/>
        <c:scaling>
          <c:orientation val="minMax"/>
        </c:scaling>
        <c:delete val="0"/>
        <c:axPos val="b"/>
        <c:majorGridlines>
          <c:spPr>
            <a:ln w="9525" cap="flat" cmpd="sng" algn="ctr">
              <a:solidFill>
                <a:schemeClr val="accent3">
                  <a:lumMod val="75000"/>
                </a:schemeClr>
              </a:solidFill>
              <a:round/>
            </a:ln>
            <a:effectLst/>
          </c:spPr>
        </c:majorGridlines>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2448"/>
        <c:crosses val="autoZero"/>
        <c:auto val="1"/>
        <c:lblOffset val="100"/>
        <c:baseTimeUnit val="days"/>
        <c:majorUnit val="4"/>
        <c:majorTimeUnit val="days"/>
        <c:minorUnit val="7"/>
        <c:minorTimeUnit val="days"/>
      </c:dateAx>
      <c:valAx>
        <c:axId val="299352448"/>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1792"/>
        <c:crosses val="autoZero"/>
        <c:crossBetween val="midCat"/>
      </c:valAx>
      <c:spPr>
        <a:noFill/>
        <a:ln>
          <a:noFill/>
        </a:ln>
        <a:effectLst/>
      </c:spPr>
    </c:plotArea>
    <c:legend>
      <c:legendPos val="b"/>
      <c:layout>
        <c:manualLayout>
          <c:xMode val="edge"/>
          <c:yMode val="edge"/>
          <c:x val="0.14256583843089218"/>
          <c:y val="0.20004097450201169"/>
          <c:w val="0.32978321719783188"/>
          <c:h val="0.15738372045187141"/>
        </c:manualLayout>
      </c:layout>
      <c:overlay val="0"/>
      <c:spPr>
        <a:solidFill>
          <a:schemeClr val="bg1"/>
        </a:solid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0.09596</cdr:x>
      <cdr:y>0.10173</cdr:y>
    </cdr:from>
    <cdr:to>
      <cdr:x>0.27509</cdr:x>
      <cdr:y>0.27853</cdr:y>
    </cdr:to>
    <cdr:sp macro="" textlink="">
      <cdr:nvSpPr>
        <cdr:cNvPr id="2" name="TextBox 1"/>
        <cdr:cNvSpPr txBox="1"/>
      </cdr:nvSpPr>
      <cdr:spPr>
        <a:xfrm xmlns:a="http://schemas.openxmlformats.org/drawingml/2006/main">
          <a:off x="891746" y="617151"/>
          <a:ext cx="1664730" cy="10726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COVID-19</a:t>
          </a:r>
          <a:r>
            <a:rPr lang="en-GB" sz="1100" baseline="0"/>
            <a:t> related </a:t>
          </a:r>
          <a:r>
            <a:rPr lang="en-GB" sz="1100"/>
            <a:t>deaths in each age group </a:t>
          </a:r>
        </a:p>
      </cdr:txBody>
    </cdr:sp>
  </cdr:relSizeAnchor>
  <cdr:relSizeAnchor xmlns:cdr="http://schemas.openxmlformats.org/drawingml/2006/chartDrawing">
    <cdr:from>
      <cdr:x>0.12385</cdr:x>
      <cdr:y>0.3558</cdr:y>
    </cdr:from>
    <cdr:to>
      <cdr:x>0.18526</cdr:x>
      <cdr:y>0.39812</cdr:y>
    </cdr:to>
    <cdr:sp macro="" textlink="">
      <cdr:nvSpPr>
        <cdr:cNvPr id="3" name="TextBox 2"/>
        <cdr:cNvSpPr txBox="1"/>
      </cdr:nvSpPr>
      <cdr:spPr>
        <a:xfrm xmlns:a="http://schemas.openxmlformats.org/drawingml/2006/main">
          <a:off x="1152550" y="2162179"/>
          <a:ext cx="571477" cy="2571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0.23882</cdr:x>
      <cdr:y>0.35632</cdr:y>
    </cdr:from>
    <cdr:to>
      <cdr:x>0.30023</cdr:x>
      <cdr:y>0.39864</cdr:y>
    </cdr:to>
    <cdr:sp macro="" textlink="">
      <cdr:nvSpPr>
        <cdr:cNvPr id="4" name="TextBox 1"/>
        <cdr:cNvSpPr txBox="1"/>
      </cdr:nvSpPr>
      <cdr:spPr>
        <a:xfrm xmlns:a="http://schemas.openxmlformats.org/drawingml/2006/main">
          <a:off x="2222486" y="216533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0.35039</cdr:x>
      <cdr:y>0.35162</cdr:y>
    </cdr:from>
    <cdr:to>
      <cdr:x>0.4118</cdr:x>
      <cdr:y>0.39394</cdr:y>
    </cdr:to>
    <cdr:sp macro="" textlink="">
      <cdr:nvSpPr>
        <cdr:cNvPr id="5" name="TextBox 1"/>
        <cdr:cNvSpPr txBox="1"/>
      </cdr:nvSpPr>
      <cdr:spPr>
        <a:xfrm xmlns:a="http://schemas.openxmlformats.org/drawingml/2006/main">
          <a:off x="3260715" y="2136777"/>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0.46094</cdr:x>
      <cdr:y>0.32968</cdr:y>
    </cdr:from>
    <cdr:to>
      <cdr:x>0.52235</cdr:x>
      <cdr:y>0.372</cdr:y>
    </cdr:to>
    <cdr:sp macro="" textlink="">
      <cdr:nvSpPr>
        <cdr:cNvPr id="6" name="TextBox 1"/>
        <cdr:cNvSpPr txBox="1"/>
      </cdr:nvSpPr>
      <cdr:spPr>
        <a:xfrm xmlns:a="http://schemas.openxmlformats.org/drawingml/2006/main">
          <a:off x="4289461" y="2003444"/>
          <a:ext cx="571477"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8%</a:t>
          </a:r>
        </a:p>
      </cdr:txBody>
    </cdr:sp>
  </cdr:relSizeAnchor>
  <cdr:relSizeAnchor xmlns:cdr="http://schemas.openxmlformats.org/drawingml/2006/chartDrawing">
    <cdr:from>
      <cdr:x>0.57216</cdr:x>
      <cdr:y>0.28265</cdr:y>
    </cdr:from>
    <cdr:to>
      <cdr:x>0.64108</cdr:x>
      <cdr:y>0.32497</cdr:y>
    </cdr:to>
    <cdr:sp macro="" textlink="">
      <cdr:nvSpPr>
        <cdr:cNvPr id="7" name="TextBox 1"/>
        <cdr:cNvSpPr txBox="1"/>
      </cdr:nvSpPr>
      <cdr:spPr>
        <a:xfrm xmlns:a="http://schemas.openxmlformats.org/drawingml/2006/main">
          <a:off x="5324499" y="1717658"/>
          <a:ext cx="641365"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15%</a:t>
          </a:r>
        </a:p>
      </cdr:txBody>
    </cdr:sp>
  </cdr:relSizeAnchor>
  <cdr:relSizeAnchor xmlns:cdr="http://schemas.openxmlformats.org/drawingml/2006/chartDrawing">
    <cdr:from>
      <cdr:x>0.6851</cdr:x>
      <cdr:y>0.14003</cdr:y>
    </cdr:from>
    <cdr:to>
      <cdr:x>0.75401</cdr:x>
      <cdr:y>0.18235</cdr:y>
    </cdr:to>
    <cdr:sp macro="" textlink="">
      <cdr:nvSpPr>
        <cdr:cNvPr id="8" name="TextBox 1"/>
        <cdr:cNvSpPr txBox="1"/>
      </cdr:nvSpPr>
      <cdr:spPr>
        <a:xfrm xmlns:a="http://schemas.openxmlformats.org/drawingml/2006/main">
          <a:off x="6375483" y="850932"/>
          <a:ext cx="641272"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33%</a:t>
          </a:r>
        </a:p>
      </cdr:txBody>
    </cdr:sp>
  </cdr:relSizeAnchor>
  <cdr:relSizeAnchor xmlns:cdr="http://schemas.openxmlformats.org/drawingml/2006/chartDrawing">
    <cdr:from>
      <cdr:x>0.80279</cdr:x>
      <cdr:y>0.06949</cdr:y>
    </cdr:from>
    <cdr:to>
      <cdr:x>0.87171</cdr:x>
      <cdr:y>0.11181</cdr:y>
    </cdr:to>
    <cdr:sp macro="" textlink="">
      <cdr:nvSpPr>
        <cdr:cNvPr id="9" name="TextBox 1"/>
        <cdr:cNvSpPr txBox="1"/>
      </cdr:nvSpPr>
      <cdr:spPr>
        <a:xfrm xmlns:a="http://schemas.openxmlformats.org/drawingml/2006/main">
          <a:off x="7470704" y="422269"/>
          <a:ext cx="641364"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43%</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0.10888</cdr:x>
      <cdr:y>0.58405</cdr:y>
    </cdr:from>
    <cdr:to>
      <cdr:x>0.28801</cdr:x>
      <cdr:y>0.76085</cdr:y>
    </cdr:to>
    <cdr:sp macro="" textlink="">
      <cdr:nvSpPr>
        <cdr:cNvPr id="2" name="TextBox 1"/>
        <cdr:cNvSpPr txBox="1"/>
      </cdr:nvSpPr>
      <cdr:spPr>
        <a:xfrm xmlns:a="http://schemas.openxmlformats.org/drawingml/2006/main">
          <a:off x="1011881" y="3543300"/>
          <a:ext cx="1664711" cy="1072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deaths in each age group </a:t>
          </a:r>
        </a:p>
      </cdr:txBody>
    </cdr:sp>
  </cdr:relSizeAnchor>
  <cdr:relSizeAnchor xmlns:cdr="http://schemas.openxmlformats.org/drawingml/2006/chartDrawing">
    <cdr:from>
      <cdr:x>0.12725</cdr:x>
      <cdr:y>0.82498</cdr:y>
    </cdr:from>
    <cdr:to>
      <cdr:x>0.18866</cdr:x>
      <cdr:y>0.8673</cdr:y>
    </cdr:to>
    <cdr:sp macro="" textlink="">
      <cdr:nvSpPr>
        <cdr:cNvPr id="3" name="TextBox 1"/>
        <cdr:cNvSpPr txBox="1"/>
      </cdr:nvSpPr>
      <cdr:spPr>
        <a:xfrm xmlns:a="http://schemas.openxmlformats.org/drawingml/2006/main">
          <a:off x="1184222" y="501334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0.23985</cdr:x>
      <cdr:y>0.8234</cdr:y>
    </cdr:from>
    <cdr:to>
      <cdr:x>0.30127</cdr:x>
      <cdr:y>0.86572</cdr:y>
    </cdr:to>
    <cdr:sp macro="" textlink="">
      <cdr:nvSpPr>
        <cdr:cNvPr id="4" name="TextBox 1"/>
        <cdr:cNvSpPr txBox="1"/>
      </cdr:nvSpPr>
      <cdr:spPr>
        <a:xfrm xmlns:a="http://schemas.openxmlformats.org/drawingml/2006/main">
          <a:off x="2232003" y="5003779"/>
          <a:ext cx="571570"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0.35551</cdr:x>
      <cdr:y>0.79833</cdr:y>
    </cdr:from>
    <cdr:to>
      <cdr:x>0.41692</cdr:x>
      <cdr:y>0.84065</cdr:y>
    </cdr:to>
    <cdr:sp macro="" textlink="">
      <cdr:nvSpPr>
        <cdr:cNvPr id="5" name="TextBox 1"/>
        <cdr:cNvSpPr txBox="1"/>
      </cdr:nvSpPr>
      <cdr:spPr>
        <a:xfrm xmlns:a="http://schemas.openxmlformats.org/drawingml/2006/main">
          <a:off x="3308359" y="4851398"/>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a:t>
          </a:r>
        </a:p>
      </cdr:txBody>
    </cdr:sp>
  </cdr:relSizeAnchor>
  <cdr:relSizeAnchor xmlns:cdr="http://schemas.openxmlformats.org/drawingml/2006/chartDrawing">
    <cdr:from>
      <cdr:x>0.46401</cdr:x>
      <cdr:y>0.74504</cdr:y>
    </cdr:from>
    <cdr:to>
      <cdr:x>0.53838</cdr:x>
      <cdr:y>0.78736</cdr:y>
    </cdr:to>
    <cdr:sp macro="" textlink="">
      <cdr:nvSpPr>
        <cdr:cNvPr id="6" name="TextBox 1"/>
        <cdr:cNvSpPr txBox="1"/>
      </cdr:nvSpPr>
      <cdr:spPr>
        <a:xfrm xmlns:a="http://schemas.openxmlformats.org/drawingml/2006/main">
          <a:off x="4318052" y="4527571"/>
          <a:ext cx="692082"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13%</a:t>
          </a:r>
        </a:p>
      </cdr:txBody>
    </cdr:sp>
  </cdr:relSizeAnchor>
  <cdr:relSizeAnchor xmlns:cdr="http://schemas.openxmlformats.org/drawingml/2006/chartDrawing">
    <cdr:from>
      <cdr:x>0.58069</cdr:x>
      <cdr:y>0.70899</cdr:y>
    </cdr:from>
    <cdr:to>
      <cdr:x>0.65506</cdr:x>
      <cdr:y>0.75131</cdr:y>
    </cdr:to>
    <cdr:sp macro="" textlink="">
      <cdr:nvSpPr>
        <cdr:cNvPr id="7" name="TextBox 1"/>
        <cdr:cNvSpPr txBox="1"/>
      </cdr:nvSpPr>
      <cdr:spPr>
        <a:xfrm xmlns:a="http://schemas.openxmlformats.org/drawingml/2006/main">
          <a:off x="5403840" y="4308478"/>
          <a:ext cx="692082"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18%</a:t>
          </a:r>
        </a:p>
      </cdr:txBody>
    </cdr:sp>
  </cdr:relSizeAnchor>
  <cdr:relSizeAnchor xmlns:cdr="http://schemas.openxmlformats.org/drawingml/2006/chartDrawing">
    <cdr:from>
      <cdr:x>0.69532</cdr:x>
      <cdr:y>0.59927</cdr:y>
    </cdr:from>
    <cdr:to>
      <cdr:x>0.7697</cdr:x>
      <cdr:y>0.64159</cdr:y>
    </cdr:to>
    <cdr:sp macro="" textlink="">
      <cdr:nvSpPr>
        <cdr:cNvPr id="8" name="TextBox 1"/>
        <cdr:cNvSpPr txBox="1"/>
      </cdr:nvSpPr>
      <cdr:spPr>
        <a:xfrm xmlns:a="http://schemas.openxmlformats.org/drawingml/2006/main">
          <a:off x="6470605" y="3641745"/>
          <a:ext cx="692175"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30%</a:t>
          </a:r>
        </a:p>
      </cdr:txBody>
    </cdr:sp>
  </cdr:relSizeAnchor>
  <cdr:relSizeAnchor xmlns:cdr="http://schemas.openxmlformats.org/drawingml/2006/chartDrawing">
    <cdr:from>
      <cdr:x>0.81099</cdr:x>
      <cdr:y>0.55537</cdr:y>
    </cdr:from>
    <cdr:to>
      <cdr:x>0.88536</cdr:x>
      <cdr:y>0.59769</cdr:y>
    </cdr:to>
    <cdr:sp macro="" textlink="">
      <cdr:nvSpPr>
        <cdr:cNvPr id="9" name="TextBox 1"/>
        <cdr:cNvSpPr txBox="1"/>
      </cdr:nvSpPr>
      <cdr:spPr>
        <a:xfrm xmlns:a="http://schemas.openxmlformats.org/drawingml/2006/main">
          <a:off x="7547022" y="3374982"/>
          <a:ext cx="692081"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35%</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0.78764</cdr:x>
      <cdr:y>0.12534</cdr:y>
    </cdr:from>
    <cdr:to>
      <cdr:x>0.96636</cdr:x>
      <cdr:y>0.26019</cdr:y>
    </cdr:to>
    <cdr:sp macro="" textlink="">
      <cdr:nvSpPr>
        <cdr:cNvPr id="2" name="TextBox 1"/>
        <cdr:cNvSpPr txBox="1"/>
      </cdr:nvSpPr>
      <cdr:spPr>
        <a:xfrm xmlns:a="http://schemas.openxmlformats.org/drawingml/2006/main">
          <a:off x="7329719" y="761685"/>
          <a:ext cx="1663155" cy="819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numbers above</a:t>
          </a:r>
          <a:r>
            <a:rPr lang="en-GB" sz="1100" baseline="0"/>
            <a:t> bars</a:t>
          </a:r>
          <a:r>
            <a:rPr lang="en-GB" sz="1100"/>
            <a:t> indicate COVID-19 death rates per</a:t>
          </a:r>
          <a:r>
            <a:rPr lang="en-GB" sz="1100" baseline="0"/>
            <a:t> 10,000 population</a:t>
          </a:r>
          <a:endParaRPr lang="en-GB" sz="1100"/>
        </a:p>
      </cdr:txBody>
    </cdr:sp>
  </cdr:relSizeAnchor>
  <cdr:relSizeAnchor xmlns:cdr="http://schemas.openxmlformats.org/drawingml/2006/chartDrawing">
    <cdr:from>
      <cdr:x>0.1897</cdr:x>
      <cdr:y>0.34222</cdr:y>
    </cdr:from>
    <cdr:to>
      <cdr:x>0.36842</cdr:x>
      <cdr:y>0.45141</cdr:y>
    </cdr:to>
    <cdr:sp macro="" textlink="">
      <cdr:nvSpPr>
        <cdr:cNvPr id="3" name="TextBox 1"/>
        <cdr:cNvSpPr txBox="1"/>
      </cdr:nvSpPr>
      <cdr:spPr>
        <a:xfrm xmlns:a="http://schemas.openxmlformats.org/drawingml/2006/main">
          <a:off x="1765300" y="2079625"/>
          <a:ext cx="1663155" cy="663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numbers inside</a:t>
          </a:r>
          <a:r>
            <a:rPr lang="en-GB" sz="1100" baseline="0"/>
            <a:t> bars</a:t>
          </a:r>
          <a:r>
            <a:rPr lang="en-GB" sz="1100"/>
            <a:t> indicate the number of COVID-19 deaths</a:t>
          </a:r>
        </a:p>
      </cdr:txBody>
    </cdr:sp>
  </cdr:relSizeAnchor>
  <cdr:relSizeAnchor xmlns:cdr="http://schemas.openxmlformats.org/drawingml/2006/chartDrawing">
    <cdr:from>
      <cdr:x>0.09109</cdr:x>
      <cdr:y>0.53292</cdr:y>
    </cdr:from>
    <cdr:to>
      <cdr:x>0.1392</cdr:x>
      <cdr:y>0.57994</cdr:y>
    </cdr:to>
    <cdr:sp macro="" textlink="">
      <cdr:nvSpPr>
        <cdr:cNvPr id="4" name="TextBox 3"/>
        <cdr:cNvSpPr txBox="1"/>
      </cdr:nvSpPr>
      <cdr:spPr>
        <a:xfrm xmlns:a="http://schemas.openxmlformats.org/drawingml/2006/main">
          <a:off x="847710" y="3238515"/>
          <a:ext cx="447708" cy="2857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7.5</a:t>
          </a:r>
        </a:p>
      </cdr:txBody>
    </cdr:sp>
  </cdr:relSizeAnchor>
  <cdr:relSizeAnchor xmlns:cdr="http://schemas.openxmlformats.org/drawingml/2006/chartDrawing">
    <cdr:from>
      <cdr:x>0.15592</cdr:x>
      <cdr:y>0.62122</cdr:y>
    </cdr:from>
    <cdr:to>
      <cdr:x>0.20403</cdr:x>
      <cdr:y>0.66824</cdr:y>
    </cdr:to>
    <cdr:sp macro="" textlink="">
      <cdr:nvSpPr>
        <cdr:cNvPr id="5" name="TextBox 1"/>
        <cdr:cNvSpPr txBox="1"/>
      </cdr:nvSpPr>
      <cdr:spPr>
        <a:xfrm xmlns:a="http://schemas.openxmlformats.org/drawingml/2006/main">
          <a:off x="1450968" y="3775105"/>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5.4</a:t>
          </a:r>
        </a:p>
      </cdr:txBody>
    </cdr:sp>
  </cdr:relSizeAnchor>
  <cdr:relSizeAnchor xmlns:cdr="http://schemas.openxmlformats.org/drawingml/2006/chartDrawing">
    <cdr:from>
      <cdr:x>0.22041</cdr:x>
      <cdr:y>0.62435</cdr:y>
    </cdr:from>
    <cdr:to>
      <cdr:x>0.26851</cdr:x>
      <cdr:y>0.67137</cdr:y>
    </cdr:to>
    <cdr:sp macro="" textlink="">
      <cdr:nvSpPr>
        <cdr:cNvPr id="6" name="TextBox 1"/>
        <cdr:cNvSpPr txBox="1"/>
      </cdr:nvSpPr>
      <cdr:spPr>
        <a:xfrm xmlns:a="http://schemas.openxmlformats.org/drawingml/2006/main">
          <a:off x="2051119" y="3794141"/>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3.2</a:t>
          </a:r>
        </a:p>
      </cdr:txBody>
    </cdr:sp>
  </cdr:relSizeAnchor>
  <cdr:relSizeAnchor xmlns:cdr="http://schemas.openxmlformats.org/drawingml/2006/chartDrawing">
    <cdr:from>
      <cdr:x>0.28386</cdr:x>
      <cdr:y>0.56478</cdr:y>
    </cdr:from>
    <cdr:to>
      <cdr:x>0.33197</cdr:x>
      <cdr:y>0.6118</cdr:y>
    </cdr:to>
    <cdr:sp macro="" textlink="">
      <cdr:nvSpPr>
        <cdr:cNvPr id="7" name="TextBox 1"/>
        <cdr:cNvSpPr txBox="1"/>
      </cdr:nvSpPr>
      <cdr:spPr>
        <a:xfrm xmlns:a="http://schemas.openxmlformats.org/drawingml/2006/main">
          <a:off x="2641568" y="3432166"/>
          <a:ext cx="447708"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5.1</a:t>
          </a:r>
        </a:p>
      </cdr:txBody>
    </cdr:sp>
  </cdr:relSizeAnchor>
  <cdr:relSizeAnchor xmlns:cdr="http://schemas.openxmlformats.org/drawingml/2006/chartDrawing">
    <cdr:from>
      <cdr:x>0.34937</cdr:x>
      <cdr:y>0.55225</cdr:y>
    </cdr:from>
    <cdr:to>
      <cdr:x>0.39747</cdr:x>
      <cdr:y>0.59927</cdr:y>
    </cdr:to>
    <cdr:sp macro="" textlink="">
      <cdr:nvSpPr>
        <cdr:cNvPr id="8" name="TextBox 1"/>
        <cdr:cNvSpPr txBox="1"/>
      </cdr:nvSpPr>
      <cdr:spPr>
        <a:xfrm xmlns:a="http://schemas.openxmlformats.org/drawingml/2006/main">
          <a:off x="3251232" y="3355996"/>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7.1</a:t>
          </a:r>
        </a:p>
      </cdr:txBody>
    </cdr:sp>
  </cdr:relSizeAnchor>
  <cdr:relSizeAnchor xmlns:cdr="http://schemas.openxmlformats.org/drawingml/2006/chartDrawing">
    <cdr:from>
      <cdr:x>0.41283</cdr:x>
      <cdr:y>0.54598</cdr:y>
    </cdr:from>
    <cdr:to>
      <cdr:x>0.46093</cdr:x>
      <cdr:y>0.59301</cdr:y>
    </cdr:to>
    <cdr:sp macro="" textlink="">
      <cdr:nvSpPr>
        <cdr:cNvPr id="9" name="TextBox 1"/>
        <cdr:cNvSpPr txBox="1"/>
      </cdr:nvSpPr>
      <cdr:spPr>
        <a:xfrm xmlns:a="http://schemas.openxmlformats.org/drawingml/2006/main">
          <a:off x="3841765" y="3317866"/>
          <a:ext cx="447615" cy="285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4.1</a:t>
          </a:r>
        </a:p>
      </cdr:txBody>
    </cdr:sp>
  </cdr:relSizeAnchor>
  <cdr:relSizeAnchor xmlns:cdr="http://schemas.openxmlformats.org/drawingml/2006/chartDrawing">
    <cdr:from>
      <cdr:x>0.4722</cdr:x>
      <cdr:y>0.12121</cdr:y>
    </cdr:from>
    <cdr:to>
      <cdr:x>0.53429</cdr:x>
      <cdr:y>0.16823</cdr:y>
    </cdr:to>
    <cdr:sp macro="" textlink="">
      <cdr:nvSpPr>
        <cdr:cNvPr id="10" name="TextBox 1"/>
        <cdr:cNvSpPr txBox="1"/>
      </cdr:nvSpPr>
      <cdr:spPr>
        <a:xfrm xmlns:a="http://schemas.openxmlformats.org/drawingml/2006/main">
          <a:off x="4394258" y="736574"/>
          <a:ext cx="57780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10.7</a:t>
          </a:r>
        </a:p>
      </cdr:txBody>
    </cdr:sp>
  </cdr:relSizeAnchor>
  <cdr:relSizeAnchor xmlns:cdr="http://schemas.openxmlformats.org/drawingml/2006/chartDrawing">
    <cdr:from>
      <cdr:x>0.54078</cdr:x>
      <cdr:y>0.59456</cdr:y>
    </cdr:from>
    <cdr:to>
      <cdr:x>0.58888</cdr:x>
      <cdr:y>0.64158</cdr:y>
    </cdr:to>
    <cdr:sp macro="" textlink="">
      <cdr:nvSpPr>
        <cdr:cNvPr id="11" name="TextBox 1"/>
        <cdr:cNvSpPr txBox="1"/>
      </cdr:nvSpPr>
      <cdr:spPr>
        <a:xfrm xmlns:a="http://schemas.openxmlformats.org/drawingml/2006/main">
          <a:off x="5032458" y="3613127"/>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3.5</a:t>
          </a:r>
        </a:p>
      </cdr:txBody>
    </cdr:sp>
  </cdr:relSizeAnchor>
  <cdr:relSizeAnchor xmlns:cdr="http://schemas.openxmlformats.org/drawingml/2006/chartDrawing">
    <cdr:from>
      <cdr:x>0.60628</cdr:x>
      <cdr:y>0.42372</cdr:y>
    </cdr:from>
    <cdr:to>
      <cdr:x>0.65439</cdr:x>
      <cdr:y>0.47074</cdr:y>
    </cdr:to>
    <cdr:sp macro="" textlink="">
      <cdr:nvSpPr>
        <cdr:cNvPr id="12" name="TextBox 1"/>
        <cdr:cNvSpPr txBox="1"/>
      </cdr:nvSpPr>
      <cdr:spPr>
        <a:xfrm xmlns:a="http://schemas.openxmlformats.org/drawingml/2006/main">
          <a:off x="5641996" y="2574944"/>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8.1</a:t>
          </a:r>
        </a:p>
      </cdr:txBody>
    </cdr:sp>
  </cdr:relSizeAnchor>
  <cdr:relSizeAnchor xmlns:cdr="http://schemas.openxmlformats.org/drawingml/2006/chartDrawing">
    <cdr:from>
      <cdr:x>0.66974</cdr:x>
      <cdr:y>0.36886</cdr:y>
    </cdr:from>
    <cdr:to>
      <cdr:x>0.71784</cdr:x>
      <cdr:y>0.41588</cdr:y>
    </cdr:to>
    <cdr:sp macro="" textlink="">
      <cdr:nvSpPr>
        <cdr:cNvPr id="13" name="TextBox 1"/>
        <cdr:cNvSpPr txBox="1"/>
      </cdr:nvSpPr>
      <cdr:spPr>
        <a:xfrm xmlns:a="http://schemas.openxmlformats.org/drawingml/2006/main">
          <a:off x="6232550" y="2241530"/>
          <a:ext cx="447615"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7.4</a:t>
          </a:r>
        </a:p>
      </cdr:txBody>
    </cdr:sp>
  </cdr:relSizeAnchor>
  <cdr:relSizeAnchor xmlns:cdr="http://schemas.openxmlformats.org/drawingml/2006/chartDrawing">
    <cdr:from>
      <cdr:x>0.73422</cdr:x>
      <cdr:y>0.60397</cdr:y>
    </cdr:from>
    <cdr:to>
      <cdr:x>0.78233</cdr:x>
      <cdr:y>0.651</cdr:y>
    </cdr:to>
    <cdr:sp macro="" textlink="">
      <cdr:nvSpPr>
        <cdr:cNvPr id="14" name="TextBox 1"/>
        <cdr:cNvSpPr txBox="1"/>
      </cdr:nvSpPr>
      <cdr:spPr>
        <a:xfrm xmlns:a="http://schemas.openxmlformats.org/drawingml/2006/main">
          <a:off x="6832612" y="3670280"/>
          <a:ext cx="447708" cy="285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0.9</a:t>
          </a:r>
        </a:p>
      </cdr:txBody>
    </cdr:sp>
  </cdr:relSizeAnchor>
  <cdr:relSizeAnchor xmlns:cdr="http://schemas.openxmlformats.org/drawingml/2006/chartDrawing">
    <cdr:from>
      <cdr:x>0.79768</cdr:x>
      <cdr:y>0.60084</cdr:y>
    </cdr:from>
    <cdr:to>
      <cdr:x>0.84579</cdr:x>
      <cdr:y>0.64786</cdr:y>
    </cdr:to>
    <cdr:sp macro="" textlink="">
      <cdr:nvSpPr>
        <cdr:cNvPr id="15" name="TextBox 1"/>
        <cdr:cNvSpPr txBox="1"/>
      </cdr:nvSpPr>
      <cdr:spPr>
        <a:xfrm xmlns:a="http://schemas.openxmlformats.org/drawingml/2006/main">
          <a:off x="7423139" y="3651275"/>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3.1</a:t>
          </a:r>
        </a:p>
      </cdr:txBody>
    </cdr:sp>
  </cdr:relSizeAnchor>
  <cdr:relSizeAnchor xmlns:cdr="http://schemas.openxmlformats.org/drawingml/2006/chartDrawing">
    <cdr:from>
      <cdr:x>0.86216</cdr:x>
      <cdr:y>0.52873</cdr:y>
    </cdr:from>
    <cdr:to>
      <cdr:x>0.91027</cdr:x>
      <cdr:y>0.57575</cdr:y>
    </cdr:to>
    <cdr:sp macro="" textlink="">
      <cdr:nvSpPr>
        <cdr:cNvPr id="16" name="TextBox 1"/>
        <cdr:cNvSpPr txBox="1"/>
      </cdr:nvSpPr>
      <cdr:spPr>
        <a:xfrm xmlns:a="http://schemas.openxmlformats.org/drawingml/2006/main">
          <a:off x="8023185" y="3213092"/>
          <a:ext cx="447708"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6.9</a:t>
          </a:r>
        </a:p>
      </cdr:txBody>
    </cdr:sp>
  </cdr:relSizeAnchor>
  <cdr:relSizeAnchor xmlns:cdr="http://schemas.openxmlformats.org/drawingml/2006/chartDrawing">
    <cdr:from>
      <cdr:x>0.92665</cdr:x>
      <cdr:y>0.60554</cdr:y>
    </cdr:from>
    <cdr:to>
      <cdr:x>0.97476</cdr:x>
      <cdr:y>0.65256</cdr:y>
    </cdr:to>
    <cdr:sp macro="" textlink="">
      <cdr:nvSpPr>
        <cdr:cNvPr id="17" name="TextBox 1"/>
        <cdr:cNvSpPr txBox="1"/>
      </cdr:nvSpPr>
      <cdr:spPr>
        <a:xfrm xmlns:a="http://schemas.openxmlformats.org/drawingml/2006/main">
          <a:off x="8623291" y="3679820"/>
          <a:ext cx="447708"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0.0</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0.24462</cdr:x>
      <cdr:y>0.22257</cdr:y>
    </cdr:from>
    <cdr:to>
      <cdr:x>0.30911</cdr:x>
      <cdr:y>0.26959</cdr:y>
    </cdr:to>
    <cdr:sp macro="" textlink="">
      <cdr:nvSpPr>
        <cdr:cNvPr id="3" name="TextBox 2"/>
        <cdr:cNvSpPr txBox="1"/>
      </cdr:nvSpPr>
      <cdr:spPr>
        <a:xfrm xmlns:a="http://schemas.openxmlformats.org/drawingml/2006/main">
          <a:off x="2276442" y="1352558"/>
          <a:ext cx="600139" cy="28573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endParaRPr lang="en-GB"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0.09621</cdr:x>
      <cdr:y>0.09248</cdr:y>
    </cdr:from>
    <cdr:to>
      <cdr:x>0.15967</cdr:x>
      <cdr:y>0.14264</cdr:y>
    </cdr:to>
    <cdr:sp macro="" textlink="">
      <cdr:nvSpPr>
        <cdr:cNvPr id="29" name="TextBox 1"/>
        <cdr:cNvSpPr txBox="1"/>
      </cdr:nvSpPr>
      <cdr:spPr>
        <a:xfrm xmlns:a="http://schemas.openxmlformats.org/drawingml/2006/main">
          <a:off x="895323" y="561972"/>
          <a:ext cx="590554" cy="30482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600</a:t>
          </a:r>
        </a:p>
      </cdr:txBody>
    </cdr:sp>
  </cdr:relSizeAnchor>
  <cdr:relSizeAnchor xmlns:cdr="http://schemas.openxmlformats.org/drawingml/2006/chartDrawing">
    <cdr:from>
      <cdr:x>0.24667</cdr:x>
      <cdr:y>0.22885</cdr:y>
    </cdr:from>
    <cdr:to>
      <cdr:x>0.30911</cdr:x>
      <cdr:y>0.2743</cdr:y>
    </cdr:to>
    <cdr:sp macro="" textlink="">
      <cdr:nvSpPr>
        <cdr:cNvPr id="19" name="TextBox 1"/>
        <cdr:cNvSpPr txBox="1"/>
      </cdr:nvSpPr>
      <cdr:spPr>
        <a:xfrm xmlns:a="http://schemas.openxmlformats.org/drawingml/2006/main">
          <a:off x="2295514" y="1390690"/>
          <a:ext cx="581062" cy="27619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401</a:t>
          </a:r>
        </a:p>
      </cdr:txBody>
    </cdr:sp>
  </cdr:relSizeAnchor>
  <cdr:relSizeAnchor xmlns:cdr="http://schemas.openxmlformats.org/drawingml/2006/chartDrawing">
    <cdr:from>
      <cdr:x>0.39509</cdr:x>
      <cdr:y>0.29624</cdr:y>
    </cdr:from>
    <cdr:to>
      <cdr:x>0.45855</cdr:x>
      <cdr:y>0.33446</cdr:y>
    </cdr:to>
    <cdr:sp macro="" textlink="">
      <cdr:nvSpPr>
        <cdr:cNvPr id="20" name="TextBox 1"/>
        <cdr:cNvSpPr txBox="1"/>
      </cdr:nvSpPr>
      <cdr:spPr>
        <a:xfrm xmlns:a="http://schemas.openxmlformats.org/drawingml/2006/main">
          <a:off x="3676651" y="1800263"/>
          <a:ext cx="590554" cy="2322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357</a:t>
          </a:r>
        </a:p>
      </cdr:txBody>
    </cdr:sp>
  </cdr:relSizeAnchor>
  <cdr:relSizeAnchor xmlns:cdr="http://schemas.openxmlformats.org/drawingml/2006/chartDrawing">
    <cdr:from>
      <cdr:x>0.54692</cdr:x>
      <cdr:y>0.42685</cdr:y>
    </cdr:from>
    <cdr:to>
      <cdr:x>0.61038</cdr:x>
      <cdr:y>0.46507</cdr:y>
    </cdr:to>
    <cdr:sp macro="" textlink="">
      <cdr:nvSpPr>
        <cdr:cNvPr id="7" name="TextBox 1"/>
        <cdr:cNvSpPr txBox="1"/>
      </cdr:nvSpPr>
      <cdr:spPr>
        <a:xfrm xmlns:a="http://schemas.openxmlformats.org/drawingml/2006/main">
          <a:off x="5089569" y="2593934"/>
          <a:ext cx="590554" cy="2322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181</a:t>
          </a:r>
        </a:p>
      </cdr:txBody>
    </cdr:sp>
  </cdr:relSizeAnchor>
  <cdr:relSizeAnchor xmlns:cdr="http://schemas.openxmlformats.org/drawingml/2006/chartDrawing">
    <cdr:from>
      <cdr:x>0.69431</cdr:x>
      <cdr:y>0.5256</cdr:y>
    </cdr:from>
    <cdr:to>
      <cdr:x>0.75777</cdr:x>
      <cdr:y>0.56382</cdr:y>
    </cdr:to>
    <cdr:sp macro="" textlink="">
      <cdr:nvSpPr>
        <cdr:cNvPr id="9" name="TextBox 1"/>
        <cdr:cNvSpPr txBox="1"/>
      </cdr:nvSpPr>
      <cdr:spPr>
        <a:xfrm xmlns:a="http://schemas.openxmlformats.org/drawingml/2006/main">
          <a:off x="6461175" y="3194053"/>
          <a:ext cx="590554" cy="2322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200" b="1">
              <a:latin typeface="Arial" panose="020B0604020202020204" pitchFamily="34" charset="0"/>
              <a:cs typeface="Arial" panose="020B0604020202020204" pitchFamily="34" charset="0"/>
            </a:rPr>
            <a:t>108</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0.07616</cdr:x>
      <cdr:y>0.71981</cdr:y>
    </cdr:from>
    <cdr:to>
      <cdr:x>0.12959</cdr:x>
      <cdr:y>0.76205</cdr:y>
    </cdr:to>
    <cdr:sp macro="" textlink="">
      <cdr:nvSpPr>
        <cdr:cNvPr id="3" name="TextBox 2"/>
        <cdr:cNvSpPr txBox="1"/>
      </cdr:nvSpPr>
      <cdr:spPr>
        <a:xfrm xmlns:a="http://schemas.openxmlformats.org/drawingml/2006/main">
          <a:off x="708695" y="4374265"/>
          <a:ext cx="497215" cy="256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bg1"/>
              </a:solidFill>
              <a:latin typeface="Arial" panose="020B0604020202020204" pitchFamily="34" charset="0"/>
              <a:cs typeface="Arial" panose="020B0604020202020204" pitchFamily="34" charset="0"/>
            </a:rPr>
            <a:t>68%</a:t>
          </a:r>
        </a:p>
      </cdr:txBody>
    </cdr:sp>
  </cdr:relSizeAnchor>
  <cdr:relSizeAnchor xmlns:cdr="http://schemas.openxmlformats.org/drawingml/2006/chartDrawing">
    <cdr:from>
      <cdr:x>0.18111</cdr:x>
      <cdr:y>0.62344</cdr:y>
    </cdr:from>
    <cdr:to>
      <cdr:x>0.23454</cdr:x>
      <cdr:y>0.66569</cdr:y>
    </cdr:to>
    <cdr:sp macro="" textlink="">
      <cdr:nvSpPr>
        <cdr:cNvPr id="5" name="TextBox 1"/>
        <cdr:cNvSpPr txBox="1"/>
      </cdr:nvSpPr>
      <cdr:spPr>
        <a:xfrm xmlns:a="http://schemas.openxmlformats.org/drawingml/2006/main">
          <a:off x="1685355" y="3788614"/>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59%</a:t>
          </a:r>
        </a:p>
      </cdr:txBody>
    </cdr:sp>
  </cdr:relSizeAnchor>
  <cdr:relSizeAnchor xmlns:cdr="http://schemas.openxmlformats.org/drawingml/2006/chartDrawing">
    <cdr:from>
      <cdr:x>0.28419</cdr:x>
      <cdr:y>0.65018</cdr:y>
    </cdr:from>
    <cdr:to>
      <cdr:x>0.33762</cdr:x>
      <cdr:y>0.69243</cdr:y>
    </cdr:to>
    <cdr:sp macro="" textlink="">
      <cdr:nvSpPr>
        <cdr:cNvPr id="6" name="TextBox 1"/>
        <cdr:cNvSpPr txBox="1"/>
      </cdr:nvSpPr>
      <cdr:spPr>
        <a:xfrm xmlns:a="http://schemas.openxmlformats.org/drawingml/2006/main">
          <a:off x="2644620" y="3951082"/>
          <a:ext cx="49721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48%</a:t>
          </a:r>
        </a:p>
      </cdr:txBody>
    </cdr:sp>
  </cdr:relSizeAnchor>
  <cdr:relSizeAnchor xmlns:cdr="http://schemas.openxmlformats.org/drawingml/2006/chartDrawing">
    <cdr:from>
      <cdr:x>0.38736</cdr:x>
      <cdr:y>0.67226</cdr:y>
    </cdr:from>
    <cdr:to>
      <cdr:x>0.44081</cdr:x>
      <cdr:y>0.71451</cdr:y>
    </cdr:to>
    <cdr:sp macro="" textlink="">
      <cdr:nvSpPr>
        <cdr:cNvPr id="7" name="TextBox 1"/>
        <cdr:cNvSpPr txBox="1"/>
      </cdr:nvSpPr>
      <cdr:spPr>
        <a:xfrm xmlns:a="http://schemas.openxmlformats.org/drawingml/2006/main">
          <a:off x="3604716" y="4085277"/>
          <a:ext cx="49740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42%</a:t>
          </a:r>
        </a:p>
      </cdr:txBody>
    </cdr:sp>
  </cdr:relSizeAnchor>
  <cdr:relSizeAnchor xmlns:cdr="http://schemas.openxmlformats.org/drawingml/2006/chartDrawing">
    <cdr:from>
      <cdr:x>0.49228</cdr:x>
      <cdr:y>0.72783</cdr:y>
    </cdr:from>
    <cdr:to>
      <cdr:x>0.54572</cdr:x>
      <cdr:y>0.77008</cdr:y>
    </cdr:to>
    <cdr:sp macro="" textlink="">
      <cdr:nvSpPr>
        <cdr:cNvPr id="8" name="TextBox 1"/>
        <cdr:cNvSpPr txBox="1"/>
      </cdr:nvSpPr>
      <cdr:spPr>
        <a:xfrm xmlns:a="http://schemas.openxmlformats.org/drawingml/2006/main">
          <a:off x="4581131" y="4422968"/>
          <a:ext cx="497308"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37%</a:t>
          </a:r>
        </a:p>
      </cdr:txBody>
    </cdr:sp>
  </cdr:relSizeAnchor>
  <cdr:relSizeAnchor xmlns:cdr="http://schemas.openxmlformats.org/drawingml/2006/chartDrawing">
    <cdr:from>
      <cdr:x>0.0768</cdr:x>
      <cdr:y>0.59591</cdr:y>
    </cdr:from>
    <cdr:to>
      <cdr:x>0.13023</cdr:x>
      <cdr:y>0.63816</cdr:y>
    </cdr:to>
    <cdr:sp macro="" textlink="">
      <cdr:nvSpPr>
        <cdr:cNvPr id="9" name="TextBox 1"/>
        <cdr:cNvSpPr txBox="1"/>
      </cdr:nvSpPr>
      <cdr:spPr>
        <a:xfrm xmlns:a="http://schemas.openxmlformats.org/drawingml/2006/main">
          <a:off x="714683" y="3621315"/>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17%</a:t>
          </a:r>
        </a:p>
      </cdr:txBody>
    </cdr:sp>
  </cdr:relSizeAnchor>
  <cdr:relSizeAnchor xmlns:cdr="http://schemas.openxmlformats.org/drawingml/2006/chartDrawing">
    <cdr:from>
      <cdr:x>0.07773</cdr:x>
      <cdr:y>0.54663</cdr:y>
    </cdr:from>
    <cdr:to>
      <cdr:x>0.13116</cdr:x>
      <cdr:y>0.58888</cdr:y>
    </cdr:to>
    <cdr:sp macro="" textlink="">
      <cdr:nvSpPr>
        <cdr:cNvPr id="10" name="TextBox 1"/>
        <cdr:cNvSpPr txBox="1"/>
      </cdr:nvSpPr>
      <cdr:spPr>
        <a:xfrm xmlns:a="http://schemas.openxmlformats.org/drawingml/2006/main">
          <a:off x="723311" y="3321843"/>
          <a:ext cx="49721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0.17978</cdr:x>
      <cdr:y>0.3393</cdr:y>
    </cdr:from>
    <cdr:to>
      <cdr:x>0.23321</cdr:x>
      <cdr:y>0.38155</cdr:y>
    </cdr:to>
    <cdr:sp macro="" textlink="">
      <cdr:nvSpPr>
        <cdr:cNvPr id="11" name="TextBox 1"/>
        <cdr:cNvSpPr txBox="1"/>
      </cdr:nvSpPr>
      <cdr:spPr>
        <a:xfrm xmlns:a="http://schemas.openxmlformats.org/drawingml/2006/main">
          <a:off x="1672979" y="2061893"/>
          <a:ext cx="49721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31%</a:t>
          </a:r>
        </a:p>
      </cdr:txBody>
    </cdr:sp>
  </cdr:relSizeAnchor>
  <cdr:relSizeAnchor xmlns:cdr="http://schemas.openxmlformats.org/drawingml/2006/chartDrawing">
    <cdr:from>
      <cdr:x>0.18111</cdr:x>
      <cdr:y>0.21739</cdr:y>
    </cdr:from>
    <cdr:to>
      <cdr:x>0.23453</cdr:x>
      <cdr:y>0.25964</cdr:y>
    </cdr:to>
    <cdr:sp macro="" textlink="">
      <cdr:nvSpPr>
        <cdr:cNvPr id="12" name="TextBox 1"/>
        <cdr:cNvSpPr txBox="1"/>
      </cdr:nvSpPr>
      <cdr:spPr>
        <a:xfrm xmlns:a="http://schemas.openxmlformats.org/drawingml/2006/main">
          <a:off x="1685361" y="1321068"/>
          <a:ext cx="49712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0.28777</cdr:x>
      <cdr:y>0.15919</cdr:y>
    </cdr:from>
    <cdr:to>
      <cdr:x>0.3412</cdr:x>
      <cdr:y>0.20144</cdr:y>
    </cdr:to>
    <cdr:sp macro="" textlink="">
      <cdr:nvSpPr>
        <cdr:cNvPr id="13" name="TextBox 1"/>
        <cdr:cNvSpPr txBox="1"/>
      </cdr:nvSpPr>
      <cdr:spPr>
        <a:xfrm xmlns:a="http://schemas.openxmlformats.org/drawingml/2006/main">
          <a:off x="2677962" y="967390"/>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0.28306</cdr:x>
      <cdr:y>0.30985</cdr:y>
    </cdr:from>
    <cdr:to>
      <cdr:x>0.33649</cdr:x>
      <cdr:y>0.3521</cdr:y>
    </cdr:to>
    <cdr:sp macro="" textlink="">
      <cdr:nvSpPr>
        <cdr:cNvPr id="14" name="TextBox 1"/>
        <cdr:cNvSpPr txBox="1"/>
      </cdr:nvSpPr>
      <cdr:spPr>
        <a:xfrm xmlns:a="http://schemas.openxmlformats.org/drawingml/2006/main">
          <a:off x="2634158" y="1882937"/>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47%</a:t>
          </a:r>
        </a:p>
      </cdr:txBody>
    </cdr:sp>
  </cdr:relSizeAnchor>
  <cdr:relSizeAnchor xmlns:cdr="http://schemas.openxmlformats.org/drawingml/2006/chartDrawing">
    <cdr:from>
      <cdr:x>0.39402</cdr:x>
      <cdr:y>0.15198</cdr:y>
    </cdr:from>
    <cdr:to>
      <cdr:x>0.44745</cdr:x>
      <cdr:y>0.19423</cdr:y>
    </cdr:to>
    <cdr:sp macro="" textlink="">
      <cdr:nvSpPr>
        <cdr:cNvPr id="15" name="TextBox 1"/>
        <cdr:cNvSpPr txBox="1"/>
      </cdr:nvSpPr>
      <cdr:spPr>
        <a:xfrm xmlns:a="http://schemas.openxmlformats.org/drawingml/2006/main">
          <a:off x="3666699" y="923575"/>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0.38807</cdr:x>
      <cdr:y>0.33538</cdr:y>
    </cdr:from>
    <cdr:to>
      <cdr:x>0.4415</cdr:x>
      <cdr:y>0.37763</cdr:y>
    </cdr:to>
    <cdr:sp macro="" textlink="">
      <cdr:nvSpPr>
        <cdr:cNvPr id="16" name="TextBox 1"/>
        <cdr:cNvSpPr txBox="1"/>
      </cdr:nvSpPr>
      <cdr:spPr>
        <a:xfrm xmlns:a="http://schemas.openxmlformats.org/drawingml/2006/main">
          <a:off x="3611356" y="2038106"/>
          <a:ext cx="497216"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52%</a:t>
          </a:r>
        </a:p>
      </cdr:txBody>
    </cdr:sp>
  </cdr:relSizeAnchor>
  <cdr:relSizeAnchor xmlns:cdr="http://schemas.openxmlformats.org/drawingml/2006/chartDrawing">
    <cdr:from>
      <cdr:x>0.49135</cdr:x>
      <cdr:y>0.43814</cdr:y>
    </cdr:from>
    <cdr:to>
      <cdr:x>0.55578</cdr:x>
      <cdr:y>0.48039</cdr:y>
    </cdr:to>
    <cdr:sp macro="" textlink="">
      <cdr:nvSpPr>
        <cdr:cNvPr id="17" name="TextBox 1"/>
        <cdr:cNvSpPr txBox="1"/>
      </cdr:nvSpPr>
      <cdr:spPr>
        <a:xfrm xmlns:a="http://schemas.openxmlformats.org/drawingml/2006/main">
          <a:off x="4572509" y="2662573"/>
          <a:ext cx="599581"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60%</a:t>
          </a:r>
        </a:p>
      </cdr:txBody>
    </cdr:sp>
  </cdr:relSizeAnchor>
  <cdr:relSizeAnchor xmlns:cdr="http://schemas.openxmlformats.org/drawingml/2006/chartDrawing">
    <cdr:from>
      <cdr:x>0.49587</cdr:x>
      <cdr:y>0.25415</cdr:y>
    </cdr:from>
    <cdr:to>
      <cdr:x>0.55988</cdr:x>
      <cdr:y>0.2964</cdr:y>
    </cdr:to>
    <cdr:sp macro="" textlink="">
      <cdr:nvSpPr>
        <cdr:cNvPr id="18" name="TextBox 1"/>
        <cdr:cNvSpPr txBox="1"/>
      </cdr:nvSpPr>
      <cdr:spPr>
        <a:xfrm xmlns:a="http://schemas.openxmlformats.org/drawingml/2006/main">
          <a:off x="4614539" y="1544486"/>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3%</a:t>
          </a:r>
        </a:p>
      </cdr:txBody>
    </cdr:sp>
  </cdr:relSizeAnchor>
  <cdr:relSizeAnchor xmlns:cdr="http://schemas.openxmlformats.org/drawingml/2006/chartDrawing">
    <cdr:from>
      <cdr:x>0.59808</cdr:x>
      <cdr:y>0.37043</cdr:y>
    </cdr:from>
    <cdr:to>
      <cdr:x>0.6621</cdr:x>
      <cdr:y>0.41268</cdr:y>
    </cdr:to>
    <cdr:sp macro="" textlink="">
      <cdr:nvSpPr>
        <cdr:cNvPr id="19" name="TextBox 1"/>
        <cdr:cNvSpPr txBox="1"/>
      </cdr:nvSpPr>
      <cdr:spPr>
        <a:xfrm xmlns:a="http://schemas.openxmlformats.org/drawingml/2006/main">
          <a:off x="5565734" y="2251085"/>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0.59503</cdr:x>
      <cdr:y>0.53344</cdr:y>
    </cdr:from>
    <cdr:to>
      <cdr:x>0.65904</cdr:x>
      <cdr:y>0.57569</cdr:y>
    </cdr:to>
    <cdr:sp macro="" textlink="">
      <cdr:nvSpPr>
        <cdr:cNvPr id="20" name="TextBox 1"/>
        <cdr:cNvSpPr txBox="1"/>
      </cdr:nvSpPr>
      <cdr:spPr>
        <a:xfrm xmlns:a="http://schemas.openxmlformats.org/drawingml/2006/main">
          <a:off x="5537318" y="3241688"/>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57%</a:t>
          </a:r>
        </a:p>
      </cdr:txBody>
    </cdr:sp>
  </cdr:relSizeAnchor>
  <cdr:relSizeAnchor xmlns:cdr="http://schemas.openxmlformats.org/drawingml/2006/chartDrawing">
    <cdr:from>
      <cdr:x>0.59603</cdr:x>
      <cdr:y>0.7513</cdr:y>
    </cdr:from>
    <cdr:to>
      <cdr:x>0.66005</cdr:x>
      <cdr:y>0.79355</cdr:y>
    </cdr:to>
    <cdr:sp macro="" textlink="">
      <cdr:nvSpPr>
        <cdr:cNvPr id="21" name="TextBox 1"/>
        <cdr:cNvSpPr txBox="1"/>
      </cdr:nvSpPr>
      <cdr:spPr>
        <a:xfrm xmlns:a="http://schemas.openxmlformats.org/drawingml/2006/main">
          <a:off x="5546657" y="4565608"/>
          <a:ext cx="595765"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37%</a:t>
          </a:r>
        </a:p>
      </cdr:txBody>
    </cdr:sp>
  </cdr:relSizeAnchor>
  <cdr:relSizeAnchor xmlns:cdr="http://schemas.openxmlformats.org/drawingml/2006/chartDrawing">
    <cdr:from>
      <cdr:x>0.70352</cdr:x>
      <cdr:y>0.45507</cdr:y>
    </cdr:from>
    <cdr:to>
      <cdr:x>0.76753</cdr:x>
      <cdr:y>0.49732</cdr:y>
    </cdr:to>
    <cdr:sp macro="" textlink="">
      <cdr:nvSpPr>
        <cdr:cNvPr id="22" name="TextBox 1"/>
        <cdr:cNvSpPr txBox="1"/>
      </cdr:nvSpPr>
      <cdr:spPr>
        <a:xfrm xmlns:a="http://schemas.openxmlformats.org/drawingml/2006/main">
          <a:off x="6546895" y="2765422"/>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0.70045</cdr:x>
      <cdr:y>0.5883</cdr:y>
    </cdr:from>
    <cdr:to>
      <cdr:x>0.76446</cdr:x>
      <cdr:y>0.63055</cdr:y>
    </cdr:to>
    <cdr:sp macro="" textlink="">
      <cdr:nvSpPr>
        <cdr:cNvPr id="23" name="TextBox 1"/>
        <cdr:cNvSpPr txBox="1"/>
      </cdr:nvSpPr>
      <cdr:spPr>
        <a:xfrm xmlns:a="http://schemas.openxmlformats.org/drawingml/2006/main">
          <a:off x="6518359" y="3575054"/>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56%</a:t>
          </a:r>
        </a:p>
      </cdr:txBody>
    </cdr:sp>
  </cdr:relSizeAnchor>
  <cdr:relSizeAnchor xmlns:cdr="http://schemas.openxmlformats.org/drawingml/2006/chartDrawing">
    <cdr:from>
      <cdr:x>0.69839</cdr:x>
      <cdr:y>0.76071</cdr:y>
    </cdr:from>
    <cdr:to>
      <cdr:x>0.7624</cdr:x>
      <cdr:y>0.80296</cdr:y>
    </cdr:to>
    <cdr:sp macro="" textlink="">
      <cdr:nvSpPr>
        <cdr:cNvPr id="24" name="TextBox 1"/>
        <cdr:cNvSpPr txBox="1"/>
      </cdr:nvSpPr>
      <cdr:spPr>
        <a:xfrm xmlns:a="http://schemas.openxmlformats.org/drawingml/2006/main">
          <a:off x="6499188" y="4622778"/>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38%</a:t>
          </a:r>
        </a:p>
      </cdr:txBody>
    </cdr:sp>
  </cdr:relSizeAnchor>
  <cdr:relSizeAnchor xmlns:cdr="http://schemas.openxmlformats.org/drawingml/2006/chartDrawing">
    <cdr:from>
      <cdr:x>0.8069</cdr:x>
      <cdr:y>0.56478</cdr:y>
    </cdr:from>
    <cdr:to>
      <cdr:x>0.87091</cdr:x>
      <cdr:y>0.60703</cdr:y>
    </cdr:to>
    <cdr:sp macro="" textlink="">
      <cdr:nvSpPr>
        <cdr:cNvPr id="25" name="TextBox 1"/>
        <cdr:cNvSpPr txBox="1"/>
      </cdr:nvSpPr>
      <cdr:spPr>
        <a:xfrm xmlns:a="http://schemas.openxmlformats.org/drawingml/2006/main">
          <a:off x="7508918" y="3432169"/>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0.80075</cdr:x>
      <cdr:y>0.65882</cdr:y>
    </cdr:from>
    <cdr:to>
      <cdr:x>0.86476</cdr:x>
      <cdr:y>0.70107</cdr:y>
    </cdr:to>
    <cdr:sp macro="" textlink="">
      <cdr:nvSpPr>
        <cdr:cNvPr id="26" name="TextBox 1"/>
        <cdr:cNvSpPr txBox="1"/>
      </cdr:nvSpPr>
      <cdr:spPr>
        <a:xfrm xmlns:a="http://schemas.openxmlformats.org/drawingml/2006/main">
          <a:off x="7451714" y="4003645"/>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54%</a:t>
          </a:r>
        </a:p>
      </cdr:txBody>
    </cdr:sp>
  </cdr:relSizeAnchor>
  <cdr:relSizeAnchor xmlns:cdr="http://schemas.openxmlformats.org/drawingml/2006/chartDrawing">
    <cdr:from>
      <cdr:x>0.8028</cdr:x>
      <cdr:y>0.77011</cdr:y>
    </cdr:from>
    <cdr:to>
      <cdr:x>0.86681</cdr:x>
      <cdr:y>0.81236</cdr:y>
    </cdr:to>
    <cdr:sp macro="" textlink="">
      <cdr:nvSpPr>
        <cdr:cNvPr id="27" name="TextBox 1"/>
        <cdr:cNvSpPr txBox="1"/>
      </cdr:nvSpPr>
      <cdr:spPr>
        <a:xfrm xmlns:a="http://schemas.openxmlformats.org/drawingml/2006/main">
          <a:off x="7470797" y="4679920"/>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41%</a:t>
          </a:r>
        </a:p>
      </cdr:txBody>
    </cdr:sp>
  </cdr:relSizeAnchor>
  <cdr:relSizeAnchor xmlns:cdr="http://schemas.openxmlformats.org/drawingml/2006/chartDrawing">
    <cdr:from>
      <cdr:x>0.91129</cdr:x>
      <cdr:y>0.66353</cdr:y>
    </cdr:from>
    <cdr:to>
      <cdr:x>0.9753</cdr:x>
      <cdr:y>0.70578</cdr:y>
    </cdr:to>
    <cdr:sp macro="" textlink="">
      <cdr:nvSpPr>
        <cdr:cNvPr id="28" name="TextBox 1"/>
        <cdr:cNvSpPr txBox="1"/>
      </cdr:nvSpPr>
      <cdr:spPr>
        <a:xfrm xmlns:a="http://schemas.openxmlformats.org/drawingml/2006/main">
          <a:off x="8480425" y="4032250"/>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0.9072</cdr:x>
      <cdr:y>0.73093</cdr:y>
    </cdr:from>
    <cdr:to>
      <cdr:x>0.97121</cdr:x>
      <cdr:y>0.77318</cdr:y>
    </cdr:to>
    <cdr:sp macro="" textlink="">
      <cdr:nvSpPr>
        <cdr:cNvPr id="29" name="TextBox 1"/>
        <cdr:cNvSpPr txBox="1"/>
      </cdr:nvSpPr>
      <cdr:spPr>
        <a:xfrm xmlns:a="http://schemas.openxmlformats.org/drawingml/2006/main">
          <a:off x="8442325" y="4441825"/>
          <a:ext cx="595673"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ysClr val="windowText" lastClr="000000"/>
              </a:solidFill>
              <a:latin typeface="Arial" panose="020B0604020202020204" pitchFamily="34" charset="0"/>
              <a:cs typeface="Arial" panose="020B0604020202020204" pitchFamily="34" charset="0"/>
            </a:rPr>
            <a:t>52%</a:t>
          </a:r>
        </a:p>
      </cdr:txBody>
    </cdr:sp>
  </cdr:relSizeAnchor>
  <cdr:relSizeAnchor xmlns:cdr="http://schemas.openxmlformats.org/drawingml/2006/chartDrawing">
    <cdr:from>
      <cdr:x>0.90822</cdr:x>
      <cdr:y>0.79363</cdr:y>
    </cdr:from>
    <cdr:to>
      <cdr:x>0.97223</cdr:x>
      <cdr:y>0.83588</cdr:y>
    </cdr:to>
    <cdr:sp macro="" textlink="">
      <cdr:nvSpPr>
        <cdr:cNvPr id="30" name="TextBox 1"/>
        <cdr:cNvSpPr txBox="1"/>
      </cdr:nvSpPr>
      <cdr:spPr>
        <a:xfrm xmlns:a="http://schemas.openxmlformats.org/drawingml/2006/main">
          <a:off x="8451850" y="4822825"/>
          <a:ext cx="595672" cy="2567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solidFill>
                <a:schemeClr val="bg1"/>
              </a:solidFill>
              <a:latin typeface="Arial" panose="020B0604020202020204" pitchFamily="34" charset="0"/>
              <a:cs typeface="Arial" panose="020B0604020202020204" pitchFamily="34" charset="0"/>
            </a:rPr>
            <a:t>42%</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tabSelected="1" workbookViewId="0">
      <selection sqref="A1:I1"/>
    </sheetView>
  </sheetViews>
  <sheetFormatPr defaultRowHeight="14.25" x14ac:dyDescent="0.2"/>
  <cols>
    <col min="1" max="1" width="12" style="32" customWidth="1"/>
    <col min="2" max="16384" width="9.140625" style="32"/>
  </cols>
  <sheetData>
    <row r="1" spans="1:16" ht="18" customHeight="1" x14ac:dyDescent="0.25">
      <c r="A1" s="273" t="s">
        <v>79</v>
      </c>
      <c r="B1" s="273"/>
      <c r="C1" s="273"/>
      <c r="D1" s="273"/>
      <c r="E1" s="273"/>
      <c r="F1" s="273"/>
      <c r="G1" s="273"/>
      <c r="H1" s="273"/>
      <c r="I1" s="273"/>
      <c r="J1" s="26"/>
      <c r="K1" s="26"/>
      <c r="L1" s="25"/>
    </row>
    <row r="2" spans="1:16" ht="15" customHeight="1" x14ac:dyDescent="0.25">
      <c r="A2" s="58"/>
      <c r="B2" s="58"/>
      <c r="C2" s="58"/>
      <c r="D2" s="58"/>
      <c r="E2" s="58"/>
      <c r="F2" s="58"/>
      <c r="G2" s="58"/>
      <c r="H2" s="58"/>
      <c r="I2" s="57"/>
      <c r="J2" s="57"/>
      <c r="K2" s="57"/>
      <c r="L2" s="25"/>
    </row>
    <row r="3" spans="1:16" ht="14.25" customHeight="1" x14ac:dyDescent="0.25">
      <c r="A3" s="276" t="s">
        <v>210</v>
      </c>
      <c r="B3" s="276"/>
      <c r="C3" s="276"/>
      <c r="D3" s="276"/>
      <c r="E3" s="26"/>
      <c r="F3" s="26"/>
      <c r="G3" s="26"/>
    </row>
    <row r="4" spans="1:16" ht="14.25" customHeight="1" x14ac:dyDescent="0.25">
      <c r="A4" s="23"/>
    </row>
    <row r="5" spans="1:16" ht="14.25" customHeight="1" x14ac:dyDescent="0.2">
      <c r="A5" s="33" t="s">
        <v>52</v>
      </c>
      <c r="B5" s="33"/>
      <c r="C5" s="33"/>
      <c r="D5" s="33"/>
      <c r="E5" s="33"/>
      <c r="F5" s="33"/>
      <c r="G5" s="33"/>
      <c r="H5" s="33"/>
      <c r="I5" s="33"/>
      <c r="J5" s="33"/>
      <c r="K5" s="33"/>
      <c r="L5" s="33"/>
      <c r="M5" s="33"/>
      <c r="N5" s="33"/>
      <c r="O5" s="33"/>
      <c r="P5" s="33"/>
    </row>
    <row r="6" spans="1:16" ht="14.25" customHeight="1" x14ac:dyDescent="0.2">
      <c r="A6" s="34" t="s">
        <v>42</v>
      </c>
      <c r="B6" s="275" t="s">
        <v>44</v>
      </c>
      <c r="C6" s="275"/>
      <c r="D6" s="275"/>
      <c r="E6" s="275"/>
      <c r="F6" s="275"/>
      <c r="G6" s="275"/>
      <c r="H6" s="275"/>
      <c r="I6" s="275"/>
      <c r="J6" s="275"/>
      <c r="K6" s="275"/>
      <c r="L6" s="275"/>
      <c r="M6" s="275"/>
      <c r="N6" s="33"/>
      <c r="O6" s="33"/>
      <c r="P6" s="33"/>
    </row>
    <row r="7" spans="1:16" ht="14.25" customHeight="1" x14ac:dyDescent="0.2">
      <c r="A7" s="34" t="s">
        <v>43</v>
      </c>
      <c r="B7" s="275" t="s">
        <v>45</v>
      </c>
      <c r="C7" s="275"/>
      <c r="D7" s="275"/>
      <c r="E7" s="275"/>
      <c r="F7" s="275"/>
      <c r="G7" s="275"/>
      <c r="H7" s="275"/>
      <c r="I7" s="275"/>
      <c r="J7" s="275"/>
      <c r="K7" s="275"/>
      <c r="L7" s="275"/>
      <c r="M7" s="275"/>
      <c r="N7" s="33"/>
      <c r="O7" s="33"/>
      <c r="P7" s="33"/>
    </row>
    <row r="8" spans="1:16" ht="14.25" customHeight="1" x14ac:dyDescent="0.2">
      <c r="A8" s="34" t="s">
        <v>131</v>
      </c>
      <c r="B8" s="275" t="s">
        <v>132</v>
      </c>
      <c r="C8" s="275"/>
      <c r="D8" s="275"/>
      <c r="E8" s="275"/>
      <c r="F8" s="275"/>
      <c r="G8" s="275"/>
      <c r="H8" s="275"/>
      <c r="I8" s="275"/>
      <c r="J8" s="275"/>
      <c r="K8" s="275"/>
      <c r="L8" s="275"/>
      <c r="M8" s="275"/>
      <c r="N8" s="33"/>
      <c r="O8" s="33"/>
      <c r="P8" s="33"/>
    </row>
    <row r="9" spans="1:16" ht="14.25" customHeight="1" x14ac:dyDescent="0.2">
      <c r="A9" s="24" t="s">
        <v>47</v>
      </c>
      <c r="B9" s="275" t="s">
        <v>46</v>
      </c>
      <c r="C9" s="275"/>
      <c r="D9" s="275"/>
      <c r="E9" s="275"/>
      <c r="F9" s="275"/>
      <c r="G9" s="275"/>
      <c r="H9" s="275"/>
      <c r="I9" s="275"/>
      <c r="J9" s="275"/>
      <c r="K9" s="275"/>
      <c r="L9" s="275"/>
      <c r="M9" s="275"/>
      <c r="N9" s="33"/>
      <c r="O9" s="33"/>
      <c r="P9" s="33"/>
    </row>
    <row r="10" spans="1:16" ht="14.25" customHeight="1" x14ac:dyDescent="0.2">
      <c r="A10" s="24" t="s">
        <v>53</v>
      </c>
      <c r="B10" s="275" t="s">
        <v>51</v>
      </c>
      <c r="C10" s="275"/>
      <c r="D10" s="275"/>
      <c r="E10" s="275"/>
      <c r="F10" s="275"/>
      <c r="G10" s="275"/>
      <c r="H10" s="275"/>
      <c r="I10" s="275"/>
      <c r="J10" s="275"/>
      <c r="K10" s="275"/>
      <c r="L10" s="275"/>
      <c r="M10" s="275"/>
      <c r="N10" s="33"/>
      <c r="O10" s="33"/>
      <c r="P10" s="33"/>
    </row>
    <row r="11" spans="1:16" ht="14.25" customHeight="1" x14ac:dyDescent="0.2">
      <c r="A11" s="24" t="s">
        <v>54</v>
      </c>
      <c r="B11" s="275" t="s">
        <v>211</v>
      </c>
      <c r="C11" s="275"/>
      <c r="D11" s="275"/>
      <c r="E11" s="275"/>
      <c r="F11" s="275"/>
      <c r="G11" s="275"/>
      <c r="H11" s="275"/>
      <c r="I11" s="275"/>
      <c r="J11" s="275"/>
      <c r="K11" s="275"/>
      <c r="L11" s="275"/>
      <c r="M11" s="275"/>
      <c r="N11" s="33"/>
      <c r="O11" s="33"/>
      <c r="P11" s="33"/>
    </row>
    <row r="12" spans="1:16" ht="14.25" customHeight="1" x14ac:dyDescent="0.2">
      <c r="A12" s="24" t="s">
        <v>55</v>
      </c>
      <c r="B12" s="275" t="s">
        <v>212</v>
      </c>
      <c r="C12" s="275"/>
      <c r="D12" s="275"/>
      <c r="E12" s="275"/>
      <c r="F12" s="275"/>
      <c r="G12" s="275"/>
      <c r="H12" s="275"/>
      <c r="I12" s="275"/>
      <c r="J12" s="275"/>
      <c r="K12" s="275"/>
      <c r="L12" s="275"/>
      <c r="M12" s="275"/>
      <c r="N12" s="33"/>
      <c r="O12" s="33"/>
      <c r="P12" s="33"/>
    </row>
    <row r="13" spans="1:16" ht="14.25" customHeight="1" x14ac:dyDescent="0.2">
      <c r="A13" s="24" t="s">
        <v>48</v>
      </c>
      <c r="B13" s="278" t="s">
        <v>213</v>
      </c>
      <c r="C13" s="278"/>
      <c r="D13" s="278"/>
      <c r="E13" s="278"/>
      <c r="F13" s="278"/>
      <c r="G13" s="278"/>
      <c r="H13" s="278"/>
      <c r="I13" s="278"/>
      <c r="J13" s="278"/>
      <c r="K13" s="278"/>
      <c r="L13" s="278"/>
      <c r="M13" s="278"/>
      <c r="N13" s="33"/>
      <c r="O13" s="33"/>
      <c r="P13" s="33"/>
    </row>
    <row r="14" spans="1:16" ht="14.25" customHeight="1" x14ac:dyDescent="0.2">
      <c r="A14" s="24" t="s">
        <v>49</v>
      </c>
      <c r="B14" s="275" t="s">
        <v>50</v>
      </c>
      <c r="C14" s="275"/>
      <c r="D14" s="275"/>
      <c r="E14" s="275"/>
      <c r="F14" s="275"/>
      <c r="G14" s="275"/>
      <c r="H14" s="275"/>
      <c r="I14" s="275"/>
      <c r="J14" s="275"/>
      <c r="K14" s="275"/>
      <c r="L14" s="275"/>
      <c r="M14" s="275"/>
      <c r="N14" s="33"/>
      <c r="O14" s="33"/>
      <c r="P14" s="33"/>
    </row>
    <row r="15" spans="1:16" ht="14.25" customHeight="1" x14ac:dyDescent="0.2">
      <c r="A15" s="136" t="s">
        <v>145</v>
      </c>
      <c r="B15" s="275" t="s">
        <v>215</v>
      </c>
      <c r="C15" s="275"/>
      <c r="D15" s="275"/>
      <c r="E15" s="275"/>
      <c r="F15" s="275"/>
      <c r="G15" s="275"/>
      <c r="H15" s="275"/>
      <c r="I15" s="275"/>
      <c r="J15" s="275"/>
      <c r="K15" s="275"/>
      <c r="L15" s="275"/>
      <c r="M15" s="275"/>
      <c r="N15" s="33"/>
      <c r="O15" s="33"/>
      <c r="P15" s="33"/>
    </row>
    <row r="16" spans="1:16" ht="14.25" customHeight="1" x14ac:dyDescent="0.2">
      <c r="A16" s="104" t="s">
        <v>134</v>
      </c>
      <c r="B16" s="275" t="s">
        <v>214</v>
      </c>
      <c r="C16" s="275"/>
      <c r="D16" s="275"/>
      <c r="E16" s="275"/>
      <c r="F16" s="275"/>
      <c r="G16" s="275"/>
      <c r="H16" s="275"/>
      <c r="I16" s="275"/>
      <c r="J16" s="275"/>
      <c r="K16" s="275"/>
      <c r="L16" s="275"/>
      <c r="M16" s="275"/>
      <c r="N16" s="33"/>
      <c r="O16" s="33"/>
      <c r="P16" s="33"/>
    </row>
    <row r="17" spans="1:16" ht="14.25" customHeight="1" x14ac:dyDescent="0.2">
      <c r="A17" s="205" t="s">
        <v>162</v>
      </c>
      <c r="B17" s="275" t="s">
        <v>89</v>
      </c>
      <c r="C17" s="275"/>
      <c r="D17" s="275"/>
      <c r="E17" s="275"/>
      <c r="F17" s="275"/>
      <c r="G17" s="275"/>
      <c r="H17" s="275"/>
      <c r="I17" s="275"/>
      <c r="J17" s="275"/>
      <c r="K17" s="275"/>
      <c r="L17" s="275"/>
      <c r="M17" s="275"/>
      <c r="N17" s="33"/>
      <c r="O17" s="33"/>
      <c r="P17" s="33"/>
    </row>
    <row r="18" spans="1:16" ht="14.25" customHeight="1" x14ac:dyDescent="0.2">
      <c r="A18" s="104"/>
      <c r="B18" s="103"/>
      <c r="C18" s="103"/>
      <c r="D18" s="103"/>
      <c r="E18" s="103"/>
      <c r="F18" s="103"/>
      <c r="G18" s="103"/>
      <c r="H18" s="103"/>
      <c r="I18" s="103"/>
      <c r="J18" s="103"/>
      <c r="K18" s="103"/>
      <c r="L18" s="103"/>
      <c r="M18" s="103"/>
      <c r="N18" s="33"/>
      <c r="O18" s="33"/>
      <c r="P18" s="33"/>
    </row>
    <row r="19" spans="1:16" ht="14.25" customHeight="1" x14ac:dyDescent="0.2">
      <c r="A19" s="277" t="s">
        <v>209</v>
      </c>
      <c r="B19" s="277"/>
      <c r="C19" s="277"/>
      <c r="D19" s="277"/>
      <c r="E19" s="277"/>
      <c r="F19" s="277"/>
      <c r="G19" s="277"/>
      <c r="H19" s="33"/>
      <c r="I19" s="33"/>
      <c r="J19" s="33"/>
      <c r="K19" s="33"/>
      <c r="L19" s="33"/>
      <c r="M19" s="33"/>
      <c r="N19" s="33"/>
      <c r="O19" s="33"/>
      <c r="P19" s="33"/>
    </row>
    <row r="21" spans="1:16" x14ac:dyDescent="0.2">
      <c r="A21" s="274" t="s">
        <v>65</v>
      </c>
      <c r="B21" s="274"/>
    </row>
  </sheetData>
  <mergeCells count="16">
    <mergeCell ref="A1:I1"/>
    <mergeCell ref="A21:B21"/>
    <mergeCell ref="B6:M6"/>
    <mergeCell ref="B7:M7"/>
    <mergeCell ref="B9:M9"/>
    <mergeCell ref="A3:D3"/>
    <mergeCell ref="A19:G19"/>
    <mergeCell ref="B14:M14"/>
    <mergeCell ref="B12:M12"/>
    <mergeCell ref="B11:M11"/>
    <mergeCell ref="B10:M10"/>
    <mergeCell ref="B16:M16"/>
    <mergeCell ref="B13:M13"/>
    <mergeCell ref="B17:M17"/>
    <mergeCell ref="B8:M8"/>
    <mergeCell ref="B15:M15"/>
  </mergeCells>
  <hyperlinks>
    <hyperlink ref="B6:M6" location="'Table 1 - COVID deaths'!A1" display="Weekly provisional figures on deaths registered where coronavirus (COVID-19) was mentioned on the death certificate in Scotland"/>
    <hyperlink ref="B7:M7" location="'Table 2 - all deaths'!A1" display="Weekly provisional figures on all deaths registered in Scotland"/>
    <hyperlink ref="B9:M9" location="'Figure 1 data'!A1" display="Cumulative number of deaths involving COVID-19 by date of registration, Scotland, 2020"/>
    <hyperlink ref="B10:M10" location="'Figure 2 data'!A1" display="Cumulative number of deaths involving COVID-19 in Scotland using different data sources"/>
    <hyperlink ref="B11:M12" location="'Figure 3a and 3b data'!A1" display="COVID-19 deaths registered between weeks 1 and 14, 2020 by age group, Scotland"/>
    <hyperlink ref="B14:M14" location="'Figure 5 data'!A1" display="Deaths by week of registration, Scotland, 2020"/>
    <hyperlink ref="B16:M16" location="'Figure 7 data'!A1" display="Deaths involving COVID-19, date of death vs date of registration"/>
    <hyperlink ref="B8" location="'Table 3 - deaths by location'!A1" display="Provisional figures on deaths registered in Scotland by location and area, 2020"/>
    <hyperlink ref="B15" location="'Figure 6 data'!A1" display="Excess Deaths  by underlying cause of death, weeks 14, 15 and 16, 2020"/>
    <hyperlink ref="B17:M17" location="'Figure 8 data'!A1" display="Deaths involving COVID-19, date of death vs date of registration"/>
    <hyperlink ref="B13:M13" location="'Figure 4 data'!A1" display="COVID-19 deaths registered between weeks 1 and 21 of 2020, by health board of residence, Scotlan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8"/>
  <sheetViews>
    <sheetView showGridLines="0" zoomScaleNormal="100" workbookViewId="0">
      <selection sqref="A1:N1"/>
    </sheetView>
  </sheetViews>
  <sheetFormatPr defaultRowHeight="12.75" x14ac:dyDescent="0.2"/>
  <cols>
    <col min="1" max="1" width="9.140625" style="35"/>
    <col min="2" max="2" width="25.140625" style="35" bestFit="1" customWidth="1"/>
    <col min="3" max="3" width="10.85546875" style="35" bestFit="1" customWidth="1"/>
    <col min="4" max="7" width="10.28515625" style="35" bestFit="1" customWidth="1"/>
    <col min="8" max="11" width="10.5703125" style="35" bestFit="1" customWidth="1"/>
    <col min="12" max="15" width="10.42578125" style="35" bestFit="1" customWidth="1"/>
    <col min="16" max="19" width="10.42578125" style="35" customWidth="1"/>
    <col min="20" max="20" width="10.42578125" style="35" bestFit="1" customWidth="1"/>
    <col min="21" max="24" width="10.42578125" style="35" customWidth="1"/>
    <col min="25" max="25" width="5.5703125" style="35" customWidth="1"/>
    <col min="26" max="26" width="9.42578125" style="35" bestFit="1" customWidth="1"/>
    <col min="27" max="27" width="10.28515625" style="35" bestFit="1" customWidth="1"/>
    <col min="28" max="16384" width="9.140625" style="35"/>
  </cols>
  <sheetData>
    <row r="1" spans="1:28" ht="18" customHeight="1" x14ac:dyDescent="0.25">
      <c r="A1" s="288" t="s">
        <v>61</v>
      </c>
      <c r="B1" s="288"/>
      <c r="C1" s="288"/>
      <c r="D1" s="288"/>
      <c r="E1" s="288"/>
      <c r="F1" s="288"/>
      <c r="G1" s="288"/>
      <c r="H1" s="288"/>
      <c r="I1" s="288"/>
      <c r="J1" s="288"/>
      <c r="K1" s="288"/>
      <c r="L1" s="288"/>
      <c r="M1" s="288"/>
      <c r="N1" s="288"/>
      <c r="O1" s="245"/>
      <c r="P1" s="279" t="s">
        <v>69</v>
      </c>
      <c r="Q1" s="279"/>
      <c r="R1" s="162"/>
      <c r="S1" s="173"/>
    </row>
    <row r="2" spans="1:28" ht="15" customHeight="1" x14ac:dyDescent="0.2">
      <c r="A2" s="284"/>
      <c r="B2" s="284"/>
      <c r="C2" s="284"/>
      <c r="D2" s="284"/>
      <c r="E2" s="284"/>
      <c r="F2" s="284"/>
      <c r="G2" s="284"/>
      <c r="H2" s="284"/>
      <c r="I2" s="284"/>
      <c r="J2" s="284"/>
      <c r="K2" s="284"/>
      <c r="L2" s="13"/>
      <c r="M2" s="13"/>
      <c r="N2" s="13"/>
      <c r="O2" s="13"/>
      <c r="P2" s="13"/>
      <c r="Q2" s="13"/>
      <c r="R2" s="13"/>
      <c r="S2" s="13"/>
      <c r="T2" s="13"/>
      <c r="U2" s="13"/>
      <c r="V2" s="13"/>
      <c r="W2" s="13"/>
      <c r="X2" s="13"/>
    </row>
    <row r="3" spans="1:28" ht="14.1" customHeight="1" x14ac:dyDescent="0.2">
      <c r="A3" s="289" t="s">
        <v>34</v>
      </c>
      <c r="B3" s="289"/>
      <c r="C3" s="5">
        <v>1</v>
      </c>
      <c r="D3" s="5">
        <v>2</v>
      </c>
      <c r="E3" s="5">
        <v>3</v>
      </c>
      <c r="F3" s="5">
        <v>4</v>
      </c>
      <c r="G3" s="5">
        <v>5</v>
      </c>
      <c r="H3" s="5">
        <v>6</v>
      </c>
      <c r="I3" s="5">
        <v>7</v>
      </c>
      <c r="J3" s="5">
        <v>8</v>
      </c>
      <c r="K3" s="5">
        <v>9</v>
      </c>
      <c r="L3" s="5">
        <v>10</v>
      </c>
      <c r="M3" s="5">
        <v>11</v>
      </c>
      <c r="N3" s="5">
        <v>12</v>
      </c>
      <c r="O3" s="5">
        <v>13</v>
      </c>
      <c r="P3" s="100">
        <v>14</v>
      </c>
      <c r="Q3" s="108">
        <v>15</v>
      </c>
      <c r="R3" s="5">
        <v>16</v>
      </c>
      <c r="S3" s="174">
        <v>17</v>
      </c>
      <c r="T3" s="163">
        <v>18</v>
      </c>
      <c r="U3" s="225">
        <v>19</v>
      </c>
      <c r="V3" s="233">
        <v>20</v>
      </c>
      <c r="W3" s="266">
        <v>21</v>
      </c>
      <c r="X3" s="240">
        <v>22</v>
      </c>
      <c r="Y3" s="281"/>
      <c r="Z3" s="281"/>
    </row>
    <row r="4" spans="1:28" ht="14.1" customHeight="1" x14ac:dyDescent="0.2">
      <c r="A4" s="290" t="s">
        <v>26</v>
      </c>
      <c r="B4" s="290"/>
      <c r="C4" s="6">
        <v>43829</v>
      </c>
      <c r="D4" s="6">
        <v>43836</v>
      </c>
      <c r="E4" s="6">
        <v>43843</v>
      </c>
      <c r="F4" s="6">
        <v>43850</v>
      </c>
      <c r="G4" s="6">
        <v>43857</v>
      </c>
      <c r="H4" s="6">
        <v>43864</v>
      </c>
      <c r="I4" s="6">
        <v>43871</v>
      </c>
      <c r="J4" s="6">
        <v>43878</v>
      </c>
      <c r="K4" s="6">
        <v>43885</v>
      </c>
      <c r="L4" s="6">
        <v>43892</v>
      </c>
      <c r="M4" s="6">
        <v>43899</v>
      </c>
      <c r="N4" s="6">
        <v>43906</v>
      </c>
      <c r="O4" s="6">
        <v>43913</v>
      </c>
      <c r="P4" s="101">
        <v>43920</v>
      </c>
      <c r="Q4" s="109">
        <v>43927</v>
      </c>
      <c r="R4" s="164">
        <v>43934</v>
      </c>
      <c r="S4" s="175">
        <v>43941</v>
      </c>
      <c r="T4" s="6">
        <v>43948</v>
      </c>
      <c r="U4" s="226">
        <v>43955</v>
      </c>
      <c r="V4" s="234">
        <v>43962</v>
      </c>
      <c r="W4" s="267">
        <v>43969</v>
      </c>
      <c r="X4" s="241">
        <v>43976</v>
      </c>
      <c r="Y4" s="282" t="s">
        <v>27</v>
      </c>
      <c r="Z4" s="282"/>
    </row>
    <row r="5" spans="1:28" ht="14.1" customHeight="1" thickBot="1" x14ac:dyDescent="0.25">
      <c r="A5" s="7"/>
      <c r="B5" s="7"/>
      <c r="C5" s="8"/>
      <c r="D5" s="8"/>
      <c r="E5" s="8"/>
      <c r="F5" s="8"/>
      <c r="G5" s="8"/>
      <c r="H5" s="8"/>
      <c r="I5" s="8"/>
      <c r="J5" s="8"/>
      <c r="K5" s="36"/>
      <c r="L5" s="36"/>
      <c r="M5" s="37"/>
      <c r="N5" s="37"/>
      <c r="O5" s="37"/>
      <c r="P5" s="38"/>
      <c r="Q5" s="38"/>
      <c r="R5" s="38"/>
      <c r="S5" s="38"/>
      <c r="T5" s="38"/>
      <c r="U5" s="38"/>
      <c r="V5" s="38"/>
      <c r="W5" s="38"/>
      <c r="X5" s="38"/>
      <c r="Y5" s="38"/>
      <c r="Z5" s="38"/>
    </row>
    <row r="6" spans="1:28" ht="14.1" customHeight="1" x14ac:dyDescent="0.2">
      <c r="A6" s="39"/>
      <c r="B6" s="9"/>
      <c r="C6" s="10"/>
      <c r="D6" s="10"/>
      <c r="E6" s="10"/>
      <c r="F6" s="10"/>
      <c r="G6" s="10"/>
      <c r="H6" s="10"/>
      <c r="I6" s="10"/>
      <c r="J6" s="10"/>
      <c r="K6" s="40"/>
      <c r="L6" s="40"/>
      <c r="M6" s="41"/>
      <c r="N6" s="41"/>
      <c r="O6" s="41"/>
      <c r="P6" s="70"/>
      <c r="Q6" s="70"/>
      <c r="R6" s="70"/>
      <c r="S6" s="70"/>
      <c r="T6" s="70"/>
      <c r="U6" s="230"/>
      <c r="V6" s="230"/>
      <c r="W6" s="230"/>
      <c r="X6" s="70"/>
    </row>
    <row r="7" spans="1:28" ht="14.1" customHeight="1" x14ac:dyDescent="0.2">
      <c r="A7" s="291" t="s">
        <v>37</v>
      </c>
      <c r="B7" s="291"/>
      <c r="C7" s="178">
        <v>0</v>
      </c>
      <c r="D7" s="178">
        <v>0</v>
      </c>
      <c r="E7" s="178">
        <v>0</v>
      </c>
      <c r="F7" s="178">
        <v>0</v>
      </c>
      <c r="G7" s="178">
        <v>0</v>
      </c>
      <c r="H7" s="178">
        <v>0</v>
      </c>
      <c r="I7" s="178">
        <v>0</v>
      </c>
      <c r="J7" s="178">
        <v>0</v>
      </c>
      <c r="K7" s="178">
        <v>0</v>
      </c>
      <c r="L7" s="178">
        <v>0</v>
      </c>
      <c r="M7" s="178">
        <v>0</v>
      </c>
      <c r="N7" s="178">
        <v>10</v>
      </c>
      <c r="O7" s="178">
        <v>62</v>
      </c>
      <c r="P7" s="178">
        <v>282</v>
      </c>
      <c r="Q7" s="178">
        <v>610</v>
      </c>
      <c r="R7" s="178">
        <v>650</v>
      </c>
      <c r="S7" s="178">
        <v>659</v>
      </c>
      <c r="T7" s="178">
        <v>526</v>
      </c>
      <c r="U7" s="178">
        <v>415</v>
      </c>
      <c r="V7" s="178">
        <v>336</v>
      </c>
      <c r="W7" s="178">
        <v>230</v>
      </c>
      <c r="X7" s="178">
        <v>131</v>
      </c>
      <c r="Y7" s="179"/>
      <c r="Z7" s="178">
        <f>SUM(C7:X7)</f>
        <v>3911</v>
      </c>
      <c r="AA7" s="150"/>
    </row>
    <row r="8" spans="1:28" ht="14.1" customHeight="1" x14ac:dyDescent="0.2">
      <c r="A8" s="291" t="s">
        <v>40</v>
      </c>
      <c r="B8" s="291"/>
      <c r="C8" s="178">
        <f>SUM(C21:C27)</f>
        <v>0</v>
      </c>
      <c r="D8" s="178">
        <f t="shared" ref="D8:O8" si="0">SUM(D21:D27)</f>
        <v>0</v>
      </c>
      <c r="E8" s="178">
        <f t="shared" si="0"/>
        <v>0</v>
      </c>
      <c r="F8" s="178">
        <f t="shared" si="0"/>
        <v>0</v>
      </c>
      <c r="G8" s="178">
        <f t="shared" si="0"/>
        <v>0</v>
      </c>
      <c r="H8" s="178">
        <f t="shared" si="0"/>
        <v>0</v>
      </c>
      <c r="I8" s="178">
        <f t="shared" si="0"/>
        <v>0</v>
      </c>
      <c r="J8" s="178">
        <f t="shared" si="0"/>
        <v>0</v>
      </c>
      <c r="K8" s="178">
        <f t="shared" si="0"/>
        <v>0</v>
      </c>
      <c r="L8" s="178">
        <f t="shared" si="0"/>
        <v>0</v>
      </c>
      <c r="M8" s="178">
        <f t="shared" si="0"/>
        <v>0</v>
      </c>
      <c r="N8" s="178">
        <f t="shared" si="0"/>
        <v>5</v>
      </c>
      <c r="O8" s="178">
        <f t="shared" si="0"/>
        <v>26</v>
      </c>
      <c r="P8" s="178">
        <f t="shared" ref="P8:V8" si="1">SUM(P21:P27)</f>
        <v>127</v>
      </c>
      <c r="Q8" s="178">
        <f t="shared" si="1"/>
        <v>262</v>
      </c>
      <c r="R8" s="178">
        <f t="shared" si="1"/>
        <v>310</v>
      </c>
      <c r="S8" s="178">
        <f t="shared" si="1"/>
        <v>346</v>
      </c>
      <c r="T8" s="178">
        <f t="shared" si="1"/>
        <v>279</v>
      </c>
      <c r="U8" s="178">
        <f>SUM(U21:U27)</f>
        <v>222</v>
      </c>
      <c r="V8" s="178">
        <f t="shared" si="1"/>
        <v>181</v>
      </c>
      <c r="W8" s="178">
        <f t="shared" ref="W8" si="2">SUM(W21:W27)</f>
        <v>123</v>
      </c>
      <c r="X8" s="178">
        <f>SUM(X21:X27)</f>
        <v>69</v>
      </c>
      <c r="Y8" s="178"/>
      <c r="Z8" s="178">
        <f>SUM(Z21:Z27)</f>
        <v>1950</v>
      </c>
      <c r="AA8" s="150"/>
    </row>
    <row r="9" spans="1:28" ht="14.1" customHeight="1" x14ac:dyDescent="0.2">
      <c r="A9" s="291" t="s">
        <v>41</v>
      </c>
      <c r="B9" s="291"/>
      <c r="C9" s="178">
        <f>SUM(C28:C34)</f>
        <v>0</v>
      </c>
      <c r="D9" s="178">
        <f t="shared" ref="D9:Z9" si="3">SUM(D28:D34)</f>
        <v>0</v>
      </c>
      <c r="E9" s="178">
        <f t="shared" si="3"/>
        <v>0</v>
      </c>
      <c r="F9" s="178">
        <f t="shared" si="3"/>
        <v>0</v>
      </c>
      <c r="G9" s="178">
        <f t="shared" si="3"/>
        <v>0</v>
      </c>
      <c r="H9" s="178">
        <f t="shared" si="3"/>
        <v>0</v>
      </c>
      <c r="I9" s="178">
        <f t="shared" si="3"/>
        <v>0</v>
      </c>
      <c r="J9" s="178">
        <f t="shared" si="3"/>
        <v>0</v>
      </c>
      <c r="K9" s="178">
        <f t="shared" si="3"/>
        <v>0</v>
      </c>
      <c r="L9" s="178">
        <f t="shared" si="3"/>
        <v>0</v>
      </c>
      <c r="M9" s="178">
        <f t="shared" si="3"/>
        <v>0</v>
      </c>
      <c r="N9" s="178">
        <f t="shared" si="3"/>
        <v>5</v>
      </c>
      <c r="O9" s="178">
        <f t="shared" si="3"/>
        <v>36</v>
      </c>
      <c r="P9" s="178">
        <f t="shared" ref="P9" si="4">SUM(P28:P34)</f>
        <v>155</v>
      </c>
      <c r="Q9" s="178">
        <f t="shared" ref="Q9" si="5">SUM(Q28:Q34)</f>
        <v>348</v>
      </c>
      <c r="R9" s="178">
        <f t="shared" ref="R9" si="6">SUM(R28:R34)</f>
        <v>340</v>
      </c>
      <c r="S9" s="178">
        <f>SUM(S28:S34)</f>
        <v>313</v>
      </c>
      <c r="T9" s="178">
        <f>SUM(T28:T34)</f>
        <v>247</v>
      </c>
      <c r="U9" s="178">
        <f>SUM(U28:U34)</f>
        <v>193</v>
      </c>
      <c r="V9" s="178">
        <f t="shared" ref="V9" si="7">SUM(V28:V34)</f>
        <v>155</v>
      </c>
      <c r="W9" s="178">
        <f>SUM(W28:W34)</f>
        <v>107</v>
      </c>
      <c r="X9" s="178">
        <f>SUM(X28:X34)</f>
        <v>62</v>
      </c>
      <c r="Y9" s="178"/>
      <c r="Z9" s="178">
        <f t="shared" si="3"/>
        <v>1961</v>
      </c>
      <c r="AA9" s="150"/>
    </row>
    <row r="10" spans="1:28" ht="14.1" customHeight="1" x14ac:dyDescent="0.2">
      <c r="A10" s="239"/>
      <c r="B10" s="180"/>
      <c r="C10" s="178"/>
      <c r="D10" s="178"/>
      <c r="E10" s="178"/>
      <c r="F10" s="178"/>
      <c r="G10" s="178"/>
      <c r="H10" s="178"/>
      <c r="I10" s="178"/>
      <c r="J10" s="178"/>
      <c r="K10" s="178"/>
      <c r="L10" s="178"/>
      <c r="M10" s="178"/>
      <c r="N10" s="178"/>
      <c r="O10" s="178"/>
      <c r="P10" s="231"/>
      <c r="Q10" s="231"/>
      <c r="R10" s="231"/>
      <c r="S10" s="231"/>
      <c r="T10" s="231"/>
      <c r="U10" s="231"/>
      <c r="V10" s="231"/>
      <c r="W10" s="231"/>
      <c r="X10" s="231"/>
      <c r="Y10" s="179"/>
      <c r="Z10" s="179"/>
      <c r="AA10" s="42"/>
    </row>
    <row r="11" spans="1:28" ht="14.1" customHeight="1" x14ac:dyDescent="0.2">
      <c r="A11" s="180"/>
      <c r="B11" s="181" t="s">
        <v>33</v>
      </c>
      <c r="C11" s="178"/>
      <c r="D11" s="178"/>
      <c r="E11" s="178"/>
      <c r="F11" s="178"/>
      <c r="G11" s="178"/>
      <c r="H11" s="178"/>
      <c r="I11" s="178"/>
      <c r="J11" s="178"/>
      <c r="K11" s="178"/>
      <c r="L11" s="178"/>
      <c r="M11" s="178"/>
      <c r="N11" s="178"/>
      <c r="O11" s="178"/>
      <c r="P11" s="178"/>
      <c r="Q11" s="178"/>
      <c r="R11" s="178"/>
      <c r="S11" s="178"/>
      <c r="T11" s="178"/>
      <c r="U11" s="178"/>
      <c r="V11" s="178"/>
      <c r="W11" s="178"/>
      <c r="X11" s="178"/>
      <c r="Y11" s="179"/>
      <c r="Z11" s="179"/>
    </row>
    <row r="12" spans="1:28" ht="14.1" customHeight="1" x14ac:dyDescent="0.2">
      <c r="A12" s="180"/>
      <c r="B12" s="182" t="s">
        <v>1</v>
      </c>
      <c r="C12" s="178"/>
      <c r="D12" s="178"/>
      <c r="E12" s="178"/>
      <c r="F12" s="178"/>
      <c r="G12" s="178"/>
      <c r="H12" s="178"/>
      <c r="I12" s="178"/>
      <c r="J12" s="178"/>
      <c r="K12" s="178"/>
      <c r="L12" s="178"/>
      <c r="M12" s="178"/>
      <c r="N12" s="178"/>
      <c r="O12" s="178"/>
      <c r="P12" s="178"/>
      <c r="Q12" s="178"/>
      <c r="R12" s="178"/>
      <c r="S12" s="178"/>
      <c r="T12" s="178"/>
      <c r="U12" s="178"/>
      <c r="V12" s="178"/>
      <c r="W12" s="178"/>
      <c r="X12" s="178"/>
      <c r="Y12" s="179"/>
      <c r="Z12" s="179"/>
    </row>
    <row r="13" spans="1:28" ht="14.1" customHeight="1" x14ac:dyDescent="0.2">
      <c r="A13" s="180"/>
      <c r="B13" s="183" t="s">
        <v>2</v>
      </c>
      <c r="C13" s="236">
        <v>0</v>
      </c>
      <c r="D13" s="236">
        <v>0</v>
      </c>
      <c r="E13" s="236">
        <v>0</v>
      </c>
      <c r="F13" s="236">
        <v>0</v>
      </c>
      <c r="G13" s="236">
        <v>0</v>
      </c>
      <c r="H13" s="236">
        <v>0</v>
      </c>
      <c r="I13" s="236">
        <v>0</v>
      </c>
      <c r="J13" s="184">
        <v>0</v>
      </c>
      <c r="K13" s="184">
        <v>0</v>
      </c>
      <c r="L13" s="184">
        <v>0</v>
      </c>
      <c r="M13" s="184">
        <v>0</v>
      </c>
      <c r="N13" s="184">
        <v>0</v>
      </c>
      <c r="O13" s="184">
        <v>0</v>
      </c>
      <c r="P13" s="184">
        <v>0</v>
      </c>
      <c r="Q13" s="184">
        <v>0</v>
      </c>
      <c r="R13" s="184">
        <v>0</v>
      </c>
      <c r="S13" s="184">
        <v>0</v>
      </c>
      <c r="T13" s="184">
        <v>0</v>
      </c>
      <c r="U13" s="184">
        <v>0</v>
      </c>
      <c r="V13" s="184">
        <v>0</v>
      </c>
      <c r="W13" s="184">
        <v>0</v>
      </c>
      <c r="X13" s="184">
        <v>0</v>
      </c>
      <c r="Y13" s="179"/>
      <c r="Z13" s="184">
        <f t="shared" ref="Z13:Z19" si="8">SUM(C13:X13)</f>
        <v>0</v>
      </c>
      <c r="AA13" s="42"/>
      <c r="AB13" s="42"/>
    </row>
    <row r="14" spans="1:28" ht="14.1" customHeight="1" x14ac:dyDescent="0.2">
      <c r="A14" s="180"/>
      <c r="B14" s="185" t="s">
        <v>3</v>
      </c>
      <c r="C14" s="236">
        <v>0</v>
      </c>
      <c r="D14" s="236">
        <v>0</v>
      </c>
      <c r="E14" s="236">
        <v>0</v>
      </c>
      <c r="F14" s="236">
        <v>0</v>
      </c>
      <c r="G14" s="236">
        <v>0</v>
      </c>
      <c r="H14" s="236">
        <v>0</v>
      </c>
      <c r="I14" s="236">
        <v>0</v>
      </c>
      <c r="J14" s="236">
        <v>0</v>
      </c>
      <c r="K14" s="236">
        <v>0</v>
      </c>
      <c r="L14" s="236">
        <v>0</v>
      </c>
      <c r="M14" s="236">
        <v>0</v>
      </c>
      <c r="N14" s="184">
        <v>0</v>
      </c>
      <c r="O14" s="184">
        <v>0</v>
      </c>
      <c r="P14" s="184">
        <v>0</v>
      </c>
      <c r="Q14" s="184">
        <v>0</v>
      </c>
      <c r="R14" s="184">
        <v>0</v>
      </c>
      <c r="S14" s="184">
        <v>0</v>
      </c>
      <c r="T14" s="184">
        <v>0</v>
      </c>
      <c r="U14" s="184">
        <v>0</v>
      </c>
      <c r="V14" s="184">
        <v>0</v>
      </c>
      <c r="W14" s="184">
        <v>0</v>
      </c>
      <c r="X14" s="184">
        <v>0</v>
      </c>
      <c r="Y14" s="179"/>
      <c r="Z14" s="184">
        <f t="shared" si="8"/>
        <v>0</v>
      </c>
      <c r="AA14" s="42"/>
      <c r="AB14" s="42"/>
    </row>
    <row r="15" spans="1:28" ht="14.1" customHeight="1" x14ac:dyDescent="0.2">
      <c r="A15" s="180"/>
      <c r="B15" s="185" t="s">
        <v>4</v>
      </c>
      <c r="C15" s="236">
        <v>0</v>
      </c>
      <c r="D15" s="236">
        <v>0</v>
      </c>
      <c r="E15" s="236">
        <v>0</v>
      </c>
      <c r="F15" s="236">
        <v>0</v>
      </c>
      <c r="G15" s="236">
        <v>0</v>
      </c>
      <c r="H15" s="236">
        <v>0</v>
      </c>
      <c r="I15" s="236">
        <v>0</v>
      </c>
      <c r="J15" s="236">
        <v>0</v>
      </c>
      <c r="K15" s="236">
        <v>0</v>
      </c>
      <c r="L15" s="236">
        <v>0</v>
      </c>
      <c r="M15" s="236">
        <v>0</v>
      </c>
      <c r="N15" s="184">
        <v>0</v>
      </c>
      <c r="O15" s="184">
        <v>0</v>
      </c>
      <c r="P15" s="184">
        <v>4</v>
      </c>
      <c r="Q15" s="184">
        <v>4</v>
      </c>
      <c r="R15" s="184">
        <v>2</v>
      </c>
      <c r="S15" s="184">
        <v>7</v>
      </c>
      <c r="T15" s="184">
        <v>2</v>
      </c>
      <c r="U15" s="184">
        <v>2</v>
      </c>
      <c r="V15" s="184">
        <v>2</v>
      </c>
      <c r="W15" s="184">
        <v>0</v>
      </c>
      <c r="X15" s="184">
        <v>1</v>
      </c>
      <c r="Y15" s="179"/>
      <c r="Z15" s="184">
        <f t="shared" si="8"/>
        <v>24</v>
      </c>
      <c r="AA15" s="42"/>
      <c r="AB15" s="42"/>
    </row>
    <row r="16" spans="1:28" ht="14.1" customHeight="1" x14ac:dyDescent="0.2">
      <c r="A16" s="180"/>
      <c r="B16" s="185" t="s">
        <v>5</v>
      </c>
      <c r="C16" s="236">
        <v>0</v>
      </c>
      <c r="D16" s="236">
        <v>0</v>
      </c>
      <c r="E16" s="236">
        <v>0</v>
      </c>
      <c r="F16" s="236">
        <v>0</v>
      </c>
      <c r="G16" s="236">
        <v>0</v>
      </c>
      <c r="H16" s="236">
        <v>0</v>
      </c>
      <c r="I16" s="236">
        <v>0</v>
      </c>
      <c r="J16" s="236">
        <v>0</v>
      </c>
      <c r="K16" s="236">
        <v>0</v>
      </c>
      <c r="L16" s="236">
        <v>0</v>
      </c>
      <c r="M16" s="236">
        <v>0</v>
      </c>
      <c r="N16" s="184">
        <v>1</v>
      </c>
      <c r="O16" s="184">
        <v>12</v>
      </c>
      <c r="P16" s="184">
        <v>30</v>
      </c>
      <c r="Q16" s="184">
        <v>64</v>
      </c>
      <c r="R16" s="184">
        <v>46</v>
      </c>
      <c r="S16" s="184">
        <v>53</v>
      </c>
      <c r="T16" s="184">
        <v>38</v>
      </c>
      <c r="U16" s="184">
        <v>35</v>
      </c>
      <c r="V16" s="184">
        <v>25</v>
      </c>
      <c r="W16" s="184">
        <v>12</v>
      </c>
      <c r="X16" s="184">
        <v>9</v>
      </c>
      <c r="Y16" s="179"/>
      <c r="Z16" s="184">
        <f t="shared" si="8"/>
        <v>325</v>
      </c>
      <c r="AA16" s="42"/>
      <c r="AB16" s="42"/>
    </row>
    <row r="17" spans="1:29" ht="14.1" customHeight="1" x14ac:dyDescent="0.2">
      <c r="A17" s="180"/>
      <c r="B17" s="185" t="s">
        <v>6</v>
      </c>
      <c r="C17" s="236">
        <v>0</v>
      </c>
      <c r="D17" s="236">
        <v>0</v>
      </c>
      <c r="E17" s="236">
        <v>0</v>
      </c>
      <c r="F17" s="236">
        <v>0</v>
      </c>
      <c r="G17" s="236">
        <v>0</v>
      </c>
      <c r="H17" s="236">
        <v>0</v>
      </c>
      <c r="I17" s="236">
        <v>0</v>
      </c>
      <c r="J17" s="236">
        <v>0</v>
      </c>
      <c r="K17" s="236">
        <v>0</v>
      </c>
      <c r="L17" s="236">
        <v>0</v>
      </c>
      <c r="M17" s="236">
        <v>0</v>
      </c>
      <c r="N17" s="184">
        <v>4</v>
      </c>
      <c r="O17" s="184">
        <v>11</v>
      </c>
      <c r="P17" s="184">
        <v>67</v>
      </c>
      <c r="Q17" s="184">
        <v>101</v>
      </c>
      <c r="R17" s="184">
        <v>81</v>
      </c>
      <c r="S17" s="184">
        <v>99</v>
      </c>
      <c r="T17" s="184">
        <v>74</v>
      </c>
      <c r="U17" s="184">
        <v>50</v>
      </c>
      <c r="V17" s="184">
        <v>47</v>
      </c>
      <c r="W17" s="184">
        <v>23</v>
      </c>
      <c r="X17" s="184">
        <v>16</v>
      </c>
      <c r="Y17" s="179"/>
      <c r="Z17" s="184">
        <f t="shared" si="8"/>
        <v>573</v>
      </c>
      <c r="AA17" s="42"/>
      <c r="AB17" s="42"/>
    </row>
    <row r="18" spans="1:29" ht="14.1" customHeight="1" x14ac:dyDescent="0.2">
      <c r="A18" s="180"/>
      <c r="B18" s="185" t="s">
        <v>7</v>
      </c>
      <c r="C18" s="236">
        <v>0</v>
      </c>
      <c r="D18" s="236">
        <v>0</v>
      </c>
      <c r="E18" s="236">
        <v>0</v>
      </c>
      <c r="F18" s="236">
        <v>0</v>
      </c>
      <c r="G18" s="236">
        <v>0</v>
      </c>
      <c r="H18" s="236">
        <v>0</v>
      </c>
      <c r="I18" s="236">
        <v>0</v>
      </c>
      <c r="J18" s="236">
        <v>0</v>
      </c>
      <c r="K18" s="236">
        <v>0</v>
      </c>
      <c r="L18" s="236">
        <v>0</v>
      </c>
      <c r="M18" s="236">
        <v>0</v>
      </c>
      <c r="N18" s="184">
        <v>3</v>
      </c>
      <c r="O18" s="184">
        <v>24</v>
      </c>
      <c r="P18" s="184">
        <v>107</v>
      </c>
      <c r="Q18" s="184">
        <v>228</v>
      </c>
      <c r="R18" s="184">
        <v>222</v>
      </c>
      <c r="S18" s="184">
        <v>226</v>
      </c>
      <c r="T18" s="184">
        <v>143</v>
      </c>
      <c r="U18" s="184">
        <v>145</v>
      </c>
      <c r="V18" s="184">
        <v>93</v>
      </c>
      <c r="W18" s="184">
        <v>71</v>
      </c>
      <c r="X18" s="184">
        <v>45</v>
      </c>
      <c r="Y18" s="179"/>
      <c r="Z18" s="184">
        <f t="shared" si="8"/>
        <v>1307</v>
      </c>
      <c r="AA18" s="42"/>
      <c r="AB18" s="42"/>
    </row>
    <row r="19" spans="1:29" ht="14.1" customHeight="1" x14ac:dyDescent="0.2">
      <c r="A19" s="180"/>
      <c r="B19" s="183" t="s">
        <v>8</v>
      </c>
      <c r="C19" s="236">
        <v>0</v>
      </c>
      <c r="D19" s="236">
        <v>0</v>
      </c>
      <c r="E19" s="236">
        <v>0</v>
      </c>
      <c r="F19" s="236">
        <v>0</v>
      </c>
      <c r="G19" s="236">
        <v>0</v>
      </c>
      <c r="H19" s="236">
        <v>0</v>
      </c>
      <c r="I19" s="236">
        <v>0</v>
      </c>
      <c r="J19" s="236">
        <v>0</v>
      </c>
      <c r="K19" s="236">
        <v>0</v>
      </c>
      <c r="L19" s="236">
        <v>0</v>
      </c>
      <c r="M19" s="236">
        <v>0</v>
      </c>
      <c r="N19" s="184">
        <v>2</v>
      </c>
      <c r="O19" s="184">
        <v>15</v>
      </c>
      <c r="P19" s="184">
        <v>74</v>
      </c>
      <c r="Q19" s="184">
        <v>213</v>
      </c>
      <c r="R19" s="184">
        <v>299</v>
      </c>
      <c r="S19" s="184">
        <v>274</v>
      </c>
      <c r="T19" s="184">
        <v>269</v>
      </c>
      <c r="U19" s="184">
        <v>183</v>
      </c>
      <c r="V19" s="184">
        <v>169</v>
      </c>
      <c r="W19" s="184">
        <v>124</v>
      </c>
      <c r="X19" s="184">
        <v>60</v>
      </c>
      <c r="Y19" s="179"/>
      <c r="Z19" s="184">
        <f t="shared" si="8"/>
        <v>1682</v>
      </c>
      <c r="AA19" s="149"/>
      <c r="AB19" s="150"/>
      <c r="AC19" s="42"/>
    </row>
    <row r="20" spans="1:29" ht="14.1" customHeight="1" x14ac:dyDescent="0.2">
      <c r="A20" s="180"/>
      <c r="B20" s="182"/>
      <c r="C20" s="236"/>
      <c r="D20" s="236"/>
      <c r="E20" s="236"/>
      <c r="F20" s="236"/>
      <c r="G20" s="236"/>
      <c r="H20" s="236"/>
      <c r="I20" s="236"/>
      <c r="J20" s="236"/>
      <c r="K20" s="236"/>
      <c r="L20" s="236"/>
      <c r="M20" s="236"/>
      <c r="N20" s="184"/>
      <c r="O20" s="184"/>
      <c r="P20" s="184"/>
      <c r="Q20" s="184"/>
      <c r="R20" s="184"/>
      <c r="S20" s="184"/>
      <c r="T20" s="184"/>
      <c r="U20" s="184"/>
      <c r="V20" s="184"/>
      <c r="W20" s="184"/>
      <c r="X20" s="184"/>
      <c r="Y20" s="179"/>
      <c r="Z20" s="179"/>
      <c r="AC20" s="44"/>
    </row>
    <row r="21" spans="1:29" ht="14.1" customHeight="1" x14ac:dyDescent="0.2">
      <c r="A21" s="287" t="s">
        <v>24</v>
      </c>
      <c r="B21" s="183" t="s">
        <v>2</v>
      </c>
      <c r="C21" s="236">
        <v>0</v>
      </c>
      <c r="D21" s="236">
        <v>0</v>
      </c>
      <c r="E21" s="236">
        <v>0</v>
      </c>
      <c r="F21" s="236">
        <v>0</v>
      </c>
      <c r="G21" s="236">
        <v>0</v>
      </c>
      <c r="H21" s="236">
        <v>0</v>
      </c>
      <c r="I21" s="236">
        <v>0</v>
      </c>
      <c r="J21" s="236">
        <v>0</v>
      </c>
      <c r="K21" s="236">
        <v>0</v>
      </c>
      <c r="L21" s="236">
        <v>0</v>
      </c>
      <c r="M21" s="236">
        <v>0</v>
      </c>
      <c r="N21" s="184">
        <v>0</v>
      </c>
      <c r="O21" s="184">
        <v>0</v>
      </c>
      <c r="P21" s="184">
        <v>0</v>
      </c>
      <c r="Q21" s="184">
        <v>0</v>
      </c>
      <c r="R21" s="184">
        <v>0</v>
      </c>
      <c r="S21" s="184">
        <v>0</v>
      </c>
      <c r="T21" s="184">
        <v>0</v>
      </c>
      <c r="U21" s="184">
        <v>0</v>
      </c>
      <c r="V21" s="184">
        <v>0</v>
      </c>
      <c r="W21" s="184">
        <v>0</v>
      </c>
      <c r="X21" s="184">
        <v>0</v>
      </c>
      <c r="Y21" s="179"/>
      <c r="Z21" s="184">
        <f>SUM(C21:X21)</f>
        <v>0</v>
      </c>
      <c r="AA21" s="42"/>
    </row>
    <row r="22" spans="1:29" ht="14.1" customHeight="1" x14ac:dyDescent="0.2">
      <c r="A22" s="287"/>
      <c r="B22" s="185" t="s">
        <v>3</v>
      </c>
      <c r="C22" s="236">
        <v>0</v>
      </c>
      <c r="D22" s="236">
        <v>0</v>
      </c>
      <c r="E22" s="236">
        <v>0</v>
      </c>
      <c r="F22" s="236">
        <v>0</v>
      </c>
      <c r="G22" s="236">
        <v>0</v>
      </c>
      <c r="H22" s="236">
        <v>0</v>
      </c>
      <c r="I22" s="236">
        <v>0</v>
      </c>
      <c r="J22" s="236">
        <v>0</v>
      </c>
      <c r="K22" s="236">
        <v>0</v>
      </c>
      <c r="L22" s="236">
        <v>0</v>
      </c>
      <c r="M22" s="236">
        <v>0</v>
      </c>
      <c r="N22" s="184">
        <v>0</v>
      </c>
      <c r="O22" s="184">
        <v>0</v>
      </c>
      <c r="P22" s="184">
        <v>0</v>
      </c>
      <c r="Q22" s="184">
        <v>0</v>
      </c>
      <c r="R22" s="184">
        <v>0</v>
      </c>
      <c r="S22" s="184">
        <v>0</v>
      </c>
      <c r="T22" s="184">
        <v>0</v>
      </c>
      <c r="U22" s="184">
        <v>0</v>
      </c>
      <c r="V22" s="184">
        <v>0</v>
      </c>
      <c r="W22" s="184">
        <v>0</v>
      </c>
      <c r="X22" s="184">
        <v>0</v>
      </c>
      <c r="Y22" s="179"/>
      <c r="Z22" s="184">
        <f t="shared" ref="Z22:Z33" si="9">SUM(C22:X22)</f>
        <v>0</v>
      </c>
      <c r="AA22" s="42"/>
    </row>
    <row r="23" spans="1:29" ht="14.1" customHeight="1" x14ac:dyDescent="0.2">
      <c r="A23" s="287"/>
      <c r="B23" s="185" t="s">
        <v>4</v>
      </c>
      <c r="C23" s="236">
        <v>0</v>
      </c>
      <c r="D23" s="236">
        <v>0</v>
      </c>
      <c r="E23" s="236">
        <v>0</v>
      </c>
      <c r="F23" s="236">
        <v>0</v>
      </c>
      <c r="G23" s="236">
        <v>0</v>
      </c>
      <c r="H23" s="236">
        <v>0</v>
      </c>
      <c r="I23" s="236">
        <v>0</v>
      </c>
      <c r="J23" s="236">
        <v>0</v>
      </c>
      <c r="K23" s="236">
        <v>0</v>
      </c>
      <c r="L23" s="236">
        <v>0</v>
      </c>
      <c r="M23" s="236">
        <v>0</v>
      </c>
      <c r="N23" s="184">
        <v>0</v>
      </c>
      <c r="O23" s="184">
        <v>0</v>
      </c>
      <c r="P23" s="184">
        <v>2</v>
      </c>
      <c r="Q23" s="184">
        <v>2</v>
      </c>
      <c r="R23" s="184">
        <v>1</v>
      </c>
      <c r="S23" s="184">
        <v>3</v>
      </c>
      <c r="T23" s="184">
        <v>2</v>
      </c>
      <c r="U23" s="184">
        <v>1</v>
      </c>
      <c r="V23" s="184">
        <v>0</v>
      </c>
      <c r="W23" s="184">
        <v>0</v>
      </c>
      <c r="X23" s="184">
        <v>1</v>
      </c>
      <c r="Y23" s="179"/>
      <c r="Z23" s="184">
        <f t="shared" si="9"/>
        <v>12</v>
      </c>
      <c r="AA23" s="42"/>
    </row>
    <row r="24" spans="1:29" ht="14.1" customHeight="1" x14ac:dyDescent="0.2">
      <c r="A24" s="287"/>
      <c r="B24" s="185" t="s">
        <v>5</v>
      </c>
      <c r="C24" s="236">
        <v>0</v>
      </c>
      <c r="D24" s="236">
        <v>0</v>
      </c>
      <c r="E24" s="236">
        <v>0</v>
      </c>
      <c r="F24" s="236">
        <v>0</v>
      </c>
      <c r="G24" s="236">
        <v>0</v>
      </c>
      <c r="H24" s="236">
        <v>0</v>
      </c>
      <c r="I24" s="236">
        <v>0</v>
      </c>
      <c r="J24" s="236">
        <v>0</v>
      </c>
      <c r="K24" s="236">
        <v>0</v>
      </c>
      <c r="L24" s="236">
        <v>0</v>
      </c>
      <c r="M24" s="236">
        <v>0</v>
      </c>
      <c r="N24" s="184">
        <v>1</v>
      </c>
      <c r="O24" s="184">
        <v>3</v>
      </c>
      <c r="P24" s="184">
        <v>12</v>
      </c>
      <c r="Q24" s="184">
        <v>17</v>
      </c>
      <c r="R24" s="184">
        <v>16</v>
      </c>
      <c r="S24" s="184">
        <v>17</v>
      </c>
      <c r="T24" s="184">
        <v>12</v>
      </c>
      <c r="U24" s="184">
        <v>16</v>
      </c>
      <c r="V24" s="184">
        <v>10</v>
      </c>
      <c r="W24" s="184">
        <v>5</v>
      </c>
      <c r="X24" s="184">
        <v>5</v>
      </c>
      <c r="Y24" s="179"/>
      <c r="Z24" s="184">
        <f t="shared" si="9"/>
        <v>114</v>
      </c>
      <c r="AA24" s="42"/>
    </row>
    <row r="25" spans="1:29" ht="14.1" customHeight="1" x14ac:dyDescent="0.2">
      <c r="A25" s="287"/>
      <c r="B25" s="185" t="s">
        <v>6</v>
      </c>
      <c r="C25" s="236">
        <v>0</v>
      </c>
      <c r="D25" s="236">
        <v>0</v>
      </c>
      <c r="E25" s="236">
        <v>0</v>
      </c>
      <c r="F25" s="236">
        <v>0</v>
      </c>
      <c r="G25" s="236">
        <v>0</v>
      </c>
      <c r="H25" s="236">
        <v>0</v>
      </c>
      <c r="I25" s="236">
        <v>0</v>
      </c>
      <c r="J25" s="236">
        <v>0</v>
      </c>
      <c r="K25" s="236">
        <v>0</v>
      </c>
      <c r="L25" s="236">
        <v>0</v>
      </c>
      <c r="M25" s="236">
        <v>0</v>
      </c>
      <c r="N25" s="184">
        <v>3</v>
      </c>
      <c r="O25" s="184">
        <v>3</v>
      </c>
      <c r="P25" s="184">
        <v>20</v>
      </c>
      <c r="Q25" s="184">
        <v>33</v>
      </c>
      <c r="R25" s="184">
        <v>32</v>
      </c>
      <c r="S25" s="184">
        <v>43</v>
      </c>
      <c r="T25" s="184">
        <v>26</v>
      </c>
      <c r="U25" s="184">
        <v>20</v>
      </c>
      <c r="V25" s="184">
        <v>21</v>
      </c>
      <c r="W25" s="184">
        <v>4</v>
      </c>
      <c r="X25" s="184">
        <v>8</v>
      </c>
      <c r="Y25" s="179"/>
      <c r="Z25" s="184">
        <f t="shared" si="9"/>
        <v>213</v>
      </c>
      <c r="AA25" s="42"/>
    </row>
    <row r="26" spans="1:29" ht="14.1" customHeight="1" x14ac:dyDescent="0.2">
      <c r="A26" s="287"/>
      <c r="B26" s="185" t="s">
        <v>7</v>
      </c>
      <c r="C26" s="236">
        <v>0</v>
      </c>
      <c r="D26" s="236">
        <v>0</v>
      </c>
      <c r="E26" s="236">
        <v>0</v>
      </c>
      <c r="F26" s="236">
        <v>0</v>
      </c>
      <c r="G26" s="236">
        <v>0</v>
      </c>
      <c r="H26" s="236">
        <v>0</v>
      </c>
      <c r="I26" s="236">
        <v>0</v>
      </c>
      <c r="J26" s="236">
        <v>0</v>
      </c>
      <c r="K26" s="236">
        <v>0</v>
      </c>
      <c r="L26" s="236">
        <v>0</v>
      </c>
      <c r="M26" s="236">
        <v>0</v>
      </c>
      <c r="N26" s="184">
        <v>0</v>
      </c>
      <c r="O26" s="184">
        <v>9</v>
      </c>
      <c r="P26" s="184">
        <v>50</v>
      </c>
      <c r="Q26" s="184">
        <v>97</v>
      </c>
      <c r="R26" s="184">
        <v>93</v>
      </c>
      <c r="S26" s="184">
        <v>105</v>
      </c>
      <c r="T26" s="184">
        <v>66</v>
      </c>
      <c r="U26" s="184">
        <v>67</v>
      </c>
      <c r="V26" s="184">
        <v>42</v>
      </c>
      <c r="W26" s="184">
        <v>41</v>
      </c>
      <c r="X26" s="184">
        <v>20</v>
      </c>
      <c r="Y26" s="179"/>
      <c r="Z26" s="184">
        <f t="shared" si="9"/>
        <v>590</v>
      </c>
      <c r="AA26" s="42"/>
    </row>
    <row r="27" spans="1:29" ht="14.1" customHeight="1" x14ac:dyDescent="0.2">
      <c r="A27" s="287"/>
      <c r="B27" s="183" t="s">
        <v>8</v>
      </c>
      <c r="C27" s="236">
        <v>0</v>
      </c>
      <c r="D27" s="236">
        <v>0</v>
      </c>
      <c r="E27" s="236">
        <v>0</v>
      </c>
      <c r="F27" s="236">
        <v>0</v>
      </c>
      <c r="G27" s="236">
        <v>0</v>
      </c>
      <c r="H27" s="236">
        <v>0</v>
      </c>
      <c r="I27" s="236">
        <v>0</v>
      </c>
      <c r="J27" s="236">
        <v>0</v>
      </c>
      <c r="K27" s="236">
        <v>0</v>
      </c>
      <c r="L27" s="236">
        <v>0</v>
      </c>
      <c r="M27" s="236">
        <v>0</v>
      </c>
      <c r="N27" s="184">
        <v>1</v>
      </c>
      <c r="O27" s="184">
        <v>11</v>
      </c>
      <c r="P27" s="184">
        <v>43</v>
      </c>
      <c r="Q27" s="184">
        <v>113</v>
      </c>
      <c r="R27" s="184">
        <v>168</v>
      </c>
      <c r="S27" s="184">
        <v>178</v>
      </c>
      <c r="T27" s="184">
        <v>173</v>
      </c>
      <c r="U27" s="184">
        <v>118</v>
      </c>
      <c r="V27" s="184">
        <v>108</v>
      </c>
      <c r="W27" s="184">
        <v>73</v>
      </c>
      <c r="X27" s="184">
        <v>35</v>
      </c>
      <c r="Y27" s="179"/>
      <c r="Z27" s="184">
        <f t="shared" si="9"/>
        <v>1021</v>
      </c>
      <c r="AA27" s="42"/>
    </row>
    <row r="28" spans="1:29" ht="14.1" customHeight="1" x14ac:dyDescent="0.2">
      <c r="A28" s="287" t="s">
        <v>25</v>
      </c>
      <c r="B28" s="183" t="s">
        <v>2</v>
      </c>
      <c r="C28" s="236">
        <v>0</v>
      </c>
      <c r="D28" s="236">
        <v>0</v>
      </c>
      <c r="E28" s="236">
        <v>0</v>
      </c>
      <c r="F28" s="236">
        <v>0</v>
      </c>
      <c r="G28" s="236">
        <v>0</v>
      </c>
      <c r="H28" s="236">
        <v>0</v>
      </c>
      <c r="I28" s="236">
        <v>0</v>
      </c>
      <c r="J28" s="236">
        <v>0</v>
      </c>
      <c r="K28" s="236">
        <v>0</v>
      </c>
      <c r="L28" s="236">
        <v>0</v>
      </c>
      <c r="M28" s="236">
        <v>0</v>
      </c>
      <c r="N28" s="184">
        <v>0</v>
      </c>
      <c r="O28" s="184">
        <v>0</v>
      </c>
      <c r="P28" s="184">
        <v>0</v>
      </c>
      <c r="Q28" s="184">
        <v>0</v>
      </c>
      <c r="R28" s="184">
        <v>0</v>
      </c>
      <c r="S28" s="184">
        <v>0</v>
      </c>
      <c r="T28" s="184">
        <v>0</v>
      </c>
      <c r="U28" s="184">
        <v>0</v>
      </c>
      <c r="V28" s="184">
        <v>0</v>
      </c>
      <c r="W28" s="184">
        <v>0</v>
      </c>
      <c r="X28" s="184">
        <v>0</v>
      </c>
      <c r="Y28" s="179"/>
      <c r="Z28" s="184">
        <f t="shared" si="9"/>
        <v>0</v>
      </c>
      <c r="AA28" s="42"/>
    </row>
    <row r="29" spans="1:29" ht="14.1" customHeight="1" x14ac:dyDescent="0.2">
      <c r="A29" s="287"/>
      <c r="B29" s="185" t="s">
        <v>3</v>
      </c>
      <c r="C29" s="236">
        <v>0</v>
      </c>
      <c r="D29" s="236">
        <v>0</v>
      </c>
      <c r="E29" s="236">
        <v>0</v>
      </c>
      <c r="F29" s="236">
        <v>0</v>
      </c>
      <c r="G29" s="236">
        <v>0</v>
      </c>
      <c r="H29" s="236">
        <v>0</v>
      </c>
      <c r="I29" s="236">
        <v>0</v>
      </c>
      <c r="J29" s="236">
        <v>0</v>
      </c>
      <c r="K29" s="236">
        <v>0</v>
      </c>
      <c r="L29" s="236">
        <v>0</v>
      </c>
      <c r="M29" s="236">
        <v>0</v>
      </c>
      <c r="N29" s="184">
        <v>0</v>
      </c>
      <c r="O29" s="184">
        <v>0</v>
      </c>
      <c r="P29" s="184">
        <v>0</v>
      </c>
      <c r="Q29" s="184">
        <v>0</v>
      </c>
      <c r="R29" s="184">
        <v>0</v>
      </c>
      <c r="S29" s="184">
        <v>0</v>
      </c>
      <c r="T29" s="184">
        <v>0</v>
      </c>
      <c r="U29" s="184">
        <v>0</v>
      </c>
      <c r="V29" s="184">
        <v>0</v>
      </c>
      <c r="W29" s="184">
        <v>0</v>
      </c>
      <c r="X29" s="184">
        <v>0</v>
      </c>
      <c r="Y29" s="179"/>
      <c r="Z29" s="184">
        <f t="shared" si="9"/>
        <v>0</v>
      </c>
      <c r="AA29" s="42"/>
    </row>
    <row r="30" spans="1:29" ht="14.1" customHeight="1" x14ac:dyDescent="0.2">
      <c r="A30" s="287"/>
      <c r="B30" s="185" t="s">
        <v>4</v>
      </c>
      <c r="C30" s="236">
        <v>0</v>
      </c>
      <c r="D30" s="236">
        <v>0</v>
      </c>
      <c r="E30" s="236">
        <v>0</v>
      </c>
      <c r="F30" s="236">
        <v>0</v>
      </c>
      <c r="G30" s="236">
        <v>0</v>
      </c>
      <c r="H30" s="236">
        <v>0</v>
      </c>
      <c r="I30" s="236">
        <v>0</v>
      </c>
      <c r="J30" s="236">
        <v>0</v>
      </c>
      <c r="K30" s="236">
        <v>0</v>
      </c>
      <c r="L30" s="236">
        <v>0</v>
      </c>
      <c r="M30" s="236">
        <v>0</v>
      </c>
      <c r="N30" s="184">
        <v>0</v>
      </c>
      <c r="O30" s="184">
        <v>0</v>
      </c>
      <c r="P30" s="184">
        <v>2</v>
      </c>
      <c r="Q30" s="184">
        <v>2</v>
      </c>
      <c r="R30" s="184">
        <v>1</v>
      </c>
      <c r="S30" s="184">
        <v>4</v>
      </c>
      <c r="T30" s="184">
        <v>0</v>
      </c>
      <c r="U30" s="184">
        <v>1</v>
      </c>
      <c r="V30" s="184">
        <v>2</v>
      </c>
      <c r="W30" s="184">
        <v>0</v>
      </c>
      <c r="X30" s="184">
        <v>0</v>
      </c>
      <c r="Y30" s="179"/>
      <c r="Z30" s="184">
        <f t="shared" si="9"/>
        <v>12</v>
      </c>
      <c r="AA30" s="42"/>
    </row>
    <row r="31" spans="1:29" ht="14.1" customHeight="1" x14ac:dyDescent="0.2">
      <c r="A31" s="287"/>
      <c r="B31" s="185" t="s">
        <v>5</v>
      </c>
      <c r="C31" s="236">
        <v>0</v>
      </c>
      <c r="D31" s="236">
        <v>0</v>
      </c>
      <c r="E31" s="236">
        <v>0</v>
      </c>
      <c r="F31" s="236">
        <v>0</v>
      </c>
      <c r="G31" s="236">
        <v>0</v>
      </c>
      <c r="H31" s="236">
        <v>0</v>
      </c>
      <c r="I31" s="236">
        <v>0</v>
      </c>
      <c r="J31" s="236">
        <v>0</v>
      </c>
      <c r="K31" s="236">
        <v>0</v>
      </c>
      <c r="L31" s="236">
        <v>0</v>
      </c>
      <c r="M31" s="236">
        <v>0</v>
      </c>
      <c r="N31" s="184">
        <v>0</v>
      </c>
      <c r="O31" s="184">
        <v>9</v>
      </c>
      <c r="P31" s="184">
        <v>18</v>
      </c>
      <c r="Q31" s="184">
        <v>47</v>
      </c>
      <c r="R31" s="184">
        <v>30</v>
      </c>
      <c r="S31" s="184">
        <v>36</v>
      </c>
      <c r="T31" s="184">
        <v>26</v>
      </c>
      <c r="U31" s="184">
        <v>19</v>
      </c>
      <c r="V31" s="184">
        <v>15</v>
      </c>
      <c r="W31" s="184">
        <v>7</v>
      </c>
      <c r="X31" s="184">
        <v>4</v>
      </c>
      <c r="Y31" s="179"/>
      <c r="Z31" s="184">
        <f t="shared" si="9"/>
        <v>211</v>
      </c>
      <c r="AA31" s="42"/>
    </row>
    <row r="32" spans="1:29" ht="14.1" customHeight="1" x14ac:dyDescent="0.2">
      <c r="A32" s="287"/>
      <c r="B32" s="185" t="s">
        <v>6</v>
      </c>
      <c r="C32" s="236">
        <v>0</v>
      </c>
      <c r="D32" s="236">
        <v>0</v>
      </c>
      <c r="E32" s="236">
        <v>0</v>
      </c>
      <c r="F32" s="236">
        <v>0</v>
      </c>
      <c r="G32" s="236">
        <v>0</v>
      </c>
      <c r="H32" s="236">
        <v>0</v>
      </c>
      <c r="I32" s="236">
        <v>0</v>
      </c>
      <c r="J32" s="236">
        <v>0</v>
      </c>
      <c r="K32" s="236">
        <v>0</v>
      </c>
      <c r="L32" s="236">
        <v>0</v>
      </c>
      <c r="M32" s="236">
        <v>0</v>
      </c>
      <c r="N32" s="184">
        <v>1</v>
      </c>
      <c r="O32" s="184">
        <v>8</v>
      </c>
      <c r="P32" s="184">
        <v>47</v>
      </c>
      <c r="Q32" s="184">
        <v>68</v>
      </c>
      <c r="R32" s="184">
        <v>49</v>
      </c>
      <c r="S32" s="184">
        <v>56</v>
      </c>
      <c r="T32" s="184">
        <v>48</v>
      </c>
      <c r="U32" s="184">
        <v>30</v>
      </c>
      <c r="V32" s="184">
        <v>26</v>
      </c>
      <c r="W32" s="184">
        <v>19</v>
      </c>
      <c r="X32" s="184">
        <v>8</v>
      </c>
      <c r="Y32" s="179"/>
      <c r="Z32" s="184">
        <f t="shared" si="9"/>
        <v>360</v>
      </c>
      <c r="AA32" s="42"/>
    </row>
    <row r="33" spans="1:27" ht="14.1" customHeight="1" x14ac:dyDescent="0.2">
      <c r="A33" s="287"/>
      <c r="B33" s="185" t="s">
        <v>7</v>
      </c>
      <c r="C33" s="236">
        <v>0</v>
      </c>
      <c r="D33" s="236">
        <v>0</v>
      </c>
      <c r="E33" s="236">
        <v>0</v>
      </c>
      <c r="F33" s="236">
        <v>0</v>
      </c>
      <c r="G33" s="236">
        <v>0</v>
      </c>
      <c r="H33" s="236">
        <v>0</v>
      </c>
      <c r="I33" s="236">
        <v>0</v>
      </c>
      <c r="J33" s="236">
        <v>0</v>
      </c>
      <c r="K33" s="236">
        <v>0</v>
      </c>
      <c r="L33" s="236">
        <v>0</v>
      </c>
      <c r="M33" s="236">
        <v>0</v>
      </c>
      <c r="N33" s="184">
        <v>3</v>
      </c>
      <c r="O33" s="184">
        <v>15</v>
      </c>
      <c r="P33" s="184">
        <v>57</v>
      </c>
      <c r="Q33" s="184">
        <v>131</v>
      </c>
      <c r="R33" s="184">
        <v>129</v>
      </c>
      <c r="S33" s="184">
        <v>121</v>
      </c>
      <c r="T33" s="184">
        <v>77</v>
      </c>
      <c r="U33" s="184">
        <v>78</v>
      </c>
      <c r="V33" s="184">
        <v>51</v>
      </c>
      <c r="W33" s="184">
        <v>30</v>
      </c>
      <c r="X33" s="184">
        <v>25</v>
      </c>
      <c r="Y33" s="179"/>
      <c r="Z33" s="184">
        <f t="shared" si="9"/>
        <v>717</v>
      </c>
      <c r="AA33" s="42"/>
    </row>
    <row r="34" spans="1:27" ht="14.1" customHeight="1" x14ac:dyDescent="0.2">
      <c r="A34" s="287"/>
      <c r="B34" s="183" t="s">
        <v>8</v>
      </c>
      <c r="C34" s="236">
        <v>0</v>
      </c>
      <c r="D34" s="236">
        <v>0</v>
      </c>
      <c r="E34" s="236">
        <v>0</v>
      </c>
      <c r="F34" s="236">
        <v>0</v>
      </c>
      <c r="G34" s="236">
        <v>0</v>
      </c>
      <c r="H34" s="236">
        <v>0</v>
      </c>
      <c r="I34" s="236">
        <v>0</v>
      </c>
      <c r="J34" s="236">
        <v>0</v>
      </c>
      <c r="K34" s="236">
        <v>0</v>
      </c>
      <c r="L34" s="236">
        <v>0</v>
      </c>
      <c r="M34" s="236">
        <v>0</v>
      </c>
      <c r="N34" s="184">
        <v>1</v>
      </c>
      <c r="O34" s="184">
        <v>4</v>
      </c>
      <c r="P34" s="184">
        <v>31</v>
      </c>
      <c r="Q34" s="184">
        <v>100</v>
      </c>
      <c r="R34" s="184">
        <v>131</v>
      </c>
      <c r="S34" s="184">
        <v>96</v>
      </c>
      <c r="T34" s="184">
        <v>96</v>
      </c>
      <c r="U34" s="184">
        <v>65</v>
      </c>
      <c r="V34" s="184">
        <v>61</v>
      </c>
      <c r="W34" s="184">
        <v>51</v>
      </c>
      <c r="X34" s="184">
        <v>25</v>
      </c>
      <c r="Y34" s="179"/>
      <c r="Z34" s="184">
        <f>SUM(C34:X34)</f>
        <v>661</v>
      </c>
      <c r="AA34" s="42"/>
    </row>
    <row r="35" spans="1:27" ht="14.1" customHeight="1" x14ac:dyDescent="0.2">
      <c r="A35" s="180"/>
      <c r="B35" s="180"/>
      <c r="C35" s="178"/>
      <c r="D35" s="178"/>
      <c r="E35" s="178"/>
      <c r="F35" s="178"/>
      <c r="G35" s="178"/>
      <c r="H35" s="178"/>
      <c r="I35" s="178"/>
      <c r="J35" s="178"/>
      <c r="K35" s="180"/>
      <c r="L35" s="180"/>
      <c r="M35" s="180"/>
      <c r="N35" s="180"/>
      <c r="O35" s="186"/>
      <c r="P35" s="178"/>
      <c r="Q35" s="178"/>
      <c r="R35" s="178"/>
      <c r="S35" s="178"/>
      <c r="T35" s="178"/>
      <c r="U35" s="178"/>
      <c r="V35" s="178"/>
      <c r="W35" s="178"/>
      <c r="X35" s="178"/>
      <c r="Y35" s="179"/>
      <c r="Z35" s="179"/>
    </row>
    <row r="36" spans="1:27" ht="14.1" customHeight="1" x14ac:dyDescent="0.2">
      <c r="A36" s="179"/>
      <c r="B36" s="292" t="s">
        <v>36</v>
      </c>
      <c r="C36" s="292"/>
      <c r="D36" s="292"/>
      <c r="E36" s="178"/>
      <c r="F36" s="178"/>
      <c r="G36" s="178"/>
      <c r="H36" s="178"/>
      <c r="I36" s="178"/>
      <c r="J36" s="178"/>
      <c r="K36" s="180"/>
      <c r="L36" s="180"/>
      <c r="M36" s="180"/>
      <c r="N36" s="180"/>
      <c r="O36" s="186"/>
      <c r="P36" s="178"/>
      <c r="Q36" s="178"/>
      <c r="R36" s="178"/>
      <c r="S36" s="178"/>
      <c r="T36" s="178"/>
      <c r="U36" s="178"/>
      <c r="V36" s="178"/>
      <c r="W36" s="178"/>
      <c r="X36" s="178"/>
      <c r="Y36" s="179"/>
      <c r="Z36" s="179"/>
    </row>
    <row r="37" spans="1:27" ht="14.1" customHeight="1" x14ac:dyDescent="0.2">
      <c r="A37" s="180"/>
      <c r="B37" s="187" t="s">
        <v>10</v>
      </c>
      <c r="C37" s="184">
        <v>0</v>
      </c>
      <c r="D37" s="184">
        <v>0</v>
      </c>
      <c r="E37" s="184">
        <v>0</v>
      </c>
      <c r="F37" s="184">
        <v>0</v>
      </c>
      <c r="G37" s="184">
        <v>0</v>
      </c>
      <c r="H37" s="184">
        <v>0</v>
      </c>
      <c r="I37" s="184">
        <v>0</v>
      </c>
      <c r="J37" s="184">
        <v>0</v>
      </c>
      <c r="K37" s="184">
        <v>0</v>
      </c>
      <c r="L37" s="184">
        <v>0</v>
      </c>
      <c r="M37" s="184">
        <v>0</v>
      </c>
      <c r="N37" s="188">
        <v>1</v>
      </c>
      <c r="O37" s="188">
        <v>9</v>
      </c>
      <c r="P37" s="188">
        <v>17</v>
      </c>
      <c r="Q37" s="188">
        <v>40</v>
      </c>
      <c r="R37" s="188">
        <v>51</v>
      </c>
      <c r="S37" s="188">
        <v>39</v>
      </c>
      <c r="T37" s="188">
        <v>35</v>
      </c>
      <c r="U37" s="188">
        <v>28</v>
      </c>
      <c r="V37" s="188">
        <v>21</v>
      </c>
      <c r="W37" s="188">
        <v>21</v>
      </c>
      <c r="X37" s="188">
        <v>14</v>
      </c>
      <c r="Y37" s="179"/>
      <c r="Z37" s="179">
        <f>SUM(C37:X37)</f>
        <v>276</v>
      </c>
      <c r="AA37" s="42"/>
    </row>
    <row r="38" spans="1:27" ht="14.1" customHeight="1" x14ac:dyDescent="0.2">
      <c r="A38" s="180"/>
      <c r="B38" s="187" t="s">
        <v>11</v>
      </c>
      <c r="C38" s="184">
        <v>0</v>
      </c>
      <c r="D38" s="184">
        <v>0</v>
      </c>
      <c r="E38" s="184">
        <v>0</v>
      </c>
      <c r="F38" s="184">
        <v>0</v>
      </c>
      <c r="G38" s="184">
        <v>0</v>
      </c>
      <c r="H38" s="184">
        <v>0</v>
      </c>
      <c r="I38" s="184">
        <v>0</v>
      </c>
      <c r="J38" s="184">
        <v>0</v>
      </c>
      <c r="K38" s="184">
        <v>0</v>
      </c>
      <c r="L38" s="184">
        <v>0</v>
      </c>
      <c r="M38" s="184">
        <v>0</v>
      </c>
      <c r="N38" s="184">
        <v>0</v>
      </c>
      <c r="O38" s="184">
        <v>3</v>
      </c>
      <c r="P38" s="184">
        <v>13</v>
      </c>
      <c r="Q38" s="184">
        <v>15</v>
      </c>
      <c r="R38" s="184">
        <v>7</v>
      </c>
      <c r="S38" s="184">
        <v>3</v>
      </c>
      <c r="T38" s="184">
        <v>4</v>
      </c>
      <c r="U38" s="184">
        <v>3</v>
      </c>
      <c r="V38" s="184">
        <v>6</v>
      </c>
      <c r="W38" s="184">
        <v>4</v>
      </c>
      <c r="X38" s="184">
        <v>4</v>
      </c>
      <c r="Y38" s="179"/>
      <c r="Z38" s="179">
        <f t="shared" ref="Z38:Z50" si="10">SUM(C38:X38)</f>
        <v>62</v>
      </c>
      <c r="AA38" s="42"/>
    </row>
    <row r="39" spans="1:27" ht="14.1" customHeight="1" x14ac:dyDescent="0.2">
      <c r="A39" s="180"/>
      <c r="B39" s="187" t="s">
        <v>12</v>
      </c>
      <c r="C39" s="184">
        <v>0</v>
      </c>
      <c r="D39" s="184">
        <v>0</v>
      </c>
      <c r="E39" s="184">
        <v>0</v>
      </c>
      <c r="F39" s="184">
        <v>0</v>
      </c>
      <c r="G39" s="184">
        <v>0</v>
      </c>
      <c r="H39" s="184">
        <v>0</v>
      </c>
      <c r="I39" s="184">
        <v>0</v>
      </c>
      <c r="J39" s="184">
        <v>0</v>
      </c>
      <c r="K39" s="184">
        <v>0</v>
      </c>
      <c r="L39" s="184">
        <v>0</v>
      </c>
      <c r="M39" s="184">
        <v>0</v>
      </c>
      <c r="N39" s="184">
        <v>0</v>
      </c>
      <c r="O39" s="184">
        <v>0</v>
      </c>
      <c r="P39" s="184">
        <v>12</v>
      </c>
      <c r="Q39" s="184">
        <v>9</v>
      </c>
      <c r="R39" s="184">
        <v>10</v>
      </c>
      <c r="S39" s="184">
        <v>3</v>
      </c>
      <c r="T39" s="184">
        <v>6</v>
      </c>
      <c r="U39" s="184">
        <v>6</v>
      </c>
      <c r="V39" s="184">
        <v>1</v>
      </c>
      <c r="W39" s="184">
        <v>0</v>
      </c>
      <c r="X39" s="184">
        <v>0</v>
      </c>
      <c r="Y39" s="179"/>
      <c r="Z39" s="179">
        <f t="shared" si="10"/>
        <v>47</v>
      </c>
      <c r="AA39" s="42"/>
    </row>
    <row r="40" spans="1:27" ht="14.1" customHeight="1" x14ac:dyDescent="0.2">
      <c r="A40" s="180"/>
      <c r="B40" s="187" t="s">
        <v>13</v>
      </c>
      <c r="C40" s="184">
        <v>0</v>
      </c>
      <c r="D40" s="184">
        <v>0</v>
      </c>
      <c r="E40" s="184">
        <v>0</v>
      </c>
      <c r="F40" s="184">
        <v>0</v>
      </c>
      <c r="G40" s="184">
        <v>0</v>
      </c>
      <c r="H40" s="184">
        <v>0</v>
      </c>
      <c r="I40" s="184">
        <v>0</v>
      </c>
      <c r="J40" s="184">
        <v>0</v>
      </c>
      <c r="K40" s="184">
        <v>0</v>
      </c>
      <c r="L40" s="184">
        <v>0</v>
      </c>
      <c r="M40" s="184">
        <v>0</v>
      </c>
      <c r="N40" s="184">
        <v>2</v>
      </c>
      <c r="O40" s="184">
        <v>4</v>
      </c>
      <c r="P40" s="184">
        <v>9</v>
      </c>
      <c r="Q40" s="184">
        <v>31</v>
      </c>
      <c r="R40" s="184">
        <v>39</v>
      </c>
      <c r="S40" s="184">
        <v>33</v>
      </c>
      <c r="T40" s="184">
        <v>25</v>
      </c>
      <c r="U40" s="184">
        <v>19</v>
      </c>
      <c r="V40" s="184">
        <v>15</v>
      </c>
      <c r="W40" s="184">
        <v>4</v>
      </c>
      <c r="X40" s="184">
        <v>8</v>
      </c>
      <c r="Y40" s="179"/>
      <c r="Z40" s="179">
        <f t="shared" si="10"/>
        <v>189</v>
      </c>
      <c r="AA40" s="42"/>
    </row>
    <row r="41" spans="1:27" ht="14.1" customHeight="1" x14ac:dyDescent="0.2">
      <c r="A41" s="180"/>
      <c r="B41" s="187" t="s">
        <v>14</v>
      </c>
      <c r="C41" s="184">
        <v>0</v>
      </c>
      <c r="D41" s="184">
        <v>0</v>
      </c>
      <c r="E41" s="184">
        <v>0</v>
      </c>
      <c r="F41" s="184">
        <v>0</v>
      </c>
      <c r="G41" s="184">
        <v>0</v>
      </c>
      <c r="H41" s="184">
        <v>0</v>
      </c>
      <c r="I41" s="184">
        <v>0</v>
      </c>
      <c r="J41" s="184">
        <v>0</v>
      </c>
      <c r="K41" s="184">
        <v>0</v>
      </c>
      <c r="L41" s="184">
        <v>0</v>
      </c>
      <c r="M41" s="184">
        <v>0</v>
      </c>
      <c r="N41" s="184">
        <v>0</v>
      </c>
      <c r="O41" s="184">
        <v>7</v>
      </c>
      <c r="P41" s="184">
        <v>20</v>
      </c>
      <c r="Q41" s="184">
        <v>32</v>
      </c>
      <c r="R41" s="184">
        <v>31</v>
      </c>
      <c r="S41" s="184">
        <v>34</v>
      </c>
      <c r="T41" s="184">
        <v>32</v>
      </c>
      <c r="U41" s="184">
        <v>31</v>
      </c>
      <c r="V41" s="184">
        <v>17</v>
      </c>
      <c r="W41" s="184">
        <v>12</v>
      </c>
      <c r="X41" s="184">
        <v>3</v>
      </c>
      <c r="Y41" s="179"/>
      <c r="Z41" s="179">
        <f t="shared" si="10"/>
        <v>219</v>
      </c>
      <c r="AA41" s="42"/>
    </row>
    <row r="42" spans="1:27" ht="14.1" customHeight="1" x14ac:dyDescent="0.2">
      <c r="A42" s="180"/>
      <c r="B42" s="187" t="s">
        <v>15</v>
      </c>
      <c r="C42" s="184">
        <v>0</v>
      </c>
      <c r="D42" s="184">
        <v>0</v>
      </c>
      <c r="E42" s="184">
        <v>0</v>
      </c>
      <c r="F42" s="184">
        <v>0</v>
      </c>
      <c r="G42" s="184">
        <v>0</v>
      </c>
      <c r="H42" s="184">
        <v>0</v>
      </c>
      <c r="I42" s="184">
        <v>0</v>
      </c>
      <c r="J42" s="184">
        <v>0</v>
      </c>
      <c r="K42" s="184">
        <v>0</v>
      </c>
      <c r="L42" s="184">
        <v>0</v>
      </c>
      <c r="M42" s="184">
        <v>0</v>
      </c>
      <c r="N42" s="184">
        <v>2</v>
      </c>
      <c r="O42" s="184">
        <v>3</v>
      </c>
      <c r="P42" s="184">
        <v>6</v>
      </c>
      <c r="Q42" s="184">
        <v>35</v>
      </c>
      <c r="R42" s="184">
        <v>43</v>
      </c>
      <c r="S42" s="184">
        <v>40</v>
      </c>
      <c r="T42" s="184">
        <v>30</v>
      </c>
      <c r="U42" s="184">
        <v>28</v>
      </c>
      <c r="V42" s="184">
        <v>27</v>
      </c>
      <c r="W42" s="184">
        <v>17</v>
      </c>
      <c r="X42" s="184">
        <v>9</v>
      </c>
      <c r="Y42" s="179"/>
      <c r="Z42" s="179">
        <f t="shared" si="10"/>
        <v>240</v>
      </c>
      <c r="AA42" s="42"/>
    </row>
    <row r="43" spans="1:27" ht="14.1" customHeight="1" x14ac:dyDescent="0.2">
      <c r="A43" s="180"/>
      <c r="B43" s="187" t="s">
        <v>16</v>
      </c>
      <c r="C43" s="184">
        <v>0</v>
      </c>
      <c r="D43" s="184">
        <v>0</v>
      </c>
      <c r="E43" s="184">
        <v>0</v>
      </c>
      <c r="F43" s="184">
        <v>0</v>
      </c>
      <c r="G43" s="184">
        <v>0</v>
      </c>
      <c r="H43" s="184">
        <v>0</v>
      </c>
      <c r="I43" s="184">
        <v>0</v>
      </c>
      <c r="J43" s="184">
        <v>0</v>
      </c>
      <c r="K43" s="184">
        <v>0</v>
      </c>
      <c r="L43" s="184">
        <v>0</v>
      </c>
      <c r="M43" s="184">
        <v>0</v>
      </c>
      <c r="N43" s="184">
        <v>3</v>
      </c>
      <c r="O43" s="184">
        <v>13</v>
      </c>
      <c r="P43" s="184">
        <v>107</v>
      </c>
      <c r="Q43" s="184">
        <v>193</v>
      </c>
      <c r="R43" s="184">
        <v>197</v>
      </c>
      <c r="S43" s="184">
        <v>230</v>
      </c>
      <c r="T43" s="184">
        <v>170</v>
      </c>
      <c r="U43" s="184">
        <v>126</v>
      </c>
      <c r="V43" s="184">
        <v>118</v>
      </c>
      <c r="W43" s="184">
        <v>75</v>
      </c>
      <c r="X43" s="184">
        <v>30</v>
      </c>
      <c r="Y43" s="179"/>
      <c r="Z43" s="179">
        <f t="shared" si="10"/>
        <v>1262</v>
      </c>
      <c r="AA43" s="42"/>
    </row>
    <row r="44" spans="1:27" ht="14.1" customHeight="1" x14ac:dyDescent="0.2">
      <c r="A44" s="180"/>
      <c r="B44" s="187" t="s">
        <v>17</v>
      </c>
      <c r="C44" s="184">
        <v>0</v>
      </c>
      <c r="D44" s="184">
        <v>0</v>
      </c>
      <c r="E44" s="184">
        <v>0</v>
      </c>
      <c r="F44" s="184">
        <v>0</v>
      </c>
      <c r="G44" s="184">
        <v>0</v>
      </c>
      <c r="H44" s="184">
        <v>0</v>
      </c>
      <c r="I44" s="184">
        <v>0</v>
      </c>
      <c r="J44" s="184">
        <v>0</v>
      </c>
      <c r="K44" s="184">
        <v>0</v>
      </c>
      <c r="L44" s="184">
        <v>0</v>
      </c>
      <c r="M44" s="184">
        <v>0</v>
      </c>
      <c r="N44" s="184">
        <v>0</v>
      </c>
      <c r="O44" s="184">
        <v>5</v>
      </c>
      <c r="P44" s="184">
        <v>11</v>
      </c>
      <c r="Q44" s="184">
        <v>13</v>
      </c>
      <c r="R44" s="184">
        <v>21</v>
      </c>
      <c r="S44" s="184">
        <v>22</v>
      </c>
      <c r="T44" s="184">
        <v>16</v>
      </c>
      <c r="U44" s="184">
        <v>9</v>
      </c>
      <c r="V44" s="184">
        <v>6</v>
      </c>
      <c r="W44" s="184">
        <v>4</v>
      </c>
      <c r="X44" s="184">
        <v>4</v>
      </c>
      <c r="Y44" s="179"/>
      <c r="Z44" s="179">
        <f t="shared" si="10"/>
        <v>111</v>
      </c>
      <c r="AA44" s="42"/>
    </row>
    <row r="45" spans="1:27" ht="14.1" customHeight="1" x14ac:dyDescent="0.2">
      <c r="A45" s="180"/>
      <c r="B45" s="187" t="s">
        <v>18</v>
      </c>
      <c r="C45" s="184">
        <v>0</v>
      </c>
      <c r="D45" s="184">
        <v>0</v>
      </c>
      <c r="E45" s="184">
        <v>0</v>
      </c>
      <c r="F45" s="184">
        <v>0</v>
      </c>
      <c r="G45" s="184">
        <v>0</v>
      </c>
      <c r="H45" s="184">
        <v>0</v>
      </c>
      <c r="I45" s="184">
        <v>0</v>
      </c>
      <c r="J45" s="184">
        <v>0</v>
      </c>
      <c r="K45" s="184">
        <v>0</v>
      </c>
      <c r="L45" s="184">
        <v>0</v>
      </c>
      <c r="M45" s="184">
        <v>0</v>
      </c>
      <c r="N45" s="184">
        <v>0</v>
      </c>
      <c r="O45" s="184">
        <v>8</v>
      </c>
      <c r="P45" s="184">
        <v>40</v>
      </c>
      <c r="Q45" s="184">
        <v>90</v>
      </c>
      <c r="R45" s="184">
        <v>90</v>
      </c>
      <c r="S45" s="184">
        <v>83</v>
      </c>
      <c r="T45" s="184">
        <v>74</v>
      </c>
      <c r="U45" s="184">
        <v>51</v>
      </c>
      <c r="V45" s="184">
        <v>46</v>
      </c>
      <c r="W45" s="184">
        <v>30</v>
      </c>
      <c r="X45" s="184">
        <v>22</v>
      </c>
      <c r="Y45" s="179"/>
      <c r="Z45" s="179">
        <f t="shared" si="10"/>
        <v>534</v>
      </c>
      <c r="AA45" s="42"/>
    </row>
    <row r="46" spans="1:27" ht="14.1" customHeight="1" x14ac:dyDescent="0.2">
      <c r="A46" s="180"/>
      <c r="B46" s="187" t="s">
        <v>19</v>
      </c>
      <c r="C46" s="184">
        <v>0</v>
      </c>
      <c r="D46" s="184">
        <v>0</v>
      </c>
      <c r="E46" s="184">
        <v>0</v>
      </c>
      <c r="F46" s="184">
        <v>0</v>
      </c>
      <c r="G46" s="184">
        <v>0</v>
      </c>
      <c r="H46" s="184">
        <v>0</v>
      </c>
      <c r="I46" s="184">
        <v>0</v>
      </c>
      <c r="J46" s="184">
        <v>0</v>
      </c>
      <c r="K46" s="184">
        <v>0</v>
      </c>
      <c r="L46" s="184">
        <v>0</v>
      </c>
      <c r="M46" s="184">
        <v>0</v>
      </c>
      <c r="N46" s="184">
        <v>2</v>
      </c>
      <c r="O46" s="184">
        <v>7</v>
      </c>
      <c r="P46" s="184">
        <v>32</v>
      </c>
      <c r="Q46" s="184">
        <v>108</v>
      </c>
      <c r="R46" s="184">
        <v>109</v>
      </c>
      <c r="S46" s="184">
        <v>113</v>
      </c>
      <c r="T46" s="184">
        <v>99</v>
      </c>
      <c r="U46" s="184">
        <v>81</v>
      </c>
      <c r="V46" s="184">
        <v>54</v>
      </c>
      <c r="W46" s="184">
        <v>44</v>
      </c>
      <c r="X46" s="184">
        <v>24</v>
      </c>
      <c r="Y46" s="179"/>
      <c r="Z46" s="179">
        <f t="shared" si="10"/>
        <v>673</v>
      </c>
      <c r="AA46" s="42"/>
    </row>
    <row r="47" spans="1:27" ht="14.1" customHeight="1" x14ac:dyDescent="0.2">
      <c r="A47" s="180"/>
      <c r="B47" s="187" t="s">
        <v>20</v>
      </c>
      <c r="C47" s="184">
        <v>0</v>
      </c>
      <c r="D47" s="184">
        <v>0</v>
      </c>
      <c r="E47" s="184">
        <v>0</v>
      </c>
      <c r="F47" s="184">
        <v>0</v>
      </c>
      <c r="G47" s="184">
        <v>0</v>
      </c>
      <c r="H47" s="184">
        <v>0</v>
      </c>
      <c r="I47" s="184">
        <v>0</v>
      </c>
      <c r="J47" s="184">
        <v>0</v>
      </c>
      <c r="K47" s="184">
        <v>0</v>
      </c>
      <c r="L47" s="184">
        <v>0</v>
      </c>
      <c r="M47" s="184">
        <v>0</v>
      </c>
      <c r="N47" s="184">
        <v>0</v>
      </c>
      <c r="O47" s="184">
        <v>0</v>
      </c>
      <c r="P47" s="184">
        <v>0</v>
      </c>
      <c r="Q47" s="184">
        <v>2</v>
      </c>
      <c r="R47" s="184">
        <v>0</v>
      </c>
      <c r="S47" s="184">
        <v>0</v>
      </c>
      <c r="T47" s="184">
        <v>0</v>
      </c>
      <c r="U47" s="184">
        <v>0</v>
      </c>
      <c r="V47" s="184">
        <v>0</v>
      </c>
      <c r="W47" s="184">
        <v>0</v>
      </c>
      <c r="X47" s="184">
        <v>0</v>
      </c>
      <c r="Y47" s="179"/>
      <c r="Z47" s="179">
        <f t="shared" si="10"/>
        <v>2</v>
      </c>
      <c r="AA47" s="42"/>
    </row>
    <row r="48" spans="1:27" ht="14.1" customHeight="1" x14ac:dyDescent="0.2">
      <c r="A48" s="180"/>
      <c r="B48" s="187" t="s">
        <v>21</v>
      </c>
      <c r="C48" s="184">
        <v>0</v>
      </c>
      <c r="D48" s="184">
        <v>0</v>
      </c>
      <c r="E48" s="184">
        <v>0</v>
      </c>
      <c r="F48" s="184">
        <v>0</v>
      </c>
      <c r="G48" s="184">
        <v>0</v>
      </c>
      <c r="H48" s="184">
        <v>0</v>
      </c>
      <c r="I48" s="184">
        <v>0</v>
      </c>
      <c r="J48" s="184">
        <v>0</v>
      </c>
      <c r="K48" s="184">
        <v>0</v>
      </c>
      <c r="L48" s="184">
        <v>0</v>
      </c>
      <c r="M48" s="184">
        <v>0</v>
      </c>
      <c r="N48" s="184">
        <v>0</v>
      </c>
      <c r="O48" s="184">
        <v>0</v>
      </c>
      <c r="P48" s="184">
        <v>1</v>
      </c>
      <c r="Q48" s="184">
        <v>4</v>
      </c>
      <c r="R48" s="184">
        <v>1</v>
      </c>
      <c r="S48" s="184">
        <v>0</v>
      </c>
      <c r="T48" s="184">
        <v>1</v>
      </c>
      <c r="U48" s="184">
        <v>0</v>
      </c>
      <c r="V48" s="184">
        <v>0</v>
      </c>
      <c r="W48" s="184">
        <v>0</v>
      </c>
      <c r="X48" s="184">
        <v>0</v>
      </c>
      <c r="Y48" s="179"/>
      <c r="Z48" s="179">
        <f t="shared" si="10"/>
        <v>7</v>
      </c>
      <c r="AA48" s="42"/>
    </row>
    <row r="49" spans="1:40" ht="14.1" customHeight="1" x14ac:dyDescent="0.2">
      <c r="A49" s="180"/>
      <c r="B49" s="187" t="s">
        <v>22</v>
      </c>
      <c r="C49" s="184">
        <v>0</v>
      </c>
      <c r="D49" s="184">
        <v>0</v>
      </c>
      <c r="E49" s="184">
        <v>0</v>
      </c>
      <c r="F49" s="184">
        <v>0</v>
      </c>
      <c r="G49" s="184">
        <v>0</v>
      </c>
      <c r="H49" s="184">
        <v>0</v>
      </c>
      <c r="I49" s="184">
        <v>0</v>
      </c>
      <c r="J49" s="184">
        <v>0</v>
      </c>
      <c r="K49" s="184">
        <v>0</v>
      </c>
      <c r="L49" s="184">
        <v>0</v>
      </c>
      <c r="M49" s="184">
        <v>0</v>
      </c>
      <c r="N49" s="184">
        <v>0</v>
      </c>
      <c r="O49" s="184">
        <v>3</v>
      </c>
      <c r="P49" s="184">
        <v>14</v>
      </c>
      <c r="Q49" s="184">
        <v>38</v>
      </c>
      <c r="R49" s="184">
        <v>51</v>
      </c>
      <c r="S49" s="184">
        <v>59</v>
      </c>
      <c r="T49" s="184">
        <v>34</v>
      </c>
      <c r="U49" s="184">
        <v>33</v>
      </c>
      <c r="V49" s="184">
        <v>25</v>
      </c>
      <c r="W49" s="184">
        <v>19</v>
      </c>
      <c r="X49" s="184">
        <v>13</v>
      </c>
      <c r="Y49" s="179"/>
      <c r="Z49" s="179">
        <f>SUM(C49:X49)</f>
        <v>289</v>
      </c>
      <c r="AA49" s="42"/>
    </row>
    <row r="50" spans="1:40" ht="14.1" customHeight="1" x14ac:dyDescent="0.2">
      <c r="A50" s="189"/>
      <c r="B50" s="187" t="s">
        <v>23</v>
      </c>
      <c r="C50" s="184">
        <v>0</v>
      </c>
      <c r="D50" s="184">
        <v>0</v>
      </c>
      <c r="E50" s="184">
        <v>0</v>
      </c>
      <c r="F50" s="184">
        <v>0</v>
      </c>
      <c r="G50" s="184">
        <v>0</v>
      </c>
      <c r="H50" s="184">
        <v>0</v>
      </c>
      <c r="I50" s="184">
        <v>0</v>
      </c>
      <c r="J50" s="184">
        <v>0</v>
      </c>
      <c r="K50" s="184">
        <v>0</v>
      </c>
      <c r="L50" s="184">
        <v>0</v>
      </c>
      <c r="M50" s="184">
        <v>0</v>
      </c>
      <c r="N50" s="184">
        <v>0</v>
      </c>
      <c r="O50" s="184">
        <v>0</v>
      </c>
      <c r="P50" s="184">
        <v>0</v>
      </c>
      <c r="Q50" s="184">
        <v>0</v>
      </c>
      <c r="R50" s="184">
        <v>0</v>
      </c>
      <c r="S50" s="184">
        <v>0</v>
      </c>
      <c r="T50" s="184">
        <v>0</v>
      </c>
      <c r="U50" s="184">
        <v>0</v>
      </c>
      <c r="V50" s="184">
        <v>0</v>
      </c>
      <c r="W50" s="184">
        <v>0</v>
      </c>
      <c r="X50" s="184">
        <v>0</v>
      </c>
      <c r="Y50" s="190"/>
      <c r="Z50" s="179">
        <f t="shared" si="10"/>
        <v>0</v>
      </c>
      <c r="AA50" s="42"/>
    </row>
    <row r="51" spans="1:40" ht="14.1" customHeight="1" x14ac:dyDescent="0.2">
      <c r="A51" s="189"/>
      <c r="B51" s="187"/>
      <c r="C51" s="184"/>
      <c r="D51" s="184"/>
      <c r="E51" s="184"/>
      <c r="F51" s="184"/>
      <c r="G51" s="184"/>
      <c r="H51" s="184"/>
      <c r="I51" s="184"/>
      <c r="J51" s="184"/>
      <c r="K51" s="184"/>
      <c r="L51" s="184"/>
      <c r="M51" s="184"/>
      <c r="N51" s="184"/>
      <c r="O51" s="184"/>
      <c r="P51" s="184"/>
      <c r="Q51" s="184"/>
      <c r="R51" s="184"/>
      <c r="S51" s="184"/>
      <c r="T51" s="184"/>
      <c r="U51" s="184"/>
      <c r="V51" s="184"/>
      <c r="W51" s="184"/>
      <c r="X51" s="184"/>
      <c r="Y51" s="190"/>
      <c r="Z51" s="184"/>
      <c r="AA51" s="42"/>
    </row>
    <row r="52" spans="1:40" ht="14.1" customHeight="1" x14ac:dyDescent="0.2">
      <c r="A52" s="189"/>
      <c r="B52" s="285" t="s">
        <v>93</v>
      </c>
      <c r="C52" s="285"/>
      <c r="D52" s="285"/>
      <c r="E52" s="184"/>
      <c r="F52" s="184"/>
      <c r="G52" s="184"/>
      <c r="H52" s="184"/>
      <c r="I52" s="184"/>
      <c r="J52" s="184"/>
      <c r="K52" s="184"/>
      <c r="L52" s="184"/>
      <c r="M52" s="184"/>
      <c r="N52" s="184"/>
      <c r="O52" s="184"/>
      <c r="P52" s="184"/>
      <c r="Q52" s="184"/>
      <c r="R52" s="184"/>
      <c r="S52" s="184"/>
      <c r="T52" s="184"/>
      <c r="U52" s="184"/>
      <c r="V52" s="184"/>
      <c r="W52" s="184"/>
      <c r="X52" s="184"/>
      <c r="Y52" s="190"/>
      <c r="Z52" s="184"/>
      <c r="AA52" s="42"/>
    </row>
    <row r="53" spans="1:40" ht="14.1" customHeight="1" x14ac:dyDescent="0.2">
      <c r="A53" s="189"/>
      <c r="B53" s="191" t="s">
        <v>94</v>
      </c>
      <c r="C53" s="184">
        <v>0</v>
      </c>
      <c r="D53" s="184">
        <v>0</v>
      </c>
      <c r="E53" s="184">
        <v>0</v>
      </c>
      <c r="F53" s="184">
        <v>0</v>
      </c>
      <c r="G53" s="184">
        <v>0</v>
      </c>
      <c r="H53" s="184">
        <v>0</v>
      </c>
      <c r="I53" s="184">
        <v>0</v>
      </c>
      <c r="J53" s="184">
        <v>0</v>
      </c>
      <c r="K53" s="184">
        <v>0</v>
      </c>
      <c r="L53" s="184">
        <v>0</v>
      </c>
      <c r="M53" s="184">
        <v>0</v>
      </c>
      <c r="N53" s="184">
        <v>1</v>
      </c>
      <c r="O53" s="184">
        <v>0</v>
      </c>
      <c r="P53" s="184">
        <v>2</v>
      </c>
      <c r="Q53" s="184">
        <v>12</v>
      </c>
      <c r="R53" s="184">
        <v>18</v>
      </c>
      <c r="S53" s="184">
        <v>15</v>
      </c>
      <c r="T53" s="184">
        <v>15</v>
      </c>
      <c r="U53" s="184">
        <v>15</v>
      </c>
      <c r="V53" s="184">
        <v>16</v>
      </c>
      <c r="W53" s="184">
        <v>13</v>
      </c>
      <c r="X53" s="184">
        <v>3</v>
      </c>
      <c r="Y53" s="184"/>
      <c r="Z53" s="184">
        <f>SUM(C53:X53)</f>
        <v>110</v>
      </c>
      <c r="AA53" s="42"/>
    </row>
    <row r="54" spans="1:40" ht="14.1" customHeight="1" x14ac:dyDescent="0.25">
      <c r="A54" s="189"/>
      <c r="B54" s="191" t="s">
        <v>95</v>
      </c>
      <c r="C54" s="184">
        <v>0</v>
      </c>
      <c r="D54" s="184">
        <v>0</v>
      </c>
      <c r="E54" s="184">
        <v>0</v>
      </c>
      <c r="F54" s="184">
        <v>0</v>
      </c>
      <c r="G54" s="184">
        <v>0</v>
      </c>
      <c r="H54" s="184">
        <v>0</v>
      </c>
      <c r="I54" s="184">
        <v>0</v>
      </c>
      <c r="J54" s="184">
        <v>0</v>
      </c>
      <c r="K54" s="184">
        <v>0</v>
      </c>
      <c r="L54" s="184">
        <v>0</v>
      </c>
      <c r="M54" s="184">
        <v>0</v>
      </c>
      <c r="N54" s="184">
        <v>1</v>
      </c>
      <c r="O54" s="184">
        <v>1</v>
      </c>
      <c r="P54" s="184">
        <v>4</v>
      </c>
      <c r="Q54" s="184">
        <v>21</v>
      </c>
      <c r="R54" s="184">
        <v>25</v>
      </c>
      <c r="S54" s="184">
        <v>23</v>
      </c>
      <c r="T54" s="184">
        <v>13</v>
      </c>
      <c r="U54" s="184">
        <v>11</v>
      </c>
      <c r="V54" s="184">
        <v>8</v>
      </c>
      <c r="W54" s="184">
        <v>3</v>
      </c>
      <c r="X54" s="184">
        <v>1</v>
      </c>
      <c r="Y54" s="184"/>
      <c r="Z54" s="184">
        <f t="shared" ref="Z54:Z84" si="11">SUM(C54:X54)</f>
        <v>111</v>
      </c>
      <c r="AA54" s="42"/>
      <c r="AB54" s="153"/>
      <c r="AC54" s="153"/>
      <c r="AD54" s="153"/>
      <c r="AE54" s="153"/>
      <c r="AF54" s="153"/>
      <c r="AG54" s="153"/>
      <c r="AI54" s="155"/>
      <c r="AJ54" s="155"/>
      <c r="AK54" s="155"/>
      <c r="AL54" s="155"/>
      <c r="AM54" s="155"/>
      <c r="AN54" s="155"/>
    </row>
    <row r="55" spans="1:40" ht="14.1" customHeight="1" x14ac:dyDescent="0.25">
      <c r="A55" s="189"/>
      <c r="B55" s="191" t="s">
        <v>96</v>
      </c>
      <c r="C55" s="184">
        <v>0</v>
      </c>
      <c r="D55" s="184">
        <v>0</v>
      </c>
      <c r="E55" s="184">
        <v>0</v>
      </c>
      <c r="F55" s="184">
        <v>0</v>
      </c>
      <c r="G55" s="184">
        <v>0</v>
      </c>
      <c r="H55" s="184">
        <v>0</v>
      </c>
      <c r="I55" s="184">
        <v>0</v>
      </c>
      <c r="J55" s="184">
        <v>0</v>
      </c>
      <c r="K55" s="184">
        <v>0</v>
      </c>
      <c r="L55" s="184">
        <v>0</v>
      </c>
      <c r="M55" s="184">
        <v>0</v>
      </c>
      <c r="N55" s="184">
        <v>0</v>
      </c>
      <c r="O55" s="184">
        <v>1</v>
      </c>
      <c r="P55" s="184">
        <v>2</v>
      </c>
      <c r="Q55" s="184">
        <v>8</v>
      </c>
      <c r="R55" s="184">
        <v>12</v>
      </c>
      <c r="S55" s="184">
        <v>19</v>
      </c>
      <c r="T55" s="184">
        <v>7</v>
      </c>
      <c r="U55" s="184">
        <v>5</v>
      </c>
      <c r="V55" s="184">
        <v>5</v>
      </c>
      <c r="W55" s="184">
        <v>3</v>
      </c>
      <c r="X55" s="184">
        <v>4</v>
      </c>
      <c r="Y55" s="184"/>
      <c r="Z55" s="184">
        <f t="shared" si="11"/>
        <v>66</v>
      </c>
      <c r="AA55" s="42"/>
      <c r="AB55" s="153"/>
      <c r="AC55" s="153"/>
      <c r="AD55" s="153"/>
      <c r="AE55" s="153"/>
      <c r="AF55" s="153"/>
      <c r="AG55" s="153"/>
      <c r="AI55" s="155"/>
      <c r="AJ55" s="155"/>
      <c r="AK55" s="155"/>
      <c r="AL55" s="155"/>
      <c r="AM55" s="155"/>
      <c r="AN55" s="155"/>
    </row>
    <row r="56" spans="1:40" ht="14.1" customHeight="1" x14ac:dyDescent="0.25">
      <c r="A56" s="189"/>
      <c r="B56" s="191" t="s">
        <v>97</v>
      </c>
      <c r="C56" s="184">
        <v>0</v>
      </c>
      <c r="D56" s="184">
        <v>0</v>
      </c>
      <c r="E56" s="184">
        <v>0</v>
      </c>
      <c r="F56" s="184">
        <v>0</v>
      </c>
      <c r="G56" s="184">
        <v>0</v>
      </c>
      <c r="H56" s="184">
        <v>0</v>
      </c>
      <c r="I56" s="184">
        <v>0</v>
      </c>
      <c r="J56" s="184">
        <v>0</v>
      </c>
      <c r="K56" s="184">
        <v>0</v>
      </c>
      <c r="L56" s="184">
        <v>0</v>
      </c>
      <c r="M56" s="184">
        <v>0</v>
      </c>
      <c r="N56" s="184">
        <v>0</v>
      </c>
      <c r="O56" s="184">
        <v>5</v>
      </c>
      <c r="P56" s="184">
        <v>4</v>
      </c>
      <c r="Q56" s="184">
        <v>7</v>
      </c>
      <c r="R56" s="184">
        <v>12</v>
      </c>
      <c r="S56" s="184">
        <v>14</v>
      </c>
      <c r="T56" s="184">
        <v>13</v>
      </c>
      <c r="U56" s="184">
        <v>3</v>
      </c>
      <c r="V56" s="184">
        <v>1</v>
      </c>
      <c r="W56" s="184">
        <v>2</v>
      </c>
      <c r="X56" s="184">
        <v>3</v>
      </c>
      <c r="Y56" s="184"/>
      <c r="Z56" s="184">
        <f t="shared" si="11"/>
        <v>64</v>
      </c>
      <c r="AA56" s="42"/>
      <c r="AB56" s="153"/>
      <c r="AC56" s="153"/>
      <c r="AD56" s="153"/>
      <c r="AE56" s="153"/>
      <c r="AF56" s="153"/>
      <c r="AG56" s="153"/>
      <c r="AI56" s="155"/>
      <c r="AJ56" s="155"/>
      <c r="AK56" s="155"/>
      <c r="AL56" s="155"/>
      <c r="AM56" s="155"/>
      <c r="AN56" s="155"/>
    </row>
    <row r="57" spans="1:40" ht="14.1" customHeight="1" x14ac:dyDescent="0.25">
      <c r="A57" s="189"/>
      <c r="B57" s="191" t="s">
        <v>98</v>
      </c>
      <c r="C57" s="184">
        <v>0</v>
      </c>
      <c r="D57" s="184">
        <v>0</v>
      </c>
      <c r="E57" s="184">
        <v>0</v>
      </c>
      <c r="F57" s="184">
        <v>0</v>
      </c>
      <c r="G57" s="184">
        <v>0</v>
      </c>
      <c r="H57" s="184">
        <v>0</v>
      </c>
      <c r="I57" s="184">
        <v>0</v>
      </c>
      <c r="J57" s="184">
        <v>0</v>
      </c>
      <c r="K57" s="184">
        <v>0</v>
      </c>
      <c r="L57" s="184">
        <v>0</v>
      </c>
      <c r="M57" s="184">
        <v>0</v>
      </c>
      <c r="N57" s="184">
        <v>1</v>
      </c>
      <c r="O57" s="184">
        <v>3</v>
      </c>
      <c r="P57" s="184">
        <v>17</v>
      </c>
      <c r="Q57" s="184">
        <v>61</v>
      </c>
      <c r="R57" s="184">
        <v>64</v>
      </c>
      <c r="S57" s="184">
        <v>71</v>
      </c>
      <c r="T57" s="184">
        <v>61</v>
      </c>
      <c r="U57" s="184">
        <v>43</v>
      </c>
      <c r="V57" s="184">
        <v>39</v>
      </c>
      <c r="W57" s="184">
        <v>26</v>
      </c>
      <c r="X57" s="184">
        <v>13</v>
      </c>
      <c r="Y57" s="184"/>
      <c r="Z57" s="184">
        <f t="shared" si="11"/>
        <v>399</v>
      </c>
      <c r="AA57" s="42"/>
      <c r="AB57" s="153"/>
      <c r="AC57" s="153"/>
      <c r="AD57" s="153"/>
      <c r="AE57" s="153"/>
      <c r="AF57" s="153"/>
      <c r="AG57" s="153"/>
      <c r="AI57" s="155"/>
      <c r="AJ57" s="155"/>
      <c r="AK57" s="155"/>
      <c r="AL57" s="155"/>
      <c r="AM57" s="155"/>
      <c r="AN57" s="155"/>
    </row>
    <row r="58" spans="1:40" ht="14.1" customHeight="1" x14ac:dyDescent="0.25">
      <c r="A58" s="189"/>
      <c r="B58" s="191" t="s">
        <v>99</v>
      </c>
      <c r="C58" s="184">
        <v>0</v>
      </c>
      <c r="D58" s="184">
        <v>0</v>
      </c>
      <c r="E58" s="184">
        <v>0</v>
      </c>
      <c r="F58" s="184">
        <v>0</v>
      </c>
      <c r="G58" s="184">
        <v>0</v>
      </c>
      <c r="H58" s="184">
        <v>0</v>
      </c>
      <c r="I58" s="184">
        <v>0</v>
      </c>
      <c r="J58" s="184">
        <v>0</v>
      </c>
      <c r="K58" s="184">
        <v>0</v>
      </c>
      <c r="L58" s="184">
        <v>0</v>
      </c>
      <c r="M58" s="184">
        <v>0</v>
      </c>
      <c r="N58" s="184">
        <v>0</v>
      </c>
      <c r="O58" s="184">
        <v>1</v>
      </c>
      <c r="P58" s="184">
        <v>3</v>
      </c>
      <c r="Q58" s="184">
        <v>3</v>
      </c>
      <c r="R58" s="184">
        <v>4</v>
      </c>
      <c r="S58" s="184">
        <v>4</v>
      </c>
      <c r="T58" s="184">
        <v>11</v>
      </c>
      <c r="U58" s="184">
        <v>9</v>
      </c>
      <c r="V58" s="184">
        <v>6</v>
      </c>
      <c r="W58" s="184">
        <v>2</v>
      </c>
      <c r="X58" s="184">
        <v>0</v>
      </c>
      <c r="Y58" s="184"/>
      <c r="Z58" s="184">
        <f t="shared" si="11"/>
        <v>43</v>
      </c>
      <c r="AA58" s="42"/>
      <c r="AB58" s="153"/>
      <c r="AC58" s="153"/>
      <c r="AD58" s="153"/>
      <c r="AE58" s="153"/>
      <c r="AF58" s="153"/>
      <c r="AG58" s="153"/>
      <c r="AI58" s="155"/>
      <c r="AJ58" s="155"/>
      <c r="AK58" s="155"/>
      <c r="AL58" s="155"/>
      <c r="AM58" s="155"/>
      <c r="AN58" s="155"/>
    </row>
    <row r="59" spans="1:40" ht="14.1" customHeight="1" x14ac:dyDescent="0.25">
      <c r="A59" s="189"/>
      <c r="B59" s="191" t="s">
        <v>12</v>
      </c>
      <c r="C59" s="184">
        <v>0</v>
      </c>
      <c r="D59" s="184">
        <v>0</v>
      </c>
      <c r="E59" s="184">
        <v>0</v>
      </c>
      <c r="F59" s="184">
        <v>0</v>
      </c>
      <c r="G59" s="184">
        <v>0</v>
      </c>
      <c r="H59" s="184">
        <v>0</v>
      </c>
      <c r="I59" s="184">
        <v>0</v>
      </c>
      <c r="J59" s="184">
        <v>0</v>
      </c>
      <c r="K59" s="184">
        <v>0</v>
      </c>
      <c r="L59" s="184">
        <v>0</v>
      </c>
      <c r="M59" s="184">
        <v>0</v>
      </c>
      <c r="N59" s="184">
        <v>0</v>
      </c>
      <c r="O59" s="184">
        <v>0</v>
      </c>
      <c r="P59" s="184">
        <v>12</v>
      </c>
      <c r="Q59" s="184">
        <v>9</v>
      </c>
      <c r="R59" s="184">
        <v>10</v>
      </c>
      <c r="S59" s="184">
        <v>3</v>
      </c>
      <c r="T59" s="184">
        <v>6</v>
      </c>
      <c r="U59" s="184">
        <v>6</v>
      </c>
      <c r="V59" s="184">
        <v>1</v>
      </c>
      <c r="W59" s="184">
        <v>0</v>
      </c>
      <c r="X59" s="184">
        <v>0</v>
      </c>
      <c r="Y59" s="184"/>
      <c r="Z59" s="184">
        <f t="shared" si="11"/>
        <v>47</v>
      </c>
      <c r="AA59" s="42"/>
      <c r="AB59" s="153"/>
      <c r="AC59" s="153"/>
      <c r="AD59" s="153"/>
      <c r="AE59" s="153"/>
      <c r="AF59" s="153"/>
      <c r="AG59" s="153"/>
      <c r="AI59" s="155"/>
      <c r="AJ59" s="155"/>
      <c r="AK59" s="155"/>
      <c r="AL59" s="155"/>
      <c r="AM59" s="155"/>
      <c r="AN59" s="155"/>
    </row>
    <row r="60" spans="1:40" ht="14.1" customHeight="1" x14ac:dyDescent="0.25">
      <c r="A60" s="189"/>
      <c r="B60" s="191" t="s">
        <v>100</v>
      </c>
      <c r="C60" s="184">
        <v>0</v>
      </c>
      <c r="D60" s="184">
        <v>0</v>
      </c>
      <c r="E60" s="184">
        <v>0</v>
      </c>
      <c r="F60" s="184">
        <v>0</v>
      </c>
      <c r="G60" s="184">
        <v>0</v>
      </c>
      <c r="H60" s="184">
        <v>0</v>
      </c>
      <c r="I60" s="184">
        <v>0</v>
      </c>
      <c r="J60" s="184">
        <v>0</v>
      </c>
      <c r="K60" s="184">
        <v>0</v>
      </c>
      <c r="L60" s="184">
        <v>0</v>
      </c>
      <c r="M60" s="184">
        <v>0</v>
      </c>
      <c r="N60" s="184">
        <v>0</v>
      </c>
      <c r="O60" s="184">
        <v>0</v>
      </c>
      <c r="P60" s="184">
        <v>8</v>
      </c>
      <c r="Q60" s="184">
        <v>21</v>
      </c>
      <c r="R60" s="184">
        <v>29</v>
      </c>
      <c r="S60" s="184">
        <v>27</v>
      </c>
      <c r="T60" s="184">
        <v>22</v>
      </c>
      <c r="U60" s="184">
        <v>17</v>
      </c>
      <c r="V60" s="184">
        <v>12</v>
      </c>
      <c r="W60" s="184">
        <v>13</v>
      </c>
      <c r="X60" s="184">
        <v>8</v>
      </c>
      <c r="Y60" s="184"/>
      <c r="Z60" s="184">
        <f t="shared" si="11"/>
        <v>157</v>
      </c>
      <c r="AA60" s="42"/>
      <c r="AB60" s="153"/>
      <c r="AC60" s="153"/>
      <c r="AD60" s="153"/>
      <c r="AE60" s="153"/>
      <c r="AF60" s="153"/>
      <c r="AG60" s="153"/>
      <c r="AI60" s="155"/>
      <c r="AJ60" s="155"/>
      <c r="AK60" s="155"/>
      <c r="AL60" s="155"/>
      <c r="AM60" s="155"/>
      <c r="AN60" s="155"/>
    </row>
    <row r="61" spans="1:40" ht="14.1" customHeight="1" x14ac:dyDescent="0.25">
      <c r="A61" s="189"/>
      <c r="B61" s="191" t="s">
        <v>101</v>
      </c>
      <c r="C61" s="184">
        <v>0</v>
      </c>
      <c r="D61" s="184">
        <v>0</v>
      </c>
      <c r="E61" s="184">
        <v>0</v>
      </c>
      <c r="F61" s="184">
        <v>0</v>
      </c>
      <c r="G61" s="184">
        <v>0</v>
      </c>
      <c r="H61" s="184">
        <v>0</v>
      </c>
      <c r="I61" s="184">
        <v>0</v>
      </c>
      <c r="J61" s="184">
        <v>0</v>
      </c>
      <c r="K61" s="184">
        <v>0</v>
      </c>
      <c r="L61" s="184">
        <v>0</v>
      </c>
      <c r="M61" s="184">
        <v>0</v>
      </c>
      <c r="N61" s="184">
        <v>0</v>
      </c>
      <c r="O61" s="184">
        <v>3</v>
      </c>
      <c r="P61" s="184">
        <v>3</v>
      </c>
      <c r="Q61" s="184">
        <v>10</v>
      </c>
      <c r="R61" s="184">
        <v>12</v>
      </c>
      <c r="S61" s="184">
        <v>11</v>
      </c>
      <c r="T61" s="184">
        <v>10</v>
      </c>
      <c r="U61" s="184">
        <v>12</v>
      </c>
      <c r="V61" s="184">
        <v>4</v>
      </c>
      <c r="W61" s="184">
        <v>3</v>
      </c>
      <c r="X61" s="184">
        <v>2</v>
      </c>
      <c r="Y61" s="184"/>
      <c r="Z61" s="184">
        <f t="shared" si="11"/>
        <v>70</v>
      </c>
      <c r="AA61" s="42"/>
      <c r="AB61" s="153"/>
      <c r="AC61" s="153"/>
      <c r="AD61" s="153"/>
      <c r="AE61" s="153"/>
      <c r="AF61" s="153"/>
      <c r="AG61" s="153"/>
      <c r="AI61" s="155"/>
      <c r="AJ61" s="155"/>
      <c r="AK61" s="155"/>
      <c r="AL61" s="155"/>
      <c r="AM61" s="155"/>
      <c r="AN61" s="155"/>
    </row>
    <row r="62" spans="1:40" ht="14.1" customHeight="1" x14ac:dyDescent="0.25">
      <c r="A62" s="189"/>
      <c r="B62" s="191" t="s">
        <v>102</v>
      </c>
      <c r="C62" s="184">
        <v>0</v>
      </c>
      <c r="D62" s="184">
        <v>0</v>
      </c>
      <c r="E62" s="184">
        <v>0</v>
      </c>
      <c r="F62" s="184">
        <v>0</v>
      </c>
      <c r="G62" s="184">
        <v>0</v>
      </c>
      <c r="H62" s="184">
        <v>0</v>
      </c>
      <c r="I62" s="184">
        <v>0</v>
      </c>
      <c r="J62" s="184">
        <v>0</v>
      </c>
      <c r="K62" s="184">
        <v>0</v>
      </c>
      <c r="L62" s="184">
        <v>0</v>
      </c>
      <c r="M62" s="184">
        <v>0</v>
      </c>
      <c r="N62" s="184">
        <v>0</v>
      </c>
      <c r="O62" s="184">
        <v>0</v>
      </c>
      <c r="P62" s="184">
        <v>7</v>
      </c>
      <c r="Q62" s="184">
        <v>9</v>
      </c>
      <c r="R62" s="184">
        <v>12</v>
      </c>
      <c r="S62" s="184">
        <v>18</v>
      </c>
      <c r="T62" s="184">
        <v>20</v>
      </c>
      <c r="U62" s="184">
        <v>22</v>
      </c>
      <c r="V62" s="184">
        <v>16</v>
      </c>
      <c r="W62" s="184">
        <v>18</v>
      </c>
      <c r="X62" s="184">
        <v>6</v>
      </c>
      <c r="Y62" s="184"/>
      <c r="Z62" s="184">
        <f t="shared" si="11"/>
        <v>128</v>
      </c>
      <c r="AA62" s="42"/>
      <c r="AB62" s="153"/>
      <c r="AC62" s="153"/>
      <c r="AD62" s="153"/>
      <c r="AE62" s="153"/>
      <c r="AF62" s="153"/>
      <c r="AG62" s="153"/>
      <c r="AI62" s="155"/>
      <c r="AJ62" s="155"/>
      <c r="AK62" s="155"/>
      <c r="AL62" s="155"/>
      <c r="AM62" s="155"/>
      <c r="AN62" s="155"/>
    </row>
    <row r="63" spans="1:40" ht="14.1" customHeight="1" x14ac:dyDescent="0.25">
      <c r="A63" s="189"/>
      <c r="B63" s="191" t="s">
        <v>103</v>
      </c>
      <c r="C63" s="184">
        <v>0</v>
      </c>
      <c r="D63" s="184">
        <v>0</v>
      </c>
      <c r="E63" s="184">
        <v>0</v>
      </c>
      <c r="F63" s="184">
        <v>0</v>
      </c>
      <c r="G63" s="184">
        <v>0</v>
      </c>
      <c r="H63" s="184">
        <v>0</v>
      </c>
      <c r="I63" s="184">
        <v>0</v>
      </c>
      <c r="J63" s="184">
        <v>0</v>
      </c>
      <c r="K63" s="184">
        <v>0</v>
      </c>
      <c r="L63" s="184">
        <v>0</v>
      </c>
      <c r="M63" s="184">
        <v>0</v>
      </c>
      <c r="N63" s="184">
        <v>0</v>
      </c>
      <c r="O63" s="184">
        <v>0</v>
      </c>
      <c r="P63" s="184">
        <v>2</v>
      </c>
      <c r="Q63" s="184">
        <v>21</v>
      </c>
      <c r="R63" s="184">
        <v>21</v>
      </c>
      <c r="S63" s="184">
        <v>15</v>
      </c>
      <c r="T63" s="184">
        <v>5</v>
      </c>
      <c r="U63" s="184">
        <v>7</v>
      </c>
      <c r="V63" s="184">
        <v>3</v>
      </c>
      <c r="W63" s="184">
        <v>2</v>
      </c>
      <c r="X63" s="184">
        <v>1</v>
      </c>
      <c r="Y63" s="184"/>
      <c r="Z63" s="184">
        <f t="shared" si="11"/>
        <v>77</v>
      </c>
      <c r="AA63" s="42"/>
      <c r="AB63" s="153"/>
      <c r="AC63" s="153"/>
      <c r="AD63" s="153"/>
      <c r="AE63" s="153"/>
      <c r="AF63" s="153"/>
      <c r="AG63" s="153"/>
      <c r="AI63" s="155"/>
      <c r="AJ63" s="155"/>
      <c r="AK63" s="155"/>
      <c r="AL63" s="155"/>
      <c r="AM63" s="155"/>
      <c r="AN63" s="155"/>
    </row>
    <row r="64" spans="1:40" ht="14.1" customHeight="1" x14ac:dyDescent="0.25">
      <c r="A64" s="189"/>
      <c r="B64" s="191" t="s">
        <v>104</v>
      </c>
      <c r="C64" s="184">
        <v>0</v>
      </c>
      <c r="D64" s="184">
        <v>0</v>
      </c>
      <c r="E64" s="184">
        <v>0</v>
      </c>
      <c r="F64" s="184">
        <v>0</v>
      </c>
      <c r="G64" s="184">
        <v>0</v>
      </c>
      <c r="H64" s="184">
        <v>0</v>
      </c>
      <c r="I64" s="184">
        <v>0</v>
      </c>
      <c r="J64" s="184">
        <v>0</v>
      </c>
      <c r="K64" s="184">
        <v>0</v>
      </c>
      <c r="L64" s="184">
        <v>0</v>
      </c>
      <c r="M64" s="184">
        <v>0</v>
      </c>
      <c r="N64" s="184">
        <v>0</v>
      </c>
      <c r="O64" s="184">
        <v>1</v>
      </c>
      <c r="P64" s="184">
        <v>5</v>
      </c>
      <c r="Q64" s="184">
        <v>15</v>
      </c>
      <c r="R64" s="184">
        <v>14</v>
      </c>
      <c r="S64" s="184">
        <v>13</v>
      </c>
      <c r="T64" s="184">
        <v>10</v>
      </c>
      <c r="U64" s="184">
        <v>20</v>
      </c>
      <c r="V64" s="184">
        <v>11</v>
      </c>
      <c r="W64" s="184">
        <v>5</v>
      </c>
      <c r="X64" s="184">
        <v>1</v>
      </c>
      <c r="Y64" s="184"/>
      <c r="Z64" s="184">
        <f t="shared" si="11"/>
        <v>95</v>
      </c>
      <c r="AA64" s="42"/>
      <c r="AB64" s="153"/>
      <c r="AC64" s="153"/>
      <c r="AD64" s="153"/>
      <c r="AE64" s="153"/>
      <c r="AF64" s="153"/>
      <c r="AG64" s="153"/>
      <c r="AI64" s="155"/>
      <c r="AJ64" s="155"/>
      <c r="AK64" s="155"/>
      <c r="AL64" s="155"/>
      <c r="AM64" s="155"/>
      <c r="AN64" s="155"/>
    </row>
    <row r="65" spans="1:40" ht="14.1" customHeight="1" x14ac:dyDescent="0.25">
      <c r="A65" s="189"/>
      <c r="B65" s="191" t="s">
        <v>105</v>
      </c>
      <c r="C65" s="184">
        <v>0</v>
      </c>
      <c r="D65" s="184">
        <v>0</v>
      </c>
      <c r="E65" s="184">
        <v>0</v>
      </c>
      <c r="F65" s="184">
        <v>0</v>
      </c>
      <c r="G65" s="184">
        <v>0</v>
      </c>
      <c r="H65" s="184">
        <v>0</v>
      </c>
      <c r="I65" s="184">
        <v>0</v>
      </c>
      <c r="J65" s="184">
        <v>0</v>
      </c>
      <c r="K65" s="184">
        <v>0</v>
      </c>
      <c r="L65" s="184">
        <v>0</v>
      </c>
      <c r="M65" s="184">
        <v>0</v>
      </c>
      <c r="N65" s="184">
        <v>0</v>
      </c>
      <c r="O65" s="184">
        <v>6</v>
      </c>
      <c r="P65" s="184">
        <v>6</v>
      </c>
      <c r="Q65" s="184">
        <v>17</v>
      </c>
      <c r="R65" s="184">
        <v>16</v>
      </c>
      <c r="S65" s="184">
        <v>25</v>
      </c>
      <c r="T65" s="184">
        <v>16</v>
      </c>
      <c r="U65" s="184">
        <v>17</v>
      </c>
      <c r="V65" s="184">
        <v>9</v>
      </c>
      <c r="W65" s="184">
        <v>8</v>
      </c>
      <c r="X65" s="184">
        <v>3</v>
      </c>
      <c r="Y65" s="184"/>
      <c r="Z65" s="184">
        <f t="shared" si="11"/>
        <v>123</v>
      </c>
      <c r="AA65" s="42"/>
      <c r="AB65" s="153"/>
      <c r="AC65" s="153"/>
      <c r="AD65" s="153"/>
      <c r="AE65" s="153"/>
      <c r="AF65" s="153"/>
      <c r="AG65" s="153"/>
      <c r="AI65" s="155"/>
      <c r="AJ65" s="155"/>
      <c r="AK65" s="155"/>
      <c r="AL65" s="155"/>
      <c r="AM65" s="155"/>
      <c r="AN65" s="155"/>
    </row>
    <row r="66" spans="1:40" ht="14.1" customHeight="1" x14ac:dyDescent="0.25">
      <c r="A66" s="189"/>
      <c r="B66" s="191" t="s">
        <v>13</v>
      </c>
      <c r="C66" s="184">
        <v>0</v>
      </c>
      <c r="D66" s="184">
        <v>0</v>
      </c>
      <c r="E66" s="184">
        <v>0</v>
      </c>
      <c r="F66" s="184">
        <v>0</v>
      </c>
      <c r="G66" s="184">
        <v>0</v>
      </c>
      <c r="H66" s="184">
        <v>0</v>
      </c>
      <c r="I66" s="184">
        <v>0</v>
      </c>
      <c r="J66" s="184">
        <v>0</v>
      </c>
      <c r="K66" s="184">
        <v>0</v>
      </c>
      <c r="L66" s="184">
        <v>0</v>
      </c>
      <c r="M66" s="184">
        <v>0</v>
      </c>
      <c r="N66" s="184">
        <v>2</v>
      </c>
      <c r="O66" s="184">
        <v>4</v>
      </c>
      <c r="P66" s="184">
        <v>9</v>
      </c>
      <c r="Q66" s="184">
        <v>31</v>
      </c>
      <c r="R66" s="184">
        <v>39</v>
      </c>
      <c r="S66" s="184">
        <v>33</v>
      </c>
      <c r="T66" s="184">
        <v>25</v>
      </c>
      <c r="U66" s="184">
        <v>19</v>
      </c>
      <c r="V66" s="184">
        <v>15</v>
      </c>
      <c r="W66" s="184">
        <v>4</v>
      </c>
      <c r="X66" s="184">
        <v>8</v>
      </c>
      <c r="Y66" s="184"/>
      <c r="Z66" s="184">
        <f t="shared" si="11"/>
        <v>189</v>
      </c>
      <c r="AA66" s="42"/>
      <c r="AB66" s="153"/>
      <c r="AC66" s="153"/>
      <c r="AD66" s="153"/>
      <c r="AE66" s="153"/>
      <c r="AF66" s="153"/>
      <c r="AG66" s="153"/>
      <c r="AI66" s="155"/>
      <c r="AJ66" s="155"/>
      <c r="AK66" s="155"/>
      <c r="AL66" s="155"/>
      <c r="AM66" s="155"/>
      <c r="AN66" s="155"/>
    </row>
    <row r="67" spans="1:40" ht="14.1" customHeight="1" x14ac:dyDescent="0.25">
      <c r="A67" s="189"/>
      <c r="B67" s="191" t="s">
        <v>106</v>
      </c>
      <c r="C67" s="184">
        <v>0</v>
      </c>
      <c r="D67" s="184">
        <v>0</v>
      </c>
      <c r="E67" s="184">
        <v>0</v>
      </c>
      <c r="F67" s="184">
        <v>0</v>
      </c>
      <c r="G67" s="184">
        <v>0</v>
      </c>
      <c r="H67" s="184">
        <v>0</v>
      </c>
      <c r="I67" s="184">
        <v>0</v>
      </c>
      <c r="J67" s="184">
        <v>0</v>
      </c>
      <c r="K67" s="184">
        <v>0</v>
      </c>
      <c r="L67" s="184">
        <v>0</v>
      </c>
      <c r="M67" s="184">
        <v>0</v>
      </c>
      <c r="N67" s="184">
        <v>1</v>
      </c>
      <c r="O67" s="184">
        <v>7</v>
      </c>
      <c r="P67" s="184">
        <v>46</v>
      </c>
      <c r="Q67" s="184">
        <v>97</v>
      </c>
      <c r="R67" s="184">
        <v>95</v>
      </c>
      <c r="S67" s="184">
        <v>123</v>
      </c>
      <c r="T67" s="184">
        <v>84</v>
      </c>
      <c r="U67" s="184">
        <v>58</v>
      </c>
      <c r="V67" s="184">
        <v>59</v>
      </c>
      <c r="W67" s="184">
        <v>32</v>
      </c>
      <c r="X67" s="184">
        <v>13</v>
      </c>
      <c r="Y67" s="184"/>
      <c r="Z67" s="184">
        <f t="shared" si="11"/>
        <v>615</v>
      </c>
      <c r="AA67" s="201"/>
      <c r="AB67" s="202"/>
      <c r="AC67" s="176"/>
      <c r="AD67" s="202"/>
      <c r="AE67" s="153"/>
      <c r="AF67" s="153"/>
      <c r="AG67" s="153"/>
      <c r="AI67" s="155"/>
      <c r="AJ67" s="155"/>
      <c r="AK67" s="155"/>
      <c r="AL67" s="155"/>
      <c r="AM67" s="155"/>
      <c r="AN67" s="155"/>
    </row>
    <row r="68" spans="1:40" ht="14.1" customHeight="1" x14ac:dyDescent="0.25">
      <c r="A68" s="189"/>
      <c r="B68" s="191" t="s">
        <v>17</v>
      </c>
      <c r="C68" s="184">
        <v>0</v>
      </c>
      <c r="D68" s="184">
        <v>0</v>
      </c>
      <c r="E68" s="184">
        <v>0</v>
      </c>
      <c r="F68" s="184">
        <v>0</v>
      </c>
      <c r="G68" s="184">
        <v>0</v>
      </c>
      <c r="H68" s="184">
        <v>0</v>
      </c>
      <c r="I68" s="184">
        <v>0</v>
      </c>
      <c r="J68" s="184">
        <v>0</v>
      </c>
      <c r="K68" s="184">
        <v>0</v>
      </c>
      <c r="L68" s="184">
        <v>0</v>
      </c>
      <c r="M68" s="184">
        <v>0</v>
      </c>
      <c r="N68" s="184">
        <v>0</v>
      </c>
      <c r="O68" s="184">
        <v>0</v>
      </c>
      <c r="P68" s="184">
        <v>7</v>
      </c>
      <c r="Q68" s="184">
        <v>6</v>
      </c>
      <c r="R68" s="184">
        <v>9</v>
      </c>
      <c r="S68" s="184">
        <v>8</v>
      </c>
      <c r="T68" s="184">
        <v>3</v>
      </c>
      <c r="U68" s="184">
        <v>6</v>
      </c>
      <c r="V68" s="184">
        <v>5</v>
      </c>
      <c r="W68" s="184">
        <v>2</v>
      </c>
      <c r="X68" s="184">
        <v>1</v>
      </c>
      <c r="Y68" s="184"/>
      <c r="Z68" s="184">
        <f t="shared" si="11"/>
        <v>47</v>
      </c>
      <c r="AA68" s="42"/>
      <c r="AB68" s="202"/>
      <c r="AC68" s="153"/>
      <c r="AD68" s="153"/>
      <c r="AE68" s="153"/>
      <c r="AF68" s="153"/>
      <c r="AG68" s="153"/>
      <c r="AI68" s="155"/>
      <c r="AJ68" s="155"/>
      <c r="AK68" s="155"/>
      <c r="AL68" s="155"/>
      <c r="AM68" s="155"/>
      <c r="AN68" s="155"/>
    </row>
    <row r="69" spans="1:40" ht="14.1" customHeight="1" x14ac:dyDescent="0.25">
      <c r="A69" s="189"/>
      <c r="B69" s="191" t="s">
        <v>107</v>
      </c>
      <c r="C69" s="184">
        <v>0</v>
      </c>
      <c r="D69" s="184">
        <v>0</v>
      </c>
      <c r="E69" s="184">
        <v>0</v>
      </c>
      <c r="F69" s="184">
        <v>0</v>
      </c>
      <c r="G69" s="184">
        <v>0</v>
      </c>
      <c r="H69" s="184">
        <v>0</v>
      </c>
      <c r="I69" s="184">
        <v>0</v>
      </c>
      <c r="J69" s="184">
        <v>0</v>
      </c>
      <c r="K69" s="184">
        <v>0</v>
      </c>
      <c r="L69" s="184">
        <v>0</v>
      </c>
      <c r="M69" s="184">
        <v>0</v>
      </c>
      <c r="N69" s="184">
        <v>0</v>
      </c>
      <c r="O69" s="184">
        <v>3</v>
      </c>
      <c r="P69" s="184">
        <v>18</v>
      </c>
      <c r="Q69" s="184">
        <v>29</v>
      </c>
      <c r="R69" s="184">
        <v>26</v>
      </c>
      <c r="S69" s="184">
        <v>17</v>
      </c>
      <c r="T69" s="184">
        <v>6</v>
      </c>
      <c r="U69" s="184">
        <v>4</v>
      </c>
      <c r="V69" s="184">
        <v>3</v>
      </c>
      <c r="W69" s="184">
        <v>3</v>
      </c>
      <c r="X69" s="184">
        <v>1</v>
      </c>
      <c r="Y69" s="184"/>
      <c r="Z69" s="184">
        <f t="shared" si="11"/>
        <v>110</v>
      </c>
      <c r="AA69" s="201"/>
      <c r="AB69" s="202"/>
      <c r="AC69" s="176"/>
      <c r="AD69" s="202"/>
      <c r="AE69" s="153"/>
      <c r="AF69" s="153"/>
      <c r="AG69" s="153"/>
      <c r="AI69" s="155"/>
      <c r="AJ69" s="155"/>
      <c r="AK69" s="155"/>
      <c r="AL69" s="155"/>
      <c r="AM69" s="155"/>
      <c r="AN69" s="155"/>
    </row>
    <row r="70" spans="1:40" ht="14.1" customHeight="1" x14ac:dyDescent="0.25">
      <c r="A70" s="189"/>
      <c r="B70" s="191" t="s">
        <v>108</v>
      </c>
      <c r="C70" s="184">
        <v>0</v>
      </c>
      <c r="D70" s="184">
        <v>0</v>
      </c>
      <c r="E70" s="184">
        <v>0</v>
      </c>
      <c r="F70" s="184">
        <v>0</v>
      </c>
      <c r="G70" s="184">
        <v>0</v>
      </c>
      <c r="H70" s="184">
        <v>0</v>
      </c>
      <c r="I70" s="184">
        <v>0</v>
      </c>
      <c r="J70" s="184">
        <v>0</v>
      </c>
      <c r="K70" s="184">
        <v>0</v>
      </c>
      <c r="L70" s="184">
        <v>0</v>
      </c>
      <c r="M70" s="184">
        <v>0</v>
      </c>
      <c r="N70" s="184">
        <v>0</v>
      </c>
      <c r="O70" s="184">
        <v>2</v>
      </c>
      <c r="P70" s="184">
        <v>5</v>
      </c>
      <c r="Q70" s="184">
        <v>11</v>
      </c>
      <c r="R70" s="184">
        <v>16</v>
      </c>
      <c r="S70" s="184">
        <v>15</v>
      </c>
      <c r="T70" s="184">
        <v>27</v>
      </c>
      <c r="U70" s="184">
        <v>18</v>
      </c>
      <c r="V70" s="184">
        <v>9</v>
      </c>
      <c r="W70" s="184">
        <v>7</v>
      </c>
      <c r="X70" s="184">
        <v>4</v>
      </c>
      <c r="Y70" s="184"/>
      <c r="Z70" s="184">
        <f t="shared" si="11"/>
        <v>114</v>
      </c>
      <c r="AA70" s="42"/>
      <c r="AB70" s="153"/>
      <c r="AC70" s="153"/>
      <c r="AD70" s="153"/>
      <c r="AE70" s="153"/>
      <c r="AF70" s="153"/>
      <c r="AG70" s="153"/>
      <c r="AI70" s="155"/>
      <c r="AJ70" s="155"/>
      <c r="AK70" s="155"/>
      <c r="AL70" s="155"/>
      <c r="AM70" s="155"/>
      <c r="AN70" s="155"/>
    </row>
    <row r="71" spans="1:40" ht="14.1" customHeight="1" x14ac:dyDescent="0.25">
      <c r="A71" s="189"/>
      <c r="B71" s="191" t="s">
        <v>109</v>
      </c>
      <c r="C71" s="184">
        <v>0</v>
      </c>
      <c r="D71" s="184">
        <v>0</v>
      </c>
      <c r="E71" s="184">
        <v>0</v>
      </c>
      <c r="F71" s="184">
        <v>0</v>
      </c>
      <c r="G71" s="184">
        <v>0</v>
      </c>
      <c r="H71" s="184">
        <v>0</v>
      </c>
      <c r="I71" s="184">
        <v>0</v>
      </c>
      <c r="J71" s="184">
        <v>0</v>
      </c>
      <c r="K71" s="184">
        <v>0</v>
      </c>
      <c r="L71" s="184">
        <v>0</v>
      </c>
      <c r="M71" s="184">
        <v>0</v>
      </c>
      <c r="N71" s="184">
        <v>0</v>
      </c>
      <c r="O71" s="184">
        <v>2</v>
      </c>
      <c r="P71" s="184">
        <v>0</v>
      </c>
      <c r="Q71" s="184">
        <v>2</v>
      </c>
      <c r="R71" s="184">
        <v>0</v>
      </c>
      <c r="S71" s="184">
        <v>2</v>
      </c>
      <c r="T71" s="184">
        <v>2</v>
      </c>
      <c r="U71" s="184">
        <v>2</v>
      </c>
      <c r="V71" s="184">
        <v>3</v>
      </c>
      <c r="W71" s="184">
        <v>1</v>
      </c>
      <c r="X71" s="184">
        <v>5</v>
      </c>
      <c r="Y71" s="184"/>
      <c r="Z71" s="184">
        <f t="shared" si="11"/>
        <v>19</v>
      </c>
      <c r="AA71" s="42"/>
      <c r="AB71" s="153"/>
      <c r="AC71" s="153"/>
      <c r="AD71" s="153"/>
      <c r="AE71" s="153"/>
      <c r="AF71" s="153"/>
      <c r="AG71" s="153"/>
      <c r="AI71" s="155"/>
      <c r="AJ71" s="155"/>
      <c r="AK71" s="155"/>
      <c r="AL71" s="155"/>
      <c r="AM71" s="155"/>
      <c r="AN71" s="155"/>
    </row>
    <row r="72" spans="1:40" ht="14.1" customHeight="1" x14ac:dyDescent="0.25">
      <c r="A72" s="189"/>
      <c r="B72" s="191" t="s">
        <v>110</v>
      </c>
      <c r="C72" s="184">
        <v>0</v>
      </c>
      <c r="D72" s="184">
        <v>0</v>
      </c>
      <c r="E72" s="184">
        <v>0</v>
      </c>
      <c r="F72" s="184">
        <v>0</v>
      </c>
      <c r="G72" s="184">
        <v>0</v>
      </c>
      <c r="H72" s="184">
        <v>0</v>
      </c>
      <c r="I72" s="184">
        <v>0</v>
      </c>
      <c r="J72" s="184">
        <v>0</v>
      </c>
      <c r="K72" s="184">
        <v>0</v>
      </c>
      <c r="L72" s="184">
        <v>0</v>
      </c>
      <c r="M72" s="184">
        <v>0</v>
      </c>
      <c r="N72" s="184">
        <v>0</v>
      </c>
      <c r="O72" s="184">
        <v>0</v>
      </c>
      <c r="P72" s="184">
        <v>0</v>
      </c>
      <c r="Q72" s="184">
        <v>0</v>
      </c>
      <c r="R72" s="184">
        <v>0</v>
      </c>
      <c r="S72" s="184">
        <v>0</v>
      </c>
      <c r="T72" s="184">
        <v>0</v>
      </c>
      <c r="U72" s="184">
        <v>0</v>
      </c>
      <c r="V72" s="184">
        <v>0</v>
      </c>
      <c r="W72" s="184">
        <v>0</v>
      </c>
      <c r="X72" s="184">
        <v>0</v>
      </c>
      <c r="Y72" s="184"/>
      <c r="Z72" s="184">
        <f t="shared" si="11"/>
        <v>0</v>
      </c>
      <c r="AA72" s="42"/>
      <c r="AB72" s="153"/>
      <c r="AC72" s="153"/>
      <c r="AD72" s="153"/>
      <c r="AE72" s="153"/>
      <c r="AF72" s="153"/>
      <c r="AG72" s="153"/>
      <c r="AI72" s="155"/>
      <c r="AJ72" s="155"/>
      <c r="AK72" s="155"/>
      <c r="AL72" s="155"/>
      <c r="AM72" s="155"/>
      <c r="AN72" s="155"/>
    </row>
    <row r="73" spans="1:40" ht="14.1" customHeight="1" x14ac:dyDescent="0.25">
      <c r="A73" s="189"/>
      <c r="B73" s="191" t="s">
        <v>111</v>
      </c>
      <c r="C73" s="184">
        <v>0</v>
      </c>
      <c r="D73" s="184">
        <v>0</v>
      </c>
      <c r="E73" s="184">
        <v>0</v>
      </c>
      <c r="F73" s="184">
        <v>0</v>
      </c>
      <c r="G73" s="184">
        <v>0</v>
      </c>
      <c r="H73" s="184">
        <v>0</v>
      </c>
      <c r="I73" s="184">
        <v>0</v>
      </c>
      <c r="J73" s="184">
        <v>0</v>
      </c>
      <c r="K73" s="184">
        <v>0</v>
      </c>
      <c r="L73" s="184">
        <v>0</v>
      </c>
      <c r="M73" s="184">
        <v>0</v>
      </c>
      <c r="N73" s="184">
        <v>1</v>
      </c>
      <c r="O73" s="184">
        <v>5</v>
      </c>
      <c r="P73" s="184">
        <v>10</v>
      </c>
      <c r="Q73" s="184">
        <v>15</v>
      </c>
      <c r="R73" s="184">
        <v>13</v>
      </c>
      <c r="S73" s="184">
        <v>11</v>
      </c>
      <c r="T73" s="184">
        <v>13</v>
      </c>
      <c r="U73" s="184">
        <v>7</v>
      </c>
      <c r="V73" s="184">
        <v>8</v>
      </c>
      <c r="W73" s="184">
        <v>12</v>
      </c>
      <c r="X73" s="184">
        <v>6</v>
      </c>
      <c r="Y73" s="184"/>
      <c r="Z73" s="184">
        <f t="shared" si="11"/>
        <v>101</v>
      </c>
      <c r="AA73" s="42"/>
      <c r="AB73" s="153"/>
      <c r="AC73" s="153"/>
      <c r="AD73" s="153"/>
      <c r="AE73" s="153"/>
      <c r="AF73" s="153"/>
      <c r="AG73" s="153"/>
      <c r="AI73" s="155"/>
      <c r="AJ73" s="155"/>
      <c r="AK73" s="155"/>
      <c r="AL73" s="155"/>
      <c r="AM73" s="155"/>
      <c r="AN73" s="155"/>
    </row>
    <row r="74" spans="1:40" ht="14.1" customHeight="1" x14ac:dyDescent="0.25">
      <c r="A74" s="189"/>
      <c r="B74" s="191" t="s">
        <v>112</v>
      </c>
      <c r="C74" s="184">
        <v>0</v>
      </c>
      <c r="D74" s="184">
        <v>0</v>
      </c>
      <c r="E74" s="184">
        <v>0</v>
      </c>
      <c r="F74" s="184">
        <v>0</v>
      </c>
      <c r="G74" s="184">
        <v>0</v>
      </c>
      <c r="H74" s="184">
        <v>0</v>
      </c>
      <c r="I74" s="184">
        <v>0</v>
      </c>
      <c r="J74" s="184">
        <v>0</v>
      </c>
      <c r="K74" s="184">
        <v>0</v>
      </c>
      <c r="L74" s="184">
        <v>0</v>
      </c>
      <c r="M74" s="184">
        <v>0</v>
      </c>
      <c r="N74" s="184">
        <v>0</v>
      </c>
      <c r="O74" s="184">
        <v>5</v>
      </c>
      <c r="P74" s="184">
        <v>28</v>
      </c>
      <c r="Q74" s="184">
        <v>46</v>
      </c>
      <c r="R74" s="184">
        <v>46</v>
      </c>
      <c r="S74" s="184">
        <v>33</v>
      </c>
      <c r="T74" s="184">
        <v>37</v>
      </c>
      <c r="U74" s="184">
        <v>15</v>
      </c>
      <c r="V74" s="184">
        <v>20</v>
      </c>
      <c r="W74" s="184">
        <v>8</v>
      </c>
      <c r="X74" s="184">
        <v>14</v>
      </c>
      <c r="Y74" s="184"/>
      <c r="Z74" s="184">
        <f t="shared" si="11"/>
        <v>252</v>
      </c>
      <c r="AA74" s="42"/>
      <c r="AB74" s="153"/>
      <c r="AC74" s="153"/>
      <c r="AD74" s="153"/>
      <c r="AE74" s="153"/>
      <c r="AF74" s="153"/>
      <c r="AG74" s="153"/>
      <c r="AI74" s="155"/>
      <c r="AJ74" s="155"/>
      <c r="AK74" s="155"/>
      <c r="AL74" s="155"/>
      <c r="AM74" s="155"/>
      <c r="AN74" s="155"/>
    </row>
    <row r="75" spans="1:40" ht="14.1" customHeight="1" x14ac:dyDescent="0.25">
      <c r="A75" s="189"/>
      <c r="B75" s="191" t="s">
        <v>113</v>
      </c>
      <c r="C75" s="184">
        <v>0</v>
      </c>
      <c r="D75" s="184">
        <v>0</v>
      </c>
      <c r="E75" s="184">
        <v>0</v>
      </c>
      <c r="F75" s="184">
        <v>0</v>
      </c>
      <c r="G75" s="184">
        <v>0</v>
      </c>
      <c r="H75" s="184">
        <v>0</v>
      </c>
      <c r="I75" s="184">
        <v>0</v>
      </c>
      <c r="J75" s="184">
        <v>0</v>
      </c>
      <c r="K75" s="184">
        <v>0</v>
      </c>
      <c r="L75" s="184">
        <v>0</v>
      </c>
      <c r="M75" s="184">
        <v>0</v>
      </c>
      <c r="N75" s="184">
        <v>0</v>
      </c>
      <c r="O75" s="184">
        <v>0</v>
      </c>
      <c r="P75" s="184">
        <v>0</v>
      </c>
      <c r="Q75" s="184">
        <v>2</v>
      </c>
      <c r="R75" s="184">
        <v>0</v>
      </c>
      <c r="S75" s="184">
        <v>0</v>
      </c>
      <c r="T75" s="184">
        <v>0</v>
      </c>
      <c r="U75" s="184">
        <v>0</v>
      </c>
      <c r="V75" s="184">
        <v>0</v>
      </c>
      <c r="W75" s="184">
        <v>0</v>
      </c>
      <c r="X75" s="184">
        <v>0</v>
      </c>
      <c r="Y75" s="184"/>
      <c r="Z75" s="184">
        <f t="shared" si="11"/>
        <v>2</v>
      </c>
      <c r="AA75" s="42"/>
      <c r="AB75" s="153"/>
      <c r="AC75" s="153"/>
      <c r="AD75" s="153"/>
      <c r="AE75" s="153"/>
      <c r="AF75" s="153"/>
      <c r="AG75" s="153"/>
      <c r="AI75" s="155"/>
      <c r="AJ75" s="155"/>
      <c r="AK75" s="155"/>
      <c r="AL75" s="155"/>
      <c r="AM75" s="155"/>
      <c r="AN75" s="155"/>
    </row>
    <row r="76" spans="1:40" ht="14.1" customHeight="1" x14ac:dyDescent="0.25">
      <c r="A76" s="189"/>
      <c r="B76" s="191" t="s">
        <v>114</v>
      </c>
      <c r="C76" s="184">
        <v>0</v>
      </c>
      <c r="D76" s="184">
        <v>0</v>
      </c>
      <c r="E76" s="184">
        <v>0</v>
      </c>
      <c r="F76" s="184">
        <v>0</v>
      </c>
      <c r="G76" s="184">
        <v>0</v>
      </c>
      <c r="H76" s="184">
        <v>0</v>
      </c>
      <c r="I76" s="184">
        <v>0</v>
      </c>
      <c r="J76" s="184">
        <v>0</v>
      </c>
      <c r="K76" s="184">
        <v>0</v>
      </c>
      <c r="L76" s="184">
        <v>0</v>
      </c>
      <c r="M76" s="184">
        <v>0</v>
      </c>
      <c r="N76" s="184">
        <v>0</v>
      </c>
      <c r="O76" s="184">
        <v>2</v>
      </c>
      <c r="P76" s="184">
        <v>4</v>
      </c>
      <c r="Q76" s="184">
        <v>9</v>
      </c>
      <c r="R76" s="184">
        <v>10</v>
      </c>
      <c r="S76" s="184">
        <v>13</v>
      </c>
      <c r="T76" s="184">
        <v>5</v>
      </c>
      <c r="U76" s="184">
        <v>11</v>
      </c>
      <c r="V76" s="184">
        <v>8</v>
      </c>
      <c r="W76" s="184">
        <v>3</v>
      </c>
      <c r="X76" s="184">
        <v>1</v>
      </c>
      <c r="Y76" s="184"/>
      <c r="Z76" s="184">
        <f t="shared" si="11"/>
        <v>66</v>
      </c>
      <c r="AA76" s="42"/>
      <c r="AB76" s="153"/>
      <c r="AC76" s="153"/>
      <c r="AD76" s="153"/>
      <c r="AE76" s="153"/>
      <c r="AF76" s="153"/>
      <c r="AG76" s="153"/>
      <c r="AI76" s="155"/>
      <c r="AJ76" s="155"/>
      <c r="AK76" s="155"/>
      <c r="AL76" s="155"/>
      <c r="AM76" s="155"/>
      <c r="AN76" s="155"/>
    </row>
    <row r="77" spans="1:40" ht="14.1" customHeight="1" x14ac:dyDescent="0.25">
      <c r="A77" s="189"/>
      <c r="B77" s="191" t="s">
        <v>115</v>
      </c>
      <c r="C77" s="184">
        <v>0</v>
      </c>
      <c r="D77" s="184">
        <v>0</v>
      </c>
      <c r="E77" s="184">
        <v>0</v>
      </c>
      <c r="F77" s="184">
        <v>0</v>
      </c>
      <c r="G77" s="184">
        <v>0</v>
      </c>
      <c r="H77" s="184">
        <v>0</v>
      </c>
      <c r="I77" s="184">
        <v>0</v>
      </c>
      <c r="J77" s="184">
        <v>0</v>
      </c>
      <c r="K77" s="184">
        <v>0</v>
      </c>
      <c r="L77" s="184">
        <v>0</v>
      </c>
      <c r="M77" s="184">
        <v>0</v>
      </c>
      <c r="N77" s="184">
        <v>2</v>
      </c>
      <c r="O77" s="184">
        <v>0</v>
      </c>
      <c r="P77" s="184">
        <v>15</v>
      </c>
      <c r="Q77" s="184">
        <v>26</v>
      </c>
      <c r="R77" s="184">
        <v>33</v>
      </c>
      <c r="S77" s="184">
        <v>40</v>
      </c>
      <c r="T77" s="184">
        <v>33</v>
      </c>
      <c r="U77" s="184">
        <v>11</v>
      </c>
      <c r="V77" s="184">
        <v>17</v>
      </c>
      <c r="W77" s="184">
        <v>13</v>
      </c>
      <c r="X77" s="184">
        <v>4</v>
      </c>
      <c r="Y77" s="184"/>
      <c r="Z77" s="184">
        <f t="shared" si="11"/>
        <v>194</v>
      </c>
      <c r="AA77" s="42"/>
      <c r="AB77" s="153"/>
      <c r="AC77" s="153"/>
      <c r="AD77" s="153"/>
      <c r="AE77" s="153"/>
      <c r="AF77" s="153"/>
      <c r="AG77" s="153"/>
      <c r="AI77" s="155"/>
      <c r="AJ77" s="155"/>
      <c r="AK77" s="155"/>
      <c r="AL77" s="155"/>
      <c r="AM77" s="155"/>
      <c r="AN77" s="155"/>
    </row>
    <row r="78" spans="1:40" ht="14.1" customHeight="1" x14ac:dyDescent="0.25">
      <c r="A78" s="189"/>
      <c r="B78" s="191" t="s">
        <v>116</v>
      </c>
      <c r="C78" s="184">
        <v>0</v>
      </c>
      <c r="D78" s="184">
        <v>0</v>
      </c>
      <c r="E78" s="184">
        <v>0</v>
      </c>
      <c r="F78" s="184">
        <v>0</v>
      </c>
      <c r="G78" s="184">
        <v>0</v>
      </c>
      <c r="H78" s="184">
        <v>0</v>
      </c>
      <c r="I78" s="184">
        <v>0</v>
      </c>
      <c r="J78" s="184">
        <v>0</v>
      </c>
      <c r="K78" s="184">
        <v>0</v>
      </c>
      <c r="L78" s="184">
        <v>0</v>
      </c>
      <c r="M78" s="184">
        <v>0</v>
      </c>
      <c r="N78" s="184">
        <v>0</v>
      </c>
      <c r="O78" s="184">
        <v>3</v>
      </c>
      <c r="P78" s="184">
        <v>13</v>
      </c>
      <c r="Q78" s="184">
        <v>15</v>
      </c>
      <c r="R78" s="184">
        <v>7</v>
      </c>
      <c r="S78" s="184">
        <v>3</v>
      </c>
      <c r="T78" s="184">
        <v>4</v>
      </c>
      <c r="U78" s="184">
        <v>3</v>
      </c>
      <c r="V78" s="184">
        <v>6</v>
      </c>
      <c r="W78" s="184">
        <v>4</v>
      </c>
      <c r="X78" s="184">
        <v>4</v>
      </c>
      <c r="Y78" s="184"/>
      <c r="Z78" s="184">
        <f t="shared" si="11"/>
        <v>62</v>
      </c>
      <c r="AA78" s="42"/>
      <c r="AB78" s="153"/>
      <c r="AC78" s="153"/>
      <c r="AD78" s="153"/>
      <c r="AE78" s="153"/>
      <c r="AF78" s="153"/>
      <c r="AG78" s="153"/>
      <c r="AI78" s="155"/>
      <c r="AJ78" s="155"/>
      <c r="AK78" s="155"/>
      <c r="AL78" s="155"/>
      <c r="AM78" s="155"/>
      <c r="AN78" s="155"/>
    </row>
    <row r="79" spans="1:40" ht="14.1" customHeight="1" x14ac:dyDescent="0.25">
      <c r="A79" s="189"/>
      <c r="B79" s="191" t="s">
        <v>117</v>
      </c>
      <c r="C79" s="184">
        <v>0</v>
      </c>
      <c r="D79" s="184">
        <v>0</v>
      </c>
      <c r="E79" s="184">
        <v>0</v>
      </c>
      <c r="F79" s="184">
        <v>0</v>
      </c>
      <c r="G79" s="184">
        <v>0</v>
      </c>
      <c r="H79" s="184">
        <v>0</v>
      </c>
      <c r="I79" s="184">
        <v>0</v>
      </c>
      <c r="J79" s="184">
        <v>0</v>
      </c>
      <c r="K79" s="184">
        <v>0</v>
      </c>
      <c r="L79" s="184">
        <v>0</v>
      </c>
      <c r="M79" s="184">
        <v>0</v>
      </c>
      <c r="N79" s="184">
        <v>0</v>
      </c>
      <c r="O79" s="184">
        <v>0</v>
      </c>
      <c r="P79" s="184">
        <v>1</v>
      </c>
      <c r="Q79" s="184">
        <v>4</v>
      </c>
      <c r="R79" s="184">
        <v>1</v>
      </c>
      <c r="S79" s="184">
        <v>0</v>
      </c>
      <c r="T79" s="184">
        <v>1</v>
      </c>
      <c r="U79" s="184">
        <v>0</v>
      </c>
      <c r="V79" s="184">
        <v>0</v>
      </c>
      <c r="W79" s="184">
        <v>0</v>
      </c>
      <c r="X79" s="184">
        <v>0</v>
      </c>
      <c r="Y79" s="184"/>
      <c r="Z79" s="184">
        <f t="shared" si="11"/>
        <v>7</v>
      </c>
      <c r="AA79" s="42"/>
      <c r="AB79" s="153"/>
      <c r="AC79" s="153"/>
      <c r="AD79" s="153"/>
      <c r="AE79" s="153"/>
      <c r="AF79" s="153"/>
      <c r="AG79" s="153"/>
      <c r="AI79" s="155"/>
      <c r="AJ79" s="155"/>
      <c r="AK79" s="155"/>
      <c r="AL79" s="155"/>
      <c r="AM79" s="155"/>
      <c r="AN79" s="155"/>
    </row>
    <row r="80" spans="1:40" ht="14.1" customHeight="1" x14ac:dyDescent="0.25">
      <c r="A80" s="189"/>
      <c r="B80" s="191" t="s">
        <v>118</v>
      </c>
      <c r="C80" s="184">
        <v>0</v>
      </c>
      <c r="D80" s="184">
        <v>0</v>
      </c>
      <c r="E80" s="184">
        <v>0</v>
      </c>
      <c r="F80" s="184">
        <v>0</v>
      </c>
      <c r="G80" s="184">
        <v>0</v>
      </c>
      <c r="H80" s="184">
        <v>0</v>
      </c>
      <c r="I80" s="184">
        <v>0</v>
      </c>
      <c r="J80" s="184">
        <v>0</v>
      </c>
      <c r="K80" s="184">
        <v>0</v>
      </c>
      <c r="L80" s="184">
        <v>0</v>
      </c>
      <c r="M80" s="184">
        <v>0</v>
      </c>
      <c r="N80" s="184">
        <v>0</v>
      </c>
      <c r="O80" s="184">
        <v>1</v>
      </c>
      <c r="P80" s="184">
        <v>4</v>
      </c>
      <c r="Q80" s="184">
        <v>15</v>
      </c>
      <c r="R80" s="184">
        <v>26</v>
      </c>
      <c r="S80" s="184">
        <v>17</v>
      </c>
      <c r="T80" s="184">
        <v>12</v>
      </c>
      <c r="U80" s="184">
        <v>9</v>
      </c>
      <c r="V80" s="184">
        <v>9</v>
      </c>
      <c r="W80" s="184">
        <v>6</v>
      </c>
      <c r="X80" s="184">
        <v>6</v>
      </c>
      <c r="Y80" s="184"/>
      <c r="Z80" s="184">
        <f t="shared" si="11"/>
        <v>105</v>
      </c>
      <c r="AA80" s="42"/>
      <c r="AB80" s="153"/>
      <c r="AC80" s="153"/>
      <c r="AD80" s="153"/>
      <c r="AE80" s="153"/>
      <c r="AF80" s="153"/>
      <c r="AG80" s="153"/>
      <c r="AI80" s="155"/>
      <c r="AJ80" s="155"/>
      <c r="AK80" s="155"/>
      <c r="AL80" s="155"/>
      <c r="AM80" s="155"/>
      <c r="AN80" s="155"/>
    </row>
    <row r="81" spans="1:40" ht="14.1" customHeight="1" x14ac:dyDescent="0.25">
      <c r="A81" s="189"/>
      <c r="B81" s="191" t="s">
        <v>119</v>
      </c>
      <c r="C81" s="184">
        <v>0</v>
      </c>
      <c r="D81" s="184">
        <v>0</v>
      </c>
      <c r="E81" s="184">
        <v>0</v>
      </c>
      <c r="F81" s="184">
        <v>0</v>
      </c>
      <c r="G81" s="184">
        <v>0</v>
      </c>
      <c r="H81" s="184">
        <v>0</v>
      </c>
      <c r="I81" s="184">
        <v>0</v>
      </c>
      <c r="J81" s="184">
        <v>0</v>
      </c>
      <c r="K81" s="184">
        <v>0</v>
      </c>
      <c r="L81" s="184">
        <v>0</v>
      </c>
      <c r="M81" s="184">
        <v>0</v>
      </c>
      <c r="N81" s="184">
        <v>0</v>
      </c>
      <c r="O81" s="184">
        <v>3</v>
      </c>
      <c r="P81" s="184">
        <v>12</v>
      </c>
      <c r="Q81" s="184">
        <v>44</v>
      </c>
      <c r="R81" s="184">
        <v>44</v>
      </c>
      <c r="S81" s="184">
        <v>50</v>
      </c>
      <c r="T81" s="184">
        <v>37</v>
      </c>
      <c r="U81" s="184">
        <v>36</v>
      </c>
      <c r="V81" s="184">
        <v>26</v>
      </c>
      <c r="W81" s="184">
        <v>22</v>
      </c>
      <c r="X81" s="184">
        <v>8</v>
      </c>
      <c r="Y81" s="184"/>
      <c r="Z81" s="184">
        <f t="shared" si="11"/>
        <v>282</v>
      </c>
      <c r="AA81" s="42"/>
      <c r="AB81" s="153"/>
      <c r="AC81" s="153"/>
      <c r="AD81" s="153"/>
      <c r="AE81" s="153"/>
      <c r="AF81" s="153"/>
      <c r="AG81" s="153"/>
      <c r="AI81" s="155"/>
      <c r="AJ81" s="155"/>
      <c r="AK81" s="155"/>
      <c r="AL81" s="155"/>
      <c r="AM81" s="155"/>
      <c r="AN81" s="155"/>
    </row>
    <row r="82" spans="1:40" ht="14.1" customHeight="1" x14ac:dyDescent="0.25">
      <c r="A82" s="189"/>
      <c r="B82" s="191" t="s">
        <v>120</v>
      </c>
      <c r="C82" s="184">
        <v>0</v>
      </c>
      <c r="D82" s="184">
        <v>0</v>
      </c>
      <c r="E82" s="184">
        <v>0</v>
      </c>
      <c r="F82" s="184">
        <v>0</v>
      </c>
      <c r="G82" s="184">
        <v>0</v>
      </c>
      <c r="H82" s="184">
        <v>0</v>
      </c>
      <c r="I82" s="184">
        <v>0</v>
      </c>
      <c r="J82" s="184">
        <v>0</v>
      </c>
      <c r="K82" s="184">
        <v>0</v>
      </c>
      <c r="L82" s="184">
        <v>0</v>
      </c>
      <c r="M82" s="184">
        <v>0</v>
      </c>
      <c r="N82" s="184">
        <v>0</v>
      </c>
      <c r="O82" s="184">
        <v>0</v>
      </c>
      <c r="P82" s="184">
        <v>11</v>
      </c>
      <c r="Q82" s="184">
        <v>12</v>
      </c>
      <c r="R82" s="184">
        <v>11</v>
      </c>
      <c r="S82" s="184">
        <v>5</v>
      </c>
      <c r="T82" s="184">
        <v>5</v>
      </c>
      <c r="U82" s="184">
        <v>5</v>
      </c>
      <c r="V82" s="184">
        <v>2</v>
      </c>
      <c r="W82" s="184">
        <v>2</v>
      </c>
      <c r="X82" s="184">
        <v>0</v>
      </c>
      <c r="Y82" s="184"/>
      <c r="Z82" s="184">
        <f>SUM(C82:X82)</f>
        <v>53</v>
      </c>
      <c r="AA82" s="42"/>
      <c r="AB82" s="153"/>
      <c r="AC82" s="153"/>
      <c r="AD82" s="153"/>
      <c r="AE82" s="153"/>
      <c r="AF82" s="153"/>
      <c r="AG82" s="153"/>
      <c r="AI82" s="155"/>
      <c r="AJ82" s="155"/>
      <c r="AK82" s="155"/>
      <c r="AL82" s="155"/>
      <c r="AM82" s="155"/>
      <c r="AN82" s="155"/>
    </row>
    <row r="83" spans="1:40" ht="14.1" customHeight="1" x14ac:dyDescent="0.25">
      <c r="A83" s="189"/>
      <c r="B83" s="191" t="s">
        <v>121</v>
      </c>
      <c r="C83" s="184">
        <v>0</v>
      </c>
      <c r="D83" s="184">
        <v>0</v>
      </c>
      <c r="E83" s="184">
        <v>0</v>
      </c>
      <c r="F83" s="184">
        <v>0</v>
      </c>
      <c r="G83" s="184">
        <v>0</v>
      </c>
      <c r="H83" s="184">
        <v>0</v>
      </c>
      <c r="I83" s="184">
        <v>0</v>
      </c>
      <c r="J83" s="184">
        <v>0</v>
      </c>
      <c r="K83" s="184">
        <v>0</v>
      </c>
      <c r="L83" s="184">
        <v>0</v>
      </c>
      <c r="M83" s="184">
        <v>0</v>
      </c>
      <c r="N83" s="184">
        <v>0</v>
      </c>
      <c r="O83" s="184">
        <v>2</v>
      </c>
      <c r="P83" s="184">
        <v>16</v>
      </c>
      <c r="Q83" s="184">
        <v>17</v>
      </c>
      <c r="R83" s="184">
        <v>17</v>
      </c>
      <c r="S83" s="184">
        <v>19</v>
      </c>
      <c r="T83" s="184">
        <v>17</v>
      </c>
      <c r="U83" s="184">
        <v>11</v>
      </c>
      <c r="V83" s="184">
        <v>12</v>
      </c>
      <c r="W83" s="184">
        <v>4</v>
      </c>
      <c r="X83" s="184">
        <v>5</v>
      </c>
      <c r="Y83" s="184"/>
      <c r="Z83" s="184">
        <f t="shared" si="11"/>
        <v>120</v>
      </c>
      <c r="AA83" s="42"/>
      <c r="AB83" s="153"/>
      <c r="AC83" s="153"/>
      <c r="AD83" s="153"/>
      <c r="AE83" s="153"/>
      <c r="AF83" s="153"/>
      <c r="AG83" s="153"/>
      <c r="AI83" s="155"/>
      <c r="AJ83" s="155"/>
      <c r="AK83" s="155"/>
      <c r="AL83" s="155"/>
      <c r="AM83" s="155"/>
      <c r="AN83" s="155"/>
    </row>
    <row r="84" spans="1:40" ht="14.1" customHeight="1" x14ac:dyDescent="0.25">
      <c r="A84" s="189"/>
      <c r="B84" s="191" t="s">
        <v>122</v>
      </c>
      <c r="C84" s="184">
        <v>0</v>
      </c>
      <c r="D84" s="184">
        <v>0</v>
      </c>
      <c r="E84" s="184">
        <v>0</v>
      </c>
      <c r="F84" s="184">
        <v>0</v>
      </c>
      <c r="G84" s="184">
        <v>0</v>
      </c>
      <c r="H84" s="184">
        <v>0</v>
      </c>
      <c r="I84" s="184">
        <v>0</v>
      </c>
      <c r="J84" s="184">
        <v>0</v>
      </c>
      <c r="K84" s="184">
        <v>0</v>
      </c>
      <c r="L84" s="184">
        <v>0</v>
      </c>
      <c r="M84" s="184">
        <v>0</v>
      </c>
      <c r="N84" s="184">
        <v>1</v>
      </c>
      <c r="O84" s="184">
        <v>2</v>
      </c>
      <c r="P84" s="184">
        <v>8</v>
      </c>
      <c r="Q84" s="184">
        <v>15</v>
      </c>
      <c r="R84" s="184">
        <v>8</v>
      </c>
      <c r="S84" s="184">
        <v>12</v>
      </c>
      <c r="T84" s="184">
        <v>6</v>
      </c>
      <c r="U84" s="184">
        <v>13</v>
      </c>
      <c r="V84" s="184">
        <v>3</v>
      </c>
      <c r="W84" s="184">
        <v>9</v>
      </c>
      <c r="X84" s="184">
        <v>6</v>
      </c>
      <c r="Y84" s="184"/>
      <c r="Z84" s="184">
        <f t="shared" si="11"/>
        <v>83</v>
      </c>
      <c r="AA84" s="42"/>
      <c r="AB84" s="153"/>
      <c r="AC84" s="153"/>
      <c r="AD84" s="153"/>
      <c r="AE84" s="153"/>
      <c r="AF84" s="153"/>
      <c r="AG84" s="153"/>
      <c r="AI84" s="155"/>
      <c r="AJ84" s="155"/>
      <c r="AK84" s="155"/>
      <c r="AL84" s="155"/>
      <c r="AM84" s="155"/>
      <c r="AN84" s="155"/>
    </row>
    <row r="85" spans="1:40" ht="14.1" customHeight="1" x14ac:dyDescent="0.2">
      <c r="A85" s="189"/>
      <c r="B85" s="192"/>
      <c r="C85" s="184"/>
      <c r="D85" s="184"/>
      <c r="E85" s="184"/>
      <c r="F85" s="184"/>
      <c r="G85" s="184"/>
      <c r="H85" s="184"/>
      <c r="I85" s="184"/>
      <c r="J85" s="184"/>
      <c r="K85" s="184"/>
      <c r="L85" s="184"/>
      <c r="M85" s="184"/>
      <c r="N85" s="184"/>
      <c r="O85" s="184"/>
      <c r="P85" s="184"/>
      <c r="Q85" s="184"/>
      <c r="R85" s="184"/>
      <c r="S85" s="184"/>
      <c r="T85" s="184"/>
      <c r="U85" s="184"/>
      <c r="V85" s="184"/>
      <c r="W85" s="184"/>
      <c r="X85" s="184"/>
      <c r="Y85" s="190"/>
      <c r="Z85" s="184"/>
      <c r="AA85" s="42"/>
    </row>
    <row r="86" spans="1:40" ht="14.1" customHeight="1" x14ac:dyDescent="0.2">
      <c r="A86" s="189"/>
      <c r="B86" s="168" t="s">
        <v>90</v>
      </c>
      <c r="C86" s="184"/>
      <c r="D86" s="184"/>
      <c r="E86" s="184"/>
      <c r="F86" s="184"/>
      <c r="G86" s="184"/>
      <c r="H86" s="184"/>
      <c r="I86" s="184"/>
      <c r="J86" s="184"/>
      <c r="K86" s="184"/>
      <c r="L86" s="184"/>
      <c r="M86" s="184"/>
      <c r="N86" s="184"/>
      <c r="O86" s="184"/>
      <c r="P86" s="184"/>
      <c r="Q86" s="184"/>
      <c r="R86" s="184"/>
      <c r="S86" s="184"/>
      <c r="T86" s="184"/>
      <c r="U86" s="184"/>
      <c r="V86" s="184"/>
      <c r="W86" s="184"/>
      <c r="X86" s="184"/>
      <c r="Y86" s="190"/>
      <c r="Z86" s="184"/>
      <c r="AA86" s="42"/>
    </row>
    <row r="87" spans="1:40" ht="14.1" customHeight="1" x14ac:dyDescent="0.2">
      <c r="A87" s="189"/>
      <c r="B87" s="187" t="s">
        <v>80</v>
      </c>
      <c r="C87" s="184">
        <v>0</v>
      </c>
      <c r="D87" s="184">
        <v>0</v>
      </c>
      <c r="E87" s="184">
        <v>0</v>
      </c>
      <c r="F87" s="184">
        <v>0</v>
      </c>
      <c r="G87" s="184">
        <v>0</v>
      </c>
      <c r="H87" s="184">
        <v>0</v>
      </c>
      <c r="I87" s="184">
        <v>0</v>
      </c>
      <c r="J87" s="184">
        <v>0</v>
      </c>
      <c r="K87" s="184">
        <v>0</v>
      </c>
      <c r="L87" s="184">
        <v>0</v>
      </c>
      <c r="M87" s="184">
        <v>0</v>
      </c>
      <c r="N87" s="184">
        <v>0</v>
      </c>
      <c r="O87" s="184">
        <v>5</v>
      </c>
      <c r="P87" s="184">
        <v>49</v>
      </c>
      <c r="Q87" s="184">
        <v>189</v>
      </c>
      <c r="R87" s="184">
        <v>303</v>
      </c>
      <c r="S87" s="184">
        <v>340</v>
      </c>
      <c r="T87" s="184">
        <v>315</v>
      </c>
      <c r="U87" s="184">
        <v>238</v>
      </c>
      <c r="V87" s="184">
        <v>187</v>
      </c>
      <c r="W87" s="184">
        <v>124</v>
      </c>
      <c r="X87" s="184">
        <v>68</v>
      </c>
      <c r="Y87" s="222"/>
      <c r="Z87" s="184">
        <f>SUM(C87:X87)</f>
        <v>1818</v>
      </c>
      <c r="AA87" s="222"/>
      <c r="AB87" s="222"/>
      <c r="AC87" s="150"/>
    </row>
    <row r="88" spans="1:40" ht="14.1" customHeight="1" x14ac:dyDescent="0.2">
      <c r="A88" s="189"/>
      <c r="B88" s="187" t="s">
        <v>81</v>
      </c>
      <c r="C88" s="184">
        <v>0</v>
      </c>
      <c r="D88" s="184">
        <v>0</v>
      </c>
      <c r="E88" s="184">
        <v>0</v>
      </c>
      <c r="F88" s="184">
        <v>0</v>
      </c>
      <c r="G88" s="184">
        <v>0</v>
      </c>
      <c r="H88" s="184">
        <v>0</v>
      </c>
      <c r="I88" s="184">
        <v>0</v>
      </c>
      <c r="J88" s="184">
        <v>0</v>
      </c>
      <c r="K88" s="184">
        <v>0</v>
      </c>
      <c r="L88" s="184">
        <v>0</v>
      </c>
      <c r="M88" s="184">
        <v>0</v>
      </c>
      <c r="N88" s="184">
        <v>2</v>
      </c>
      <c r="O88" s="184">
        <v>14</v>
      </c>
      <c r="P88" s="184">
        <v>39</v>
      </c>
      <c r="Q88" s="184">
        <v>64</v>
      </c>
      <c r="R88" s="184">
        <v>36</v>
      </c>
      <c r="S88" s="184">
        <v>42</v>
      </c>
      <c r="T88" s="184">
        <v>17</v>
      </c>
      <c r="U88" s="184">
        <v>22</v>
      </c>
      <c r="V88" s="184">
        <v>19</v>
      </c>
      <c r="W88" s="184">
        <v>9</v>
      </c>
      <c r="X88" s="184">
        <v>8</v>
      </c>
      <c r="Y88" s="222"/>
      <c r="Z88" s="184">
        <f t="shared" ref="Z88:Z89" si="12">SUM(C88:X88)</f>
        <v>272</v>
      </c>
      <c r="AA88" s="222"/>
      <c r="AB88" s="222"/>
      <c r="AC88" s="150"/>
    </row>
    <row r="89" spans="1:40" ht="14.1" customHeight="1" x14ac:dyDescent="0.2">
      <c r="A89" s="189"/>
      <c r="B89" s="187" t="s">
        <v>82</v>
      </c>
      <c r="C89" s="184">
        <v>0</v>
      </c>
      <c r="D89" s="184">
        <v>0</v>
      </c>
      <c r="E89" s="184">
        <v>0</v>
      </c>
      <c r="F89" s="184">
        <v>0</v>
      </c>
      <c r="G89" s="184">
        <v>0</v>
      </c>
      <c r="H89" s="184">
        <v>0</v>
      </c>
      <c r="I89" s="184">
        <v>0</v>
      </c>
      <c r="J89" s="184">
        <v>0</v>
      </c>
      <c r="K89" s="184">
        <v>0</v>
      </c>
      <c r="L89" s="184">
        <v>0</v>
      </c>
      <c r="M89" s="184">
        <v>0</v>
      </c>
      <c r="N89" s="184">
        <v>8</v>
      </c>
      <c r="O89" s="184">
        <v>43</v>
      </c>
      <c r="P89" s="184">
        <v>193</v>
      </c>
      <c r="Q89" s="184">
        <v>357</v>
      </c>
      <c r="R89" s="184">
        <v>311</v>
      </c>
      <c r="S89" s="184">
        <v>277</v>
      </c>
      <c r="T89" s="184">
        <v>194</v>
      </c>
      <c r="U89" s="184">
        <v>154</v>
      </c>
      <c r="V89" s="184">
        <v>128</v>
      </c>
      <c r="W89" s="184">
        <v>95</v>
      </c>
      <c r="X89" s="184">
        <v>55</v>
      </c>
      <c r="Y89" s="222"/>
      <c r="Z89" s="184">
        <f t="shared" si="12"/>
        <v>1815</v>
      </c>
      <c r="AA89" s="222"/>
      <c r="AB89" s="222"/>
      <c r="AC89" s="150"/>
    </row>
    <row r="90" spans="1:40" ht="14.1" customHeight="1" x14ac:dyDescent="0.2">
      <c r="A90" s="189"/>
      <c r="B90" s="187" t="s">
        <v>83</v>
      </c>
      <c r="C90" s="184">
        <v>0</v>
      </c>
      <c r="D90" s="184">
        <v>0</v>
      </c>
      <c r="E90" s="184">
        <v>0</v>
      </c>
      <c r="F90" s="184">
        <v>0</v>
      </c>
      <c r="G90" s="184">
        <v>0</v>
      </c>
      <c r="H90" s="184">
        <v>0</v>
      </c>
      <c r="I90" s="184">
        <v>0</v>
      </c>
      <c r="J90" s="184">
        <v>0</v>
      </c>
      <c r="K90" s="184">
        <v>0</v>
      </c>
      <c r="L90" s="184">
        <v>0</v>
      </c>
      <c r="M90" s="184">
        <v>0</v>
      </c>
      <c r="N90" s="193">
        <v>0</v>
      </c>
      <c r="O90" s="193">
        <v>0</v>
      </c>
      <c r="P90" s="193">
        <v>1</v>
      </c>
      <c r="Q90" s="193">
        <v>0</v>
      </c>
      <c r="R90" s="193">
        <v>0</v>
      </c>
      <c r="S90" s="193">
        <v>0</v>
      </c>
      <c r="T90" s="193">
        <v>0</v>
      </c>
      <c r="U90" s="193">
        <v>1</v>
      </c>
      <c r="V90" s="193">
        <v>2</v>
      </c>
      <c r="W90" s="193">
        <v>2</v>
      </c>
      <c r="X90" s="193">
        <v>0</v>
      </c>
      <c r="Y90" s="222"/>
      <c r="Z90" s="184">
        <f>SUM(C90:X90)</f>
        <v>6</v>
      </c>
      <c r="AA90" s="222"/>
      <c r="AB90" s="222"/>
      <c r="AC90" s="150"/>
    </row>
    <row r="91" spans="1:40" ht="14.1" customHeight="1" x14ac:dyDescent="0.2">
      <c r="A91" s="48"/>
      <c r="B91" s="49"/>
      <c r="C91" s="21"/>
      <c r="D91" s="21"/>
      <c r="E91" s="21"/>
      <c r="F91" s="21"/>
      <c r="G91" s="21"/>
      <c r="H91" s="21"/>
      <c r="I91" s="21"/>
      <c r="J91" s="21"/>
      <c r="K91" s="21"/>
      <c r="L91" s="21"/>
      <c r="M91" s="21"/>
      <c r="N91" s="21"/>
      <c r="O91" s="21"/>
      <c r="P91" s="21"/>
      <c r="Q91" s="21"/>
      <c r="R91" s="21"/>
      <c r="S91" s="21"/>
      <c r="T91" s="21"/>
      <c r="U91" s="21"/>
      <c r="V91" s="21"/>
      <c r="W91" s="21"/>
      <c r="X91" s="21"/>
      <c r="Y91" s="50"/>
      <c r="Z91" s="22"/>
      <c r="AA91" s="42"/>
    </row>
    <row r="92" spans="1:40" ht="14.1" customHeight="1" x14ac:dyDescent="0.2">
      <c r="A92" s="45"/>
      <c r="B92" s="17"/>
      <c r="C92" s="16"/>
      <c r="D92" s="16"/>
      <c r="E92" s="16"/>
      <c r="F92" s="16"/>
      <c r="G92" s="16"/>
      <c r="H92" s="16"/>
      <c r="I92" s="16"/>
      <c r="J92" s="16"/>
      <c r="K92" s="16"/>
      <c r="L92" s="16"/>
      <c r="M92" s="16"/>
      <c r="N92" s="16"/>
      <c r="O92" s="16"/>
      <c r="P92" s="16"/>
      <c r="Q92" s="16"/>
      <c r="R92" s="16"/>
      <c r="S92" s="16"/>
      <c r="T92" s="16"/>
      <c r="U92" s="16"/>
      <c r="V92" s="16"/>
      <c r="W92" s="16"/>
      <c r="X92" s="16"/>
      <c r="Z92" s="43"/>
      <c r="AA92" s="42"/>
    </row>
    <row r="93" spans="1:40" ht="14.1" customHeight="1" x14ac:dyDescent="0.2">
      <c r="A93" s="59" t="s">
        <v>9</v>
      </c>
      <c r="B93" s="60"/>
      <c r="C93" s="61"/>
      <c r="D93" s="61"/>
      <c r="E93" s="61"/>
      <c r="F93" s="62"/>
      <c r="G93" s="61"/>
      <c r="H93" s="61"/>
      <c r="I93" s="63"/>
      <c r="J93" s="61"/>
      <c r="K93" s="61"/>
      <c r="L93" s="61"/>
      <c r="M93" s="61"/>
      <c r="N93" s="13"/>
      <c r="O93" s="13"/>
      <c r="P93" s="13"/>
      <c r="Q93" s="13"/>
      <c r="R93" s="13"/>
      <c r="S93" s="13"/>
      <c r="T93" s="13"/>
      <c r="U93" s="13"/>
      <c r="V93" s="13"/>
      <c r="W93" s="13"/>
      <c r="X93" s="13"/>
    </row>
    <row r="94" spans="1:40" ht="14.1" customHeight="1" x14ac:dyDescent="0.2">
      <c r="A94" s="280" t="s">
        <v>62</v>
      </c>
      <c r="B94" s="280"/>
      <c r="C94" s="280"/>
      <c r="D94" s="280"/>
      <c r="E94" s="280"/>
      <c r="F94" s="280"/>
      <c r="G94" s="280"/>
      <c r="H94" s="280"/>
      <c r="I94" s="280"/>
      <c r="J94" s="280"/>
      <c r="K94" s="280"/>
      <c r="L94" s="280"/>
      <c r="M94" s="280"/>
      <c r="N94" s="13"/>
      <c r="O94" s="13"/>
      <c r="P94" s="13"/>
      <c r="Q94" s="13"/>
      <c r="R94" s="13"/>
      <c r="S94" s="13"/>
      <c r="T94" s="13"/>
      <c r="U94" s="13"/>
      <c r="V94" s="13"/>
      <c r="W94" s="13"/>
      <c r="X94" s="13"/>
    </row>
    <row r="95" spans="1:40" ht="14.1" customHeight="1" x14ac:dyDescent="0.2">
      <c r="A95" s="295" t="s">
        <v>70</v>
      </c>
      <c r="B95" s="295"/>
      <c r="C95" s="295"/>
      <c r="D95" s="295"/>
      <c r="E95" s="295"/>
      <c r="F95" s="295"/>
      <c r="G95" s="295"/>
      <c r="H95" s="295"/>
      <c r="I95" s="295"/>
      <c r="J95" s="295"/>
      <c r="K95" s="295"/>
      <c r="L95" s="295"/>
      <c r="M95" s="295"/>
      <c r="N95" s="3"/>
      <c r="O95" s="3"/>
      <c r="P95" s="3"/>
      <c r="Q95" s="3"/>
      <c r="R95" s="3"/>
      <c r="S95" s="3"/>
      <c r="T95" s="3"/>
      <c r="U95" s="3"/>
      <c r="V95" s="3"/>
      <c r="W95" s="3"/>
      <c r="X95" s="3"/>
      <c r="Y95" s="3"/>
    </row>
    <row r="96" spans="1:40" ht="14.1" customHeight="1" x14ac:dyDescent="0.2">
      <c r="A96" s="295"/>
      <c r="B96" s="295"/>
      <c r="C96" s="295"/>
      <c r="D96" s="295"/>
      <c r="E96" s="295"/>
      <c r="F96" s="295"/>
      <c r="G96" s="295"/>
      <c r="H96" s="295"/>
      <c r="I96" s="295"/>
      <c r="J96" s="295"/>
      <c r="K96" s="295"/>
      <c r="L96" s="295"/>
      <c r="M96" s="295"/>
      <c r="N96" s="3"/>
      <c r="O96" s="3"/>
      <c r="P96" s="3"/>
      <c r="Q96" s="3"/>
      <c r="R96" s="3"/>
      <c r="S96" s="3"/>
      <c r="T96" s="3"/>
      <c r="U96" s="3"/>
      <c r="V96" s="3"/>
      <c r="W96" s="3"/>
      <c r="X96" s="3"/>
      <c r="Y96" s="3"/>
    </row>
    <row r="97" spans="1:24" ht="14.1" customHeight="1" x14ac:dyDescent="0.2">
      <c r="A97" s="283" t="s">
        <v>63</v>
      </c>
      <c r="B97" s="283"/>
      <c r="C97" s="283"/>
      <c r="D97" s="283"/>
      <c r="E97" s="283"/>
      <c r="F97" s="283"/>
      <c r="G97" s="283"/>
      <c r="H97" s="283"/>
      <c r="I97" s="283"/>
      <c r="J97" s="283"/>
      <c r="K97" s="283"/>
      <c r="L97" s="283"/>
      <c r="M97" s="283"/>
      <c r="N97" s="13"/>
      <c r="O97" s="13"/>
      <c r="P97" s="13"/>
      <c r="Q97" s="13"/>
      <c r="R97" s="13"/>
      <c r="S97" s="13"/>
      <c r="T97" s="13"/>
      <c r="U97" s="13"/>
      <c r="V97" s="13"/>
      <c r="W97" s="13"/>
      <c r="X97" s="13"/>
    </row>
    <row r="98" spans="1:24" ht="14.1" customHeight="1" x14ac:dyDescent="0.2">
      <c r="A98" s="283"/>
      <c r="B98" s="283"/>
      <c r="C98" s="283"/>
      <c r="D98" s="283"/>
      <c r="E98" s="283"/>
      <c r="F98" s="283"/>
      <c r="G98" s="283"/>
      <c r="H98" s="283"/>
      <c r="I98" s="283"/>
      <c r="J98" s="283"/>
      <c r="K98" s="283"/>
      <c r="L98" s="283"/>
      <c r="M98" s="283"/>
      <c r="N98" s="13"/>
      <c r="O98" s="13"/>
      <c r="P98" s="13"/>
      <c r="Q98" s="13"/>
      <c r="R98" s="13"/>
      <c r="S98" s="13"/>
      <c r="T98" s="13"/>
      <c r="U98" s="13"/>
      <c r="V98" s="13"/>
      <c r="W98" s="13"/>
      <c r="X98" s="13"/>
    </row>
    <row r="99" spans="1:24" ht="14.1" customHeight="1" x14ac:dyDescent="0.2">
      <c r="A99" s="294" t="s">
        <v>64</v>
      </c>
      <c r="B99" s="294"/>
      <c r="C99" s="294"/>
      <c r="D99" s="294"/>
      <c r="E99" s="294"/>
      <c r="F99" s="294"/>
      <c r="G99" s="294"/>
      <c r="H99" s="294"/>
      <c r="I99" s="294"/>
      <c r="J99" s="294"/>
      <c r="K99" s="294"/>
      <c r="L99" s="294"/>
      <c r="M99" s="294"/>
      <c r="N99" s="13"/>
      <c r="O99" s="13"/>
      <c r="P99" s="13"/>
      <c r="Q99" s="13"/>
      <c r="R99" s="13"/>
      <c r="S99" s="13"/>
      <c r="T99" s="13"/>
      <c r="U99" s="13"/>
      <c r="V99" s="13"/>
      <c r="W99" s="13"/>
      <c r="X99" s="13"/>
    </row>
    <row r="100" spans="1:24" ht="14.1" customHeight="1" x14ac:dyDescent="0.2">
      <c r="A100" s="283" t="s">
        <v>143</v>
      </c>
      <c r="B100" s="283"/>
      <c r="C100" s="283"/>
      <c r="D100" s="283"/>
      <c r="E100" s="283"/>
      <c r="F100" s="283"/>
      <c r="G100" s="283"/>
      <c r="H100" s="283"/>
      <c r="I100" s="283"/>
      <c r="J100" s="283"/>
      <c r="K100" s="283"/>
      <c r="L100" s="283"/>
      <c r="M100" s="283"/>
      <c r="N100" s="13"/>
      <c r="O100" s="13"/>
      <c r="P100" s="13"/>
      <c r="Q100" s="13"/>
      <c r="R100" s="13"/>
      <c r="S100" s="13"/>
      <c r="T100" s="13"/>
      <c r="U100" s="13"/>
      <c r="V100" s="13"/>
      <c r="W100" s="13"/>
      <c r="X100" s="13"/>
    </row>
    <row r="101" spans="1:24" ht="14.1" customHeight="1" x14ac:dyDescent="0.2">
      <c r="A101" s="283"/>
      <c r="B101" s="283"/>
      <c r="C101" s="283"/>
      <c r="D101" s="283"/>
      <c r="E101" s="283"/>
      <c r="F101" s="283"/>
      <c r="G101" s="283"/>
      <c r="H101" s="283"/>
      <c r="I101" s="283"/>
      <c r="J101" s="283"/>
      <c r="K101" s="283"/>
      <c r="L101" s="283"/>
      <c r="M101" s="283"/>
      <c r="N101" s="13"/>
      <c r="O101" s="13"/>
      <c r="P101" s="13"/>
      <c r="Q101" s="13"/>
      <c r="R101" s="13"/>
      <c r="S101" s="13"/>
      <c r="T101" s="13"/>
      <c r="U101" s="13"/>
      <c r="V101" s="13"/>
      <c r="W101" s="13"/>
      <c r="X101" s="13"/>
    </row>
    <row r="102" spans="1:24" ht="14.1" customHeight="1" x14ac:dyDescent="0.2">
      <c r="A102" s="280" t="s">
        <v>91</v>
      </c>
      <c r="B102" s="280"/>
      <c r="C102" s="280"/>
      <c r="D102" s="280"/>
      <c r="E102" s="280"/>
      <c r="F102" s="280"/>
      <c r="G102" s="280"/>
      <c r="H102" s="280"/>
      <c r="I102" s="280"/>
      <c r="J102" s="280"/>
      <c r="K102" s="280"/>
      <c r="L102" s="280"/>
      <c r="M102" s="280"/>
      <c r="N102" s="13"/>
      <c r="O102" s="13"/>
      <c r="P102" s="13"/>
      <c r="Q102" s="13"/>
      <c r="R102" s="13"/>
      <c r="S102" s="13"/>
      <c r="T102" s="13"/>
      <c r="U102" s="13"/>
      <c r="V102" s="13"/>
      <c r="W102" s="13"/>
      <c r="X102" s="13"/>
    </row>
    <row r="103" spans="1:24" ht="14.1" customHeight="1" x14ac:dyDescent="0.2">
      <c r="N103" s="13"/>
      <c r="O103" s="13"/>
      <c r="P103" s="13"/>
      <c r="Q103" s="13"/>
      <c r="R103" s="13"/>
      <c r="S103" s="13"/>
      <c r="T103" s="13"/>
      <c r="U103" s="13"/>
      <c r="V103" s="13"/>
      <c r="W103" s="13"/>
      <c r="X103" s="13"/>
    </row>
    <row r="104" spans="1:24" ht="14.1" customHeight="1" x14ac:dyDescent="0.2">
      <c r="A104" s="293" t="s">
        <v>208</v>
      </c>
      <c r="B104" s="293"/>
      <c r="C104" s="64"/>
      <c r="D104" s="64"/>
      <c r="E104" s="65"/>
      <c r="F104" s="65"/>
      <c r="G104" s="65"/>
      <c r="H104" s="61"/>
      <c r="I104" s="63"/>
      <c r="J104" s="61"/>
      <c r="K104" s="61"/>
      <c r="L104" s="61"/>
      <c r="M104" s="61"/>
      <c r="N104" s="13"/>
      <c r="O104" s="13"/>
      <c r="P104" s="13"/>
      <c r="Q104" s="13"/>
      <c r="R104" s="13"/>
      <c r="S104" s="13"/>
      <c r="T104" s="13"/>
      <c r="U104" s="13"/>
      <c r="V104" s="13"/>
      <c r="W104" s="13"/>
      <c r="X104" s="13"/>
    </row>
    <row r="105" spans="1:24" ht="15" customHeight="1" x14ac:dyDescent="0.2">
      <c r="A105" s="27"/>
      <c r="B105" s="11"/>
      <c r="C105" s="11"/>
      <c r="D105" s="11"/>
      <c r="E105" s="12"/>
      <c r="F105" s="12"/>
      <c r="G105" s="12"/>
      <c r="H105" s="13"/>
      <c r="I105" s="10"/>
      <c r="J105" s="13"/>
      <c r="K105" s="13"/>
      <c r="L105" s="13"/>
      <c r="M105" s="13"/>
      <c r="N105" s="13"/>
      <c r="O105" s="13"/>
      <c r="P105" s="13"/>
      <c r="Q105" s="13"/>
      <c r="R105" s="13"/>
      <c r="S105" s="13"/>
      <c r="T105" s="13"/>
      <c r="U105" s="13"/>
      <c r="V105" s="13"/>
      <c r="W105" s="13"/>
      <c r="X105" s="13"/>
    </row>
    <row r="106" spans="1:24" x14ac:dyDescent="0.2">
      <c r="A106" s="293" t="s">
        <v>65</v>
      </c>
      <c r="B106" s="293"/>
      <c r="C106" s="28"/>
      <c r="D106" s="28"/>
      <c r="E106" s="28"/>
      <c r="F106" s="28"/>
      <c r="G106" s="28"/>
      <c r="H106" s="13"/>
      <c r="I106" s="10"/>
      <c r="J106" s="13"/>
      <c r="K106" s="13"/>
      <c r="L106" s="13"/>
      <c r="M106" s="13"/>
      <c r="N106" s="13"/>
      <c r="O106" s="13"/>
      <c r="P106" s="13"/>
      <c r="Q106" s="13"/>
      <c r="R106" s="13"/>
      <c r="S106" s="13"/>
      <c r="T106" s="13"/>
      <c r="U106" s="13"/>
      <c r="V106" s="13"/>
      <c r="W106" s="13"/>
      <c r="X106" s="13"/>
    </row>
    <row r="107" spans="1:24" ht="14.25" x14ac:dyDescent="0.2">
      <c r="A107" s="27"/>
      <c r="B107" s="28"/>
      <c r="C107" s="28"/>
      <c r="D107" s="28"/>
      <c r="E107" s="28"/>
      <c r="F107" s="28"/>
      <c r="G107" s="28"/>
      <c r="H107" s="13"/>
      <c r="I107" s="10"/>
      <c r="J107" s="13"/>
      <c r="K107" s="13"/>
      <c r="L107" s="13"/>
      <c r="M107" s="13"/>
      <c r="N107" s="13"/>
      <c r="O107" s="13"/>
      <c r="P107" s="13"/>
      <c r="Q107" s="13"/>
      <c r="R107" s="13"/>
      <c r="S107" s="13"/>
      <c r="T107" s="13"/>
      <c r="U107" s="13"/>
      <c r="V107" s="13"/>
      <c r="W107" s="13"/>
      <c r="X107" s="13"/>
    </row>
    <row r="108" spans="1:24" ht="14.25" x14ac:dyDescent="0.2">
      <c r="A108" s="27"/>
      <c r="B108" s="11"/>
      <c r="C108" s="4"/>
      <c r="D108" s="4"/>
      <c r="E108" s="286"/>
      <c r="F108" s="286"/>
      <c r="G108" s="1"/>
      <c r="H108" s="1"/>
      <c r="I108" s="1"/>
      <c r="J108" s="4"/>
      <c r="K108" s="1"/>
      <c r="L108" s="1"/>
      <c r="M108" s="1"/>
      <c r="N108" s="1"/>
      <c r="O108" s="1"/>
      <c r="P108" s="102"/>
      <c r="Q108" s="110"/>
      <c r="R108" s="165"/>
      <c r="S108" s="177"/>
      <c r="T108" s="1"/>
      <c r="U108" s="227"/>
      <c r="V108" s="235"/>
      <c r="W108" s="268"/>
      <c r="X108" s="242"/>
    </row>
  </sheetData>
  <mergeCells count="23">
    <mergeCell ref="A102:M102"/>
    <mergeCell ref="E108:F108"/>
    <mergeCell ref="A21:A27"/>
    <mergeCell ref="A28:A34"/>
    <mergeCell ref="A1:N1"/>
    <mergeCell ref="A3:B3"/>
    <mergeCell ref="A4:B4"/>
    <mergeCell ref="A7:B7"/>
    <mergeCell ref="A8:B8"/>
    <mergeCell ref="A9:B9"/>
    <mergeCell ref="B36:D36"/>
    <mergeCell ref="A104:B104"/>
    <mergeCell ref="A99:M99"/>
    <mergeCell ref="A100:M101"/>
    <mergeCell ref="A95:M96"/>
    <mergeCell ref="A106:B106"/>
    <mergeCell ref="P1:Q1"/>
    <mergeCell ref="A94:M94"/>
    <mergeCell ref="Y3:Z3"/>
    <mergeCell ref="Y4:Z4"/>
    <mergeCell ref="A97:M98"/>
    <mergeCell ref="A2:K2"/>
    <mergeCell ref="B52:D52"/>
  </mergeCells>
  <hyperlinks>
    <hyperlink ref="A95:M96" r:id="rId1" display="2) Figures are based on date of registration.  In Scotland deaths must be registered within 8 days although in practice, the average time between death and registration is around 3 days.  More information on days between occurrence and registration can be"/>
    <hyperlink ref="P1" location="Contents!A1" display="back to contents"/>
  </hyperlinks>
  <pageMargins left="0.7" right="0.7" top="0.75" bottom="0.75" header="0.3" footer="0.3"/>
  <ignoredErrors>
    <ignoredError sqref="Y8:Y9 C8:T9 U8:U9 V8:V9 W8:X9" formulaRange="1"/>
    <ignoredError sqref="B14 B29 B2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8"/>
  <sheetViews>
    <sheetView showGridLines="0" workbookViewId="0">
      <selection sqref="A1:G1"/>
    </sheetView>
  </sheetViews>
  <sheetFormatPr defaultRowHeight="12.75" x14ac:dyDescent="0.2"/>
  <cols>
    <col min="1" max="1" width="13.5703125" style="35" customWidth="1"/>
    <col min="2" max="2" width="25.7109375" style="35" customWidth="1"/>
    <col min="3" max="3" width="9.42578125" style="35" bestFit="1" customWidth="1"/>
    <col min="4" max="15" width="9.28515625" style="35" bestFit="1" customWidth="1"/>
    <col min="16" max="18" width="9.28515625" style="35" customWidth="1"/>
    <col min="19" max="20" width="9.28515625" style="52" bestFit="1" customWidth="1"/>
    <col min="21" max="24" width="10.5703125" style="52" customWidth="1"/>
    <col min="25" max="25" width="5.42578125" style="35" customWidth="1"/>
    <col min="26" max="26" width="12" style="35" customWidth="1"/>
    <col min="27" max="16384" width="9.140625" style="35"/>
  </cols>
  <sheetData>
    <row r="1" spans="1:27" ht="18" customHeight="1" x14ac:dyDescent="0.25">
      <c r="A1" s="288" t="s">
        <v>66</v>
      </c>
      <c r="B1" s="288"/>
      <c r="C1" s="288"/>
      <c r="D1" s="288"/>
      <c r="E1" s="288"/>
      <c r="F1" s="288"/>
      <c r="G1" s="288"/>
      <c r="H1" s="31"/>
      <c r="I1" s="296" t="s">
        <v>69</v>
      </c>
      <c r="J1" s="296"/>
      <c r="K1" s="13"/>
      <c r="L1" s="13"/>
      <c r="M1" s="13"/>
      <c r="N1" s="13"/>
      <c r="O1" s="13"/>
      <c r="P1" s="13"/>
      <c r="Q1" s="13"/>
      <c r="R1" s="13"/>
      <c r="S1" s="51"/>
      <c r="T1" s="51"/>
      <c r="U1" s="51"/>
      <c r="V1" s="51"/>
      <c r="W1" s="51"/>
      <c r="X1" s="51"/>
    </row>
    <row r="2" spans="1:27" s="52" customFormat="1" ht="15" customHeight="1" x14ac:dyDescent="0.2">
      <c r="A2" s="297"/>
      <c r="B2" s="297"/>
      <c r="C2" s="297"/>
      <c r="D2" s="297"/>
      <c r="E2" s="297"/>
      <c r="F2" s="297"/>
      <c r="G2" s="297"/>
      <c r="H2" s="297"/>
      <c r="I2" s="297"/>
      <c r="J2" s="297"/>
      <c r="K2" s="297"/>
      <c r="L2" s="2"/>
      <c r="M2" s="2"/>
      <c r="N2" s="2"/>
      <c r="O2" s="2"/>
      <c r="P2" s="2"/>
      <c r="Q2" s="2"/>
      <c r="R2" s="2"/>
      <c r="S2" s="2"/>
      <c r="T2" s="2"/>
      <c r="U2" s="2"/>
      <c r="V2" s="2"/>
      <c r="W2" s="2"/>
      <c r="X2" s="2"/>
    </row>
    <row r="3" spans="1:27" ht="14.1" customHeight="1" x14ac:dyDescent="0.2">
      <c r="A3" s="289" t="s">
        <v>34</v>
      </c>
      <c r="B3" s="289"/>
      <c r="C3" s="5">
        <v>1</v>
      </c>
      <c r="D3" s="5">
        <v>2</v>
      </c>
      <c r="E3" s="5">
        <v>3</v>
      </c>
      <c r="F3" s="5">
        <v>4</v>
      </c>
      <c r="G3" s="5">
        <v>5</v>
      </c>
      <c r="H3" s="5">
        <v>6</v>
      </c>
      <c r="I3" s="5">
        <v>7</v>
      </c>
      <c r="J3" s="5">
        <v>8</v>
      </c>
      <c r="K3" s="5">
        <v>9</v>
      </c>
      <c r="L3" s="5">
        <v>10</v>
      </c>
      <c r="M3" s="5">
        <v>11</v>
      </c>
      <c r="N3" s="5">
        <v>12</v>
      </c>
      <c r="O3" s="5">
        <v>13</v>
      </c>
      <c r="P3" s="100">
        <v>14</v>
      </c>
      <c r="Q3" s="108">
        <v>15</v>
      </c>
      <c r="R3" s="5">
        <v>16</v>
      </c>
      <c r="S3" s="5">
        <v>17</v>
      </c>
      <c r="T3" s="5">
        <v>18</v>
      </c>
      <c r="U3" s="5">
        <v>19</v>
      </c>
      <c r="V3" s="5">
        <v>20</v>
      </c>
      <c r="W3" s="5">
        <v>21</v>
      </c>
      <c r="X3" s="266">
        <v>22</v>
      </c>
      <c r="Y3" s="53"/>
      <c r="Z3" s="83" t="s">
        <v>27</v>
      </c>
    </row>
    <row r="4" spans="1:27" ht="14.1" customHeight="1" x14ac:dyDescent="0.2">
      <c r="A4" s="290" t="s">
        <v>26</v>
      </c>
      <c r="B4" s="290"/>
      <c r="C4" s="6">
        <v>43829</v>
      </c>
      <c r="D4" s="6">
        <v>43836</v>
      </c>
      <c r="E4" s="6">
        <v>43843</v>
      </c>
      <c r="F4" s="6">
        <v>43850</v>
      </c>
      <c r="G4" s="6">
        <v>43857</v>
      </c>
      <c r="H4" s="6">
        <v>43864</v>
      </c>
      <c r="I4" s="6">
        <v>43871</v>
      </c>
      <c r="J4" s="6">
        <v>43878</v>
      </c>
      <c r="K4" s="6">
        <v>43885</v>
      </c>
      <c r="L4" s="6">
        <v>43892</v>
      </c>
      <c r="M4" s="6">
        <v>43899</v>
      </c>
      <c r="N4" s="6">
        <v>43906</v>
      </c>
      <c r="O4" s="6">
        <v>43913</v>
      </c>
      <c r="P4" s="14">
        <v>43920</v>
      </c>
      <c r="Q4" s="14">
        <v>43927</v>
      </c>
      <c r="R4" s="14">
        <v>43934</v>
      </c>
      <c r="S4" s="14">
        <v>43941</v>
      </c>
      <c r="T4" s="14">
        <v>43948</v>
      </c>
      <c r="U4" s="14">
        <v>43955</v>
      </c>
      <c r="V4" s="14">
        <v>43962</v>
      </c>
      <c r="W4" s="14">
        <v>43969</v>
      </c>
      <c r="X4" s="267">
        <v>43976</v>
      </c>
      <c r="Y4" s="47"/>
      <c r="Z4" s="47"/>
    </row>
    <row r="5" spans="1:27" ht="14.1" customHeight="1" thickBot="1" x14ac:dyDescent="0.25">
      <c r="A5" s="7"/>
      <c r="B5" s="7"/>
      <c r="C5" s="8"/>
      <c r="D5" s="8"/>
      <c r="E5" s="8"/>
      <c r="F5" s="8"/>
      <c r="G5" s="8"/>
      <c r="H5" s="8"/>
      <c r="I5" s="8"/>
      <c r="J5" s="8"/>
      <c r="K5" s="36"/>
      <c r="L5" s="36"/>
      <c r="M5" s="37"/>
      <c r="N5" s="37"/>
      <c r="O5" s="37"/>
      <c r="P5" s="38"/>
      <c r="Q5" s="38"/>
      <c r="R5" s="38"/>
      <c r="S5" s="38"/>
      <c r="T5" s="38"/>
      <c r="U5" s="38"/>
      <c r="V5" s="38"/>
      <c r="W5" s="38"/>
      <c r="X5" s="38"/>
      <c r="Y5" s="54"/>
      <c r="Z5" s="54"/>
    </row>
    <row r="6" spans="1:27" ht="14.1" customHeight="1" x14ac:dyDescent="0.2">
      <c r="A6" s="39"/>
      <c r="B6" s="9"/>
      <c r="C6" s="10"/>
      <c r="D6" s="10"/>
      <c r="E6" s="10"/>
      <c r="F6" s="10"/>
      <c r="G6" s="10"/>
      <c r="H6" s="10"/>
      <c r="I6" s="10"/>
      <c r="J6" s="10"/>
      <c r="K6" s="40"/>
      <c r="L6" s="40"/>
      <c r="M6" s="41"/>
      <c r="N6" s="41"/>
      <c r="O6" s="41"/>
      <c r="P6" s="55"/>
      <c r="Q6" s="55"/>
      <c r="R6" s="55"/>
      <c r="S6" s="55"/>
      <c r="T6" s="220"/>
      <c r="U6" s="220"/>
      <c r="V6" s="220"/>
      <c r="W6" s="220"/>
      <c r="X6" s="220"/>
    </row>
    <row r="7" spans="1:27" ht="14.1" customHeight="1" x14ac:dyDescent="0.2">
      <c r="A7" s="298" t="s">
        <v>31</v>
      </c>
      <c r="B7" s="298"/>
      <c r="C7" s="67">
        <v>1161</v>
      </c>
      <c r="D7" s="67">
        <v>1567</v>
      </c>
      <c r="E7" s="67">
        <v>1322</v>
      </c>
      <c r="F7" s="67">
        <v>1226</v>
      </c>
      <c r="G7" s="67">
        <v>1188</v>
      </c>
      <c r="H7" s="67">
        <v>1216</v>
      </c>
      <c r="I7" s="67">
        <v>1162</v>
      </c>
      <c r="J7" s="67">
        <v>1162</v>
      </c>
      <c r="K7" s="67">
        <v>1171</v>
      </c>
      <c r="L7" s="67">
        <v>1208</v>
      </c>
      <c r="M7" s="67">
        <v>1186</v>
      </c>
      <c r="N7" s="67">
        <v>1196</v>
      </c>
      <c r="O7" s="67">
        <v>1079</v>
      </c>
      <c r="P7" s="68">
        <v>1744</v>
      </c>
      <c r="Q7" s="68">
        <v>1978</v>
      </c>
      <c r="R7" s="68">
        <v>1916</v>
      </c>
      <c r="S7" s="68">
        <v>1836</v>
      </c>
      <c r="T7" s="68">
        <v>1679</v>
      </c>
      <c r="U7" s="68">
        <v>1435</v>
      </c>
      <c r="V7" s="68">
        <v>1421</v>
      </c>
      <c r="W7" s="68">
        <v>1226</v>
      </c>
      <c r="X7" s="68">
        <v>1125</v>
      </c>
      <c r="Y7" s="106"/>
      <c r="Z7" s="43">
        <f>SUM(C7:X7)</f>
        <v>30204</v>
      </c>
    </row>
    <row r="8" spans="1:27" ht="14.1" customHeight="1" x14ac:dyDescent="0.2">
      <c r="A8" s="298" t="s">
        <v>38</v>
      </c>
      <c r="B8" s="298"/>
      <c r="C8" s="67">
        <f>SUM(C23:C29)</f>
        <v>616</v>
      </c>
      <c r="D8" s="67">
        <f t="shared" ref="D8:O8" si="0">SUM(D23:D29)</f>
        <v>817</v>
      </c>
      <c r="E8" s="67">
        <f t="shared" si="0"/>
        <v>671</v>
      </c>
      <c r="F8" s="67">
        <f t="shared" si="0"/>
        <v>627</v>
      </c>
      <c r="G8" s="67">
        <f t="shared" si="0"/>
        <v>580</v>
      </c>
      <c r="H8" s="67">
        <f t="shared" si="0"/>
        <v>616</v>
      </c>
      <c r="I8" s="67">
        <f t="shared" si="0"/>
        <v>544</v>
      </c>
      <c r="J8" s="67">
        <f t="shared" si="0"/>
        <v>596</v>
      </c>
      <c r="K8" s="67">
        <f t="shared" si="0"/>
        <v>591</v>
      </c>
      <c r="L8" s="67">
        <f t="shared" si="0"/>
        <v>623</v>
      </c>
      <c r="M8" s="67">
        <f t="shared" si="0"/>
        <v>585</v>
      </c>
      <c r="N8" s="67">
        <f t="shared" si="0"/>
        <v>580</v>
      </c>
      <c r="O8" s="67">
        <f t="shared" si="0"/>
        <v>578</v>
      </c>
      <c r="P8" s="67">
        <f t="shared" ref="P8" si="1">SUM(P23:P29)</f>
        <v>837</v>
      </c>
      <c r="Q8" s="67">
        <f>SUM(Q23:Q29)</f>
        <v>927</v>
      </c>
      <c r="R8" s="67">
        <f t="shared" ref="R8:X8" si="2">SUM(R23:R29)</f>
        <v>938</v>
      </c>
      <c r="S8" s="67">
        <f t="shared" ref="S8" si="3">SUM(S23:S29)</f>
        <v>961</v>
      </c>
      <c r="T8" s="67">
        <f t="shared" si="2"/>
        <v>854</v>
      </c>
      <c r="U8" s="67">
        <f t="shared" si="2"/>
        <v>746</v>
      </c>
      <c r="V8" s="67">
        <f t="shared" si="2"/>
        <v>696</v>
      </c>
      <c r="W8" s="67">
        <f t="shared" ref="W8" si="4">SUM(W23:W29)</f>
        <v>636</v>
      </c>
      <c r="X8" s="67">
        <f t="shared" si="2"/>
        <v>575</v>
      </c>
      <c r="Z8" s="43">
        <f>SUM(C8:X8)</f>
        <v>15194</v>
      </c>
    </row>
    <row r="9" spans="1:27" ht="14.1" customHeight="1" x14ac:dyDescent="0.2">
      <c r="A9" s="298" t="s">
        <v>39</v>
      </c>
      <c r="B9" s="298"/>
      <c r="C9" s="67">
        <f>SUM(C30:C36)</f>
        <v>545</v>
      </c>
      <c r="D9" s="67">
        <f t="shared" ref="D9:O9" si="5">SUM(D30:D36)</f>
        <v>750</v>
      </c>
      <c r="E9" s="67">
        <f t="shared" si="5"/>
        <v>651</v>
      </c>
      <c r="F9" s="67">
        <f t="shared" si="5"/>
        <v>599</v>
      </c>
      <c r="G9" s="67">
        <f t="shared" si="5"/>
        <v>608</v>
      </c>
      <c r="H9" s="67">
        <f t="shared" si="5"/>
        <v>600</v>
      </c>
      <c r="I9" s="67">
        <f>SUM(I30:I36)</f>
        <v>618</v>
      </c>
      <c r="J9" s="67">
        <f t="shared" si="5"/>
        <v>566</v>
      </c>
      <c r="K9" s="67">
        <f t="shared" si="5"/>
        <v>580</v>
      </c>
      <c r="L9" s="67">
        <f t="shared" si="5"/>
        <v>585</v>
      </c>
      <c r="M9" s="67">
        <f t="shared" si="5"/>
        <v>601</v>
      </c>
      <c r="N9" s="67">
        <f t="shared" si="5"/>
        <v>616</v>
      </c>
      <c r="O9" s="67">
        <f t="shared" si="5"/>
        <v>501</v>
      </c>
      <c r="P9" s="67">
        <f t="shared" ref="P9" si="6">SUM(P30:P36)</f>
        <v>907</v>
      </c>
      <c r="Q9" s="67">
        <f t="shared" ref="Q9" si="7">SUM(Q30:Q36)</f>
        <v>1051</v>
      </c>
      <c r="R9" s="67">
        <f t="shared" ref="R9:X9" si="8">SUM(R30:R36)</f>
        <v>978</v>
      </c>
      <c r="S9" s="67">
        <f t="shared" ref="S9" si="9">SUM(S30:S36)</f>
        <v>875</v>
      </c>
      <c r="T9" s="67">
        <f t="shared" si="8"/>
        <v>825</v>
      </c>
      <c r="U9" s="67">
        <f t="shared" si="8"/>
        <v>689</v>
      </c>
      <c r="V9" s="67">
        <f t="shared" si="8"/>
        <v>725</v>
      </c>
      <c r="W9" s="67">
        <f t="shared" ref="W9" si="10">SUM(W30:W36)</f>
        <v>590</v>
      </c>
      <c r="X9" s="67">
        <f t="shared" si="8"/>
        <v>550</v>
      </c>
      <c r="Z9" s="43">
        <f>SUM(C9:X9)</f>
        <v>15010</v>
      </c>
    </row>
    <row r="10" spans="1:27" ht="14.1" customHeight="1" x14ac:dyDescent="0.2">
      <c r="A10" s="290" t="s">
        <v>0</v>
      </c>
      <c r="B10" s="290"/>
      <c r="C10" s="67">
        <v>1276</v>
      </c>
      <c r="D10" s="67">
        <v>1559.6</v>
      </c>
      <c r="E10" s="67">
        <v>1382</v>
      </c>
      <c r="F10" s="67">
        <v>1316.6</v>
      </c>
      <c r="G10" s="67">
        <v>1279.5999999999999</v>
      </c>
      <c r="H10" s="67">
        <v>1253.8</v>
      </c>
      <c r="I10" s="67">
        <v>1259.2</v>
      </c>
      <c r="J10" s="67">
        <v>1246.8</v>
      </c>
      <c r="K10" s="67">
        <v>1164.8</v>
      </c>
      <c r="L10" s="67">
        <v>1228.5999999999999</v>
      </c>
      <c r="M10" s="67">
        <v>1169</v>
      </c>
      <c r="N10" s="67">
        <v>1120.4000000000001</v>
      </c>
      <c r="O10" s="67">
        <v>1118.2</v>
      </c>
      <c r="P10" s="68">
        <v>1098.4000000000001</v>
      </c>
      <c r="Q10" s="68">
        <v>1099.8</v>
      </c>
      <c r="R10" s="68">
        <v>1067.2</v>
      </c>
      <c r="S10" s="68">
        <v>1086.8</v>
      </c>
      <c r="T10" s="68">
        <v>1079.4000000000001</v>
      </c>
      <c r="U10" s="68">
        <v>1034.2</v>
      </c>
      <c r="V10" s="68">
        <v>1064</v>
      </c>
      <c r="W10" s="68">
        <v>1045</v>
      </c>
      <c r="X10" s="68">
        <v>1017</v>
      </c>
      <c r="Z10" s="43">
        <v>25966.6</v>
      </c>
    </row>
    <row r="11" spans="1:27" ht="14.1" customHeight="1" x14ac:dyDescent="0.2">
      <c r="A11" s="290" t="s">
        <v>35</v>
      </c>
      <c r="B11" s="290"/>
      <c r="C11" s="70"/>
      <c r="D11" s="70"/>
      <c r="E11" s="70"/>
      <c r="F11" s="70"/>
      <c r="G11" s="70"/>
      <c r="H11" s="70"/>
      <c r="I11" s="70"/>
      <c r="J11" s="70"/>
      <c r="K11" s="70"/>
      <c r="L11" s="70"/>
      <c r="M11" s="70"/>
      <c r="N11" s="70"/>
      <c r="O11" s="70"/>
      <c r="P11" s="71"/>
      <c r="Q11" s="71"/>
      <c r="R11" s="151"/>
      <c r="S11" s="151"/>
      <c r="T11" s="151"/>
      <c r="U11" s="151"/>
      <c r="V11" s="151"/>
      <c r="W11" s="151"/>
      <c r="X11" s="151"/>
      <c r="Y11" s="15"/>
      <c r="Z11" s="15"/>
    </row>
    <row r="12" spans="1:27" ht="14.1" customHeight="1" x14ac:dyDescent="0.2">
      <c r="A12" s="69"/>
      <c r="B12" s="72"/>
      <c r="C12" s="73"/>
      <c r="D12" s="73"/>
      <c r="E12" s="73"/>
      <c r="F12" s="73"/>
      <c r="G12" s="73"/>
      <c r="H12" s="73"/>
      <c r="I12" s="73"/>
      <c r="J12" s="73"/>
      <c r="K12" s="73"/>
      <c r="L12" s="73"/>
      <c r="M12" s="73"/>
      <c r="N12" s="73"/>
      <c r="O12" s="74"/>
      <c r="P12" s="74"/>
      <c r="Q12" s="74"/>
      <c r="R12" s="74"/>
      <c r="S12" s="74"/>
      <c r="T12" s="74"/>
      <c r="U12" s="232"/>
      <c r="V12" s="232"/>
      <c r="X12" s="269"/>
    </row>
    <row r="13" spans="1:27" ht="14.1" customHeight="1" x14ac:dyDescent="0.2">
      <c r="A13" s="69"/>
      <c r="B13" s="75" t="s">
        <v>32</v>
      </c>
      <c r="C13" s="66"/>
      <c r="D13" s="66"/>
      <c r="E13" s="66"/>
      <c r="F13" s="66"/>
      <c r="G13" s="66"/>
      <c r="H13" s="66"/>
      <c r="I13" s="66"/>
      <c r="J13" s="66"/>
      <c r="K13" s="66"/>
      <c r="L13" s="66"/>
      <c r="M13" s="66"/>
      <c r="N13" s="66"/>
      <c r="O13" s="66"/>
      <c r="P13" s="76"/>
      <c r="Q13" s="76"/>
      <c r="R13" s="76"/>
      <c r="S13" s="76"/>
      <c r="T13" s="76"/>
      <c r="U13" s="76"/>
      <c r="V13" s="76"/>
      <c r="X13" s="232"/>
    </row>
    <row r="14" spans="1:27" ht="14.1" customHeight="1" x14ac:dyDescent="0.2">
      <c r="A14" s="47"/>
      <c r="B14" s="77" t="s">
        <v>1</v>
      </c>
      <c r="C14" s="66"/>
      <c r="D14" s="66"/>
      <c r="E14" s="66"/>
      <c r="F14" s="66"/>
      <c r="G14" s="66"/>
      <c r="H14" s="66"/>
      <c r="I14" s="66"/>
      <c r="J14" s="66"/>
      <c r="K14" s="66"/>
      <c r="L14" s="66"/>
      <c r="M14" s="66"/>
      <c r="N14" s="66"/>
      <c r="O14" s="66"/>
      <c r="P14" s="66"/>
      <c r="Q14" s="66"/>
      <c r="R14" s="66"/>
      <c r="S14" s="66"/>
      <c r="T14" s="66"/>
      <c r="U14" s="66"/>
      <c r="V14" s="66"/>
      <c r="W14" s="66"/>
      <c r="X14" s="66"/>
    </row>
    <row r="15" spans="1:27" ht="14.1" customHeight="1" x14ac:dyDescent="0.2">
      <c r="A15" s="78"/>
      <c r="B15" s="79" t="s">
        <v>2</v>
      </c>
      <c r="C15" s="19">
        <v>3</v>
      </c>
      <c r="D15" s="19">
        <v>0</v>
      </c>
      <c r="E15" s="19">
        <v>3</v>
      </c>
      <c r="F15" s="19">
        <v>1</v>
      </c>
      <c r="G15" s="19">
        <v>3</v>
      </c>
      <c r="H15" s="19">
        <v>6</v>
      </c>
      <c r="I15" s="19">
        <v>4</v>
      </c>
      <c r="J15" s="19">
        <v>2</v>
      </c>
      <c r="K15" s="19">
        <v>2</v>
      </c>
      <c r="L15" s="19">
        <v>3</v>
      </c>
      <c r="M15" s="19">
        <v>5</v>
      </c>
      <c r="N15" s="19">
        <v>4</v>
      </c>
      <c r="O15" s="19">
        <v>5</v>
      </c>
      <c r="P15" s="16">
        <v>3</v>
      </c>
      <c r="Q15" s="16">
        <v>6</v>
      </c>
      <c r="R15" s="16">
        <v>3</v>
      </c>
      <c r="S15" s="16">
        <v>2</v>
      </c>
      <c r="T15" s="16">
        <v>1</v>
      </c>
      <c r="U15" s="16">
        <v>2</v>
      </c>
      <c r="V15" s="16">
        <v>4</v>
      </c>
      <c r="W15" s="16">
        <v>4</v>
      </c>
      <c r="X15" s="16">
        <v>2</v>
      </c>
      <c r="Z15" s="43">
        <f>SUM(C15:X15)</f>
        <v>68</v>
      </c>
      <c r="AA15" s="42"/>
    </row>
    <row r="16" spans="1:27" ht="14.1" customHeight="1" x14ac:dyDescent="0.2">
      <c r="A16" s="78"/>
      <c r="B16" s="80" t="s">
        <v>3</v>
      </c>
      <c r="C16" s="19">
        <v>1</v>
      </c>
      <c r="D16" s="19">
        <v>3</v>
      </c>
      <c r="E16" s="19">
        <v>0</v>
      </c>
      <c r="F16" s="19">
        <v>3</v>
      </c>
      <c r="G16" s="19">
        <v>3</v>
      </c>
      <c r="H16" s="19">
        <v>4</v>
      </c>
      <c r="I16" s="19">
        <v>1</v>
      </c>
      <c r="J16" s="19">
        <v>2</v>
      </c>
      <c r="K16" s="19">
        <v>3</v>
      </c>
      <c r="L16" s="19">
        <v>0</v>
      </c>
      <c r="M16" s="19">
        <v>2</v>
      </c>
      <c r="N16" s="19">
        <v>0</v>
      </c>
      <c r="O16" s="19">
        <v>1</v>
      </c>
      <c r="P16" s="16">
        <v>2</v>
      </c>
      <c r="Q16" s="16">
        <v>2</v>
      </c>
      <c r="R16" s="16">
        <v>0</v>
      </c>
      <c r="S16" s="16">
        <v>1</v>
      </c>
      <c r="T16" s="16">
        <v>1</v>
      </c>
      <c r="U16" s="16">
        <v>2</v>
      </c>
      <c r="V16" s="16">
        <v>2</v>
      </c>
      <c r="W16" s="16">
        <v>3</v>
      </c>
      <c r="X16" s="16">
        <v>2</v>
      </c>
      <c r="Z16" s="43">
        <f t="shared" ref="Z16:Z19" si="11">SUM(C16:X16)</f>
        <v>38</v>
      </c>
      <c r="AA16" s="42"/>
    </row>
    <row r="17" spans="1:27" ht="14.1" customHeight="1" x14ac:dyDescent="0.2">
      <c r="A17" s="78"/>
      <c r="B17" s="80" t="s">
        <v>4</v>
      </c>
      <c r="C17" s="19">
        <v>24</v>
      </c>
      <c r="D17" s="19">
        <v>59</v>
      </c>
      <c r="E17" s="19">
        <v>36</v>
      </c>
      <c r="F17" s="19">
        <v>50</v>
      </c>
      <c r="G17" s="19">
        <v>31</v>
      </c>
      <c r="H17" s="19">
        <v>31</v>
      </c>
      <c r="I17" s="19">
        <v>39</v>
      </c>
      <c r="J17" s="19">
        <v>45</v>
      </c>
      <c r="K17" s="19">
        <v>47</v>
      </c>
      <c r="L17" s="19">
        <v>48</v>
      </c>
      <c r="M17" s="19">
        <v>51</v>
      </c>
      <c r="N17" s="19">
        <v>41</v>
      </c>
      <c r="O17" s="19">
        <v>26</v>
      </c>
      <c r="P17" s="16">
        <v>61</v>
      </c>
      <c r="Q17" s="16">
        <v>55</v>
      </c>
      <c r="R17" s="16">
        <v>47</v>
      </c>
      <c r="S17" s="16">
        <v>54</v>
      </c>
      <c r="T17" s="16">
        <v>51</v>
      </c>
      <c r="U17" s="16">
        <v>39</v>
      </c>
      <c r="V17" s="16">
        <v>57</v>
      </c>
      <c r="W17" s="16">
        <v>46</v>
      </c>
      <c r="X17" s="16">
        <v>46</v>
      </c>
      <c r="Z17" s="43">
        <f t="shared" si="11"/>
        <v>984</v>
      </c>
      <c r="AA17" s="42"/>
    </row>
    <row r="18" spans="1:27" ht="14.1" customHeight="1" x14ac:dyDescent="0.2">
      <c r="A18" s="78"/>
      <c r="B18" s="80" t="s">
        <v>5</v>
      </c>
      <c r="C18" s="19">
        <v>153</v>
      </c>
      <c r="D18" s="19">
        <v>215</v>
      </c>
      <c r="E18" s="19">
        <v>193</v>
      </c>
      <c r="F18" s="19">
        <v>171</v>
      </c>
      <c r="G18" s="19">
        <v>174</v>
      </c>
      <c r="H18" s="19">
        <v>170</v>
      </c>
      <c r="I18" s="19">
        <v>166</v>
      </c>
      <c r="J18" s="19">
        <v>151</v>
      </c>
      <c r="K18" s="19">
        <v>165</v>
      </c>
      <c r="L18" s="19">
        <v>173</v>
      </c>
      <c r="M18" s="19">
        <v>179</v>
      </c>
      <c r="N18" s="19">
        <v>189</v>
      </c>
      <c r="O18" s="19">
        <v>146</v>
      </c>
      <c r="P18" s="16">
        <v>226</v>
      </c>
      <c r="Q18" s="16">
        <v>241</v>
      </c>
      <c r="R18" s="16">
        <v>214</v>
      </c>
      <c r="S18" s="16">
        <v>230</v>
      </c>
      <c r="T18" s="16">
        <v>207</v>
      </c>
      <c r="U18" s="16">
        <v>182</v>
      </c>
      <c r="V18" s="16">
        <v>203</v>
      </c>
      <c r="W18" s="16">
        <v>164</v>
      </c>
      <c r="X18" s="16">
        <v>165</v>
      </c>
      <c r="Z18" s="43">
        <f t="shared" si="11"/>
        <v>4077</v>
      </c>
      <c r="AA18" s="42"/>
    </row>
    <row r="19" spans="1:27" ht="14.1" customHeight="1" x14ac:dyDescent="0.2">
      <c r="A19" s="78"/>
      <c r="B19" s="80" t="s">
        <v>6</v>
      </c>
      <c r="C19" s="19">
        <v>197</v>
      </c>
      <c r="D19" s="19">
        <v>288</v>
      </c>
      <c r="E19" s="19">
        <v>239</v>
      </c>
      <c r="F19" s="19">
        <v>231</v>
      </c>
      <c r="G19" s="19">
        <v>214</v>
      </c>
      <c r="H19" s="19">
        <v>211</v>
      </c>
      <c r="I19" s="19">
        <v>240</v>
      </c>
      <c r="J19" s="19">
        <v>224</v>
      </c>
      <c r="K19" s="19">
        <v>214</v>
      </c>
      <c r="L19" s="19">
        <v>217</v>
      </c>
      <c r="M19" s="19">
        <v>223</v>
      </c>
      <c r="N19" s="19">
        <v>228</v>
      </c>
      <c r="O19" s="19">
        <v>202</v>
      </c>
      <c r="P19" s="16">
        <v>333</v>
      </c>
      <c r="Q19" s="16">
        <v>330</v>
      </c>
      <c r="R19" s="16">
        <v>295</v>
      </c>
      <c r="S19" s="16">
        <v>309</v>
      </c>
      <c r="T19" s="16">
        <v>270</v>
      </c>
      <c r="U19" s="16">
        <v>241</v>
      </c>
      <c r="V19" s="16">
        <v>231</v>
      </c>
      <c r="W19" s="16">
        <v>215</v>
      </c>
      <c r="X19" s="16">
        <v>196</v>
      </c>
      <c r="Z19" s="43">
        <f t="shared" si="11"/>
        <v>5348</v>
      </c>
      <c r="AA19" s="42"/>
    </row>
    <row r="20" spans="1:27" ht="14.1" customHeight="1" x14ac:dyDescent="0.2">
      <c r="A20" s="78"/>
      <c r="B20" s="80" t="s">
        <v>7</v>
      </c>
      <c r="C20" s="19">
        <v>372</v>
      </c>
      <c r="D20" s="19">
        <v>428</v>
      </c>
      <c r="E20" s="19">
        <v>385</v>
      </c>
      <c r="F20" s="19">
        <v>343</v>
      </c>
      <c r="G20" s="19">
        <v>368</v>
      </c>
      <c r="H20" s="19">
        <v>378</v>
      </c>
      <c r="I20" s="19">
        <v>328</v>
      </c>
      <c r="J20" s="19">
        <v>354</v>
      </c>
      <c r="K20" s="19">
        <v>333</v>
      </c>
      <c r="L20" s="19">
        <v>360</v>
      </c>
      <c r="M20" s="19">
        <v>327</v>
      </c>
      <c r="N20" s="19">
        <v>363</v>
      </c>
      <c r="O20" s="19">
        <v>317</v>
      </c>
      <c r="P20" s="16">
        <v>542</v>
      </c>
      <c r="Q20" s="16">
        <v>641</v>
      </c>
      <c r="R20" s="16">
        <v>606</v>
      </c>
      <c r="S20" s="16">
        <v>578</v>
      </c>
      <c r="T20" s="16">
        <v>479</v>
      </c>
      <c r="U20" s="16">
        <v>467</v>
      </c>
      <c r="V20" s="16">
        <v>406</v>
      </c>
      <c r="W20" s="16">
        <v>349</v>
      </c>
      <c r="X20" s="16">
        <v>327</v>
      </c>
      <c r="Z20" s="43">
        <f>SUM(C20:X20)</f>
        <v>9051</v>
      </c>
      <c r="AA20" s="42"/>
    </row>
    <row r="21" spans="1:27" ht="14.1" customHeight="1" x14ac:dyDescent="0.2">
      <c r="A21" s="78"/>
      <c r="B21" s="79" t="s">
        <v>8</v>
      </c>
      <c r="C21" s="19">
        <v>411</v>
      </c>
      <c r="D21" s="19">
        <v>574</v>
      </c>
      <c r="E21" s="19">
        <v>466</v>
      </c>
      <c r="F21" s="19">
        <v>427</v>
      </c>
      <c r="G21" s="19">
        <v>395</v>
      </c>
      <c r="H21" s="19">
        <v>416</v>
      </c>
      <c r="I21" s="19">
        <v>384</v>
      </c>
      <c r="J21" s="19">
        <v>384</v>
      </c>
      <c r="K21" s="19">
        <v>407</v>
      </c>
      <c r="L21" s="19">
        <v>407</v>
      </c>
      <c r="M21" s="19">
        <v>399</v>
      </c>
      <c r="N21" s="19">
        <v>371</v>
      </c>
      <c r="O21" s="19">
        <v>382</v>
      </c>
      <c r="P21" s="16">
        <v>577</v>
      </c>
      <c r="Q21" s="16">
        <v>703</v>
      </c>
      <c r="R21" s="16">
        <v>751</v>
      </c>
      <c r="S21" s="16">
        <v>662</v>
      </c>
      <c r="T21" s="16">
        <v>670</v>
      </c>
      <c r="U21" s="16">
        <v>502</v>
      </c>
      <c r="V21" s="16">
        <v>518</v>
      </c>
      <c r="W21" s="16">
        <v>445</v>
      </c>
      <c r="X21" s="16">
        <v>387</v>
      </c>
      <c r="Z21" s="43">
        <f>SUM(C21:X21)</f>
        <v>10638</v>
      </c>
      <c r="AA21" s="42"/>
    </row>
    <row r="22" spans="1:27" ht="14.1" customHeight="1" x14ac:dyDescent="0.2">
      <c r="A22" s="47"/>
      <c r="B22" s="77"/>
      <c r="C22" s="17"/>
      <c r="D22" s="17"/>
      <c r="E22" s="17"/>
      <c r="F22" s="17"/>
      <c r="G22" s="17"/>
      <c r="H22" s="17"/>
      <c r="I22" s="17"/>
      <c r="J22" s="17"/>
      <c r="K22" s="17"/>
      <c r="L22" s="17"/>
      <c r="M22" s="17"/>
      <c r="N22" s="17"/>
      <c r="O22" s="17"/>
      <c r="P22" s="17"/>
      <c r="Q22" s="17"/>
      <c r="R22" s="17"/>
      <c r="S22" s="17"/>
      <c r="T22" s="17"/>
      <c r="U22" s="17"/>
      <c r="V22" s="17"/>
      <c r="W22" s="17"/>
      <c r="X22" s="17"/>
      <c r="Z22" s="43"/>
    </row>
    <row r="23" spans="1:27" ht="14.1" customHeight="1" x14ac:dyDescent="0.2">
      <c r="A23" s="299" t="s">
        <v>24</v>
      </c>
      <c r="B23" s="79" t="s">
        <v>2</v>
      </c>
      <c r="C23" s="19">
        <v>1</v>
      </c>
      <c r="D23" s="19">
        <v>0</v>
      </c>
      <c r="E23" s="19">
        <v>1</v>
      </c>
      <c r="F23" s="19">
        <v>1</v>
      </c>
      <c r="G23" s="19">
        <v>2</v>
      </c>
      <c r="H23" s="19">
        <v>1</v>
      </c>
      <c r="I23" s="19">
        <v>0</v>
      </c>
      <c r="J23" s="19">
        <v>1</v>
      </c>
      <c r="K23" s="19">
        <v>0</v>
      </c>
      <c r="L23" s="19">
        <v>3</v>
      </c>
      <c r="M23" s="19">
        <v>3</v>
      </c>
      <c r="N23" s="19">
        <v>3</v>
      </c>
      <c r="O23" s="19">
        <v>4</v>
      </c>
      <c r="P23" s="16">
        <v>2</v>
      </c>
      <c r="Q23" s="16">
        <v>1</v>
      </c>
      <c r="R23" s="16">
        <v>3</v>
      </c>
      <c r="S23" s="16">
        <v>1</v>
      </c>
      <c r="T23" s="16">
        <v>1</v>
      </c>
      <c r="U23" s="16">
        <v>1</v>
      </c>
      <c r="V23" s="16">
        <v>2</v>
      </c>
      <c r="W23" s="16">
        <v>2</v>
      </c>
      <c r="X23" s="16">
        <v>0</v>
      </c>
      <c r="Z23" s="43">
        <f>SUM(C23:X23)</f>
        <v>33</v>
      </c>
    </row>
    <row r="24" spans="1:27" ht="14.1" customHeight="1" x14ac:dyDescent="0.2">
      <c r="A24" s="299"/>
      <c r="B24" s="80" t="s">
        <v>3</v>
      </c>
      <c r="C24" s="19">
        <v>1</v>
      </c>
      <c r="D24" s="19">
        <v>1</v>
      </c>
      <c r="E24" s="19">
        <v>0</v>
      </c>
      <c r="F24" s="19">
        <v>0</v>
      </c>
      <c r="G24" s="19">
        <v>2</v>
      </c>
      <c r="H24" s="19">
        <v>2</v>
      </c>
      <c r="I24" s="19">
        <v>0</v>
      </c>
      <c r="J24" s="19">
        <v>1</v>
      </c>
      <c r="K24" s="19">
        <v>2</v>
      </c>
      <c r="L24" s="19">
        <v>0</v>
      </c>
      <c r="M24" s="19">
        <v>0</v>
      </c>
      <c r="N24" s="19">
        <v>0</v>
      </c>
      <c r="O24" s="19">
        <v>0</v>
      </c>
      <c r="P24" s="16">
        <v>1</v>
      </c>
      <c r="Q24" s="16">
        <v>1</v>
      </c>
      <c r="R24" s="16">
        <v>0</v>
      </c>
      <c r="S24" s="16">
        <v>0</v>
      </c>
      <c r="T24" s="16">
        <v>1</v>
      </c>
      <c r="U24" s="16">
        <v>0</v>
      </c>
      <c r="V24" s="16">
        <v>2</v>
      </c>
      <c r="W24" s="16">
        <v>0</v>
      </c>
      <c r="X24" s="16">
        <v>1</v>
      </c>
      <c r="Z24" s="43">
        <f t="shared" ref="Z24:Z36" si="12">SUM(C24:X24)</f>
        <v>15</v>
      </c>
    </row>
    <row r="25" spans="1:27" ht="14.1" customHeight="1" x14ac:dyDescent="0.2">
      <c r="A25" s="299"/>
      <c r="B25" s="80" t="s">
        <v>4</v>
      </c>
      <c r="C25" s="19">
        <v>11</v>
      </c>
      <c r="D25" s="19">
        <v>17</v>
      </c>
      <c r="E25" s="19">
        <v>9</v>
      </c>
      <c r="F25" s="19">
        <v>14</v>
      </c>
      <c r="G25" s="19">
        <v>12</v>
      </c>
      <c r="H25" s="19">
        <v>15</v>
      </c>
      <c r="I25" s="19">
        <v>8</v>
      </c>
      <c r="J25" s="19">
        <v>17</v>
      </c>
      <c r="K25" s="19">
        <v>16</v>
      </c>
      <c r="L25" s="19">
        <v>21</v>
      </c>
      <c r="M25" s="19">
        <v>25</v>
      </c>
      <c r="N25" s="19">
        <v>11</v>
      </c>
      <c r="O25" s="19">
        <v>10</v>
      </c>
      <c r="P25" s="16">
        <v>18</v>
      </c>
      <c r="Q25" s="16">
        <v>22</v>
      </c>
      <c r="R25" s="16">
        <v>15</v>
      </c>
      <c r="S25" s="16">
        <v>19</v>
      </c>
      <c r="T25" s="16">
        <v>16</v>
      </c>
      <c r="U25" s="16">
        <v>17</v>
      </c>
      <c r="V25" s="16">
        <v>16</v>
      </c>
      <c r="W25" s="16">
        <v>17</v>
      </c>
      <c r="X25" s="16">
        <v>18</v>
      </c>
      <c r="Z25" s="43">
        <f t="shared" si="12"/>
        <v>344</v>
      </c>
    </row>
    <row r="26" spans="1:27" ht="14.1" customHeight="1" x14ac:dyDescent="0.2">
      <c r="A26" s="299"/>
      <c r="B26" s="80" t="s">
        <v>5</v>
      </c>
      <c r="C26" s="19">
        <v>61</v>
      </c>
      <c r="D26" s="19">
        <v>95</v>
      </c>
      <c r="E26" s="19">
        <v>80</v>
      </c>
      <c r="F26" s="19">
        <v>80</v>
      </c>
      <c r="G26" s="19">
        <v>63</v>
      </c>
      <c r="H26" s="19">
        <v>64</v>
      </c>
      <c r="I26" s="19">
        <v>64</v>
      </c>
      <c r="J26" s="19">
        <v>65</v>
      </c>
      <c r="K26" s="19">
        <v>73</v>
      </c>
      <c r="L26" s="19">
        <v>71</v>
      </c>
      <c r="M26" s="19">
        <v>75</v>
      </c>
      <c r="N26" s="19">
        <v>81</v>
      </c>
      <c r="O26" s="19">
        <v>56</v>
      </c>
      <c r="P26" s="16">
        <v>101</v>
      </c>
      <c r="Q26" s="16">
        <v>78</v>
      </c>
      <c r="R26" s="16">
        <v>75</v>
      </c>
      <c r="S26" s="16">
        <v>84</v>
      </c>
      <c r="T26" s="16">
        <v>61</v>
      </c>
      <c r="U26" s="16">
        <v>80</v>
      </c>
      <c r="V26" s="16">
        <v>71</v>
      </c>
      <c r="W26" s="16">
        <v>68</v>
      </c>
      <c r="X26" s="16">
        <v>61</v>
      </c>
      <c r="Z26" s="43">
        <f t="shared" si="12"/>
        <v>1607</v>
      </c>
    </row>
    <row r="27" spans="1:27" ht="14.1" customHeight="1" x14ac:dyDescent="0.2">
      <c r="A27" s="299"/>
      <c r="B27" s="80" t="s">
        <v>6</v>
      </c>
      <c r="C27" s="19">
        <v>81</v>
      </c>
      <c r="D27" s="19">
        <v>127</v>
      </c>
      <c r="E27" s="19">
        <v>107</v>
      </c>
      <c r="F27" s="19">
        <v>104</v>
      </c>
      <c r="G27" s="19">
        <v>96</v>
      </c>
      <c r="H27" s="19">
        <v>92</v>
      </c>
      <c r="I27" s="19">
        <v>96</v>
      </c>
      <c r="J27" s="19">
        <v>101</v>
      </c>
      <c r="K27" s="19">
        <v>95</v>
      </c>
      <c r="L27" s="19">
        <v>86</v>
      </c>
      <c r="M27" s="19">
        <v>86</v>
      </c>
      <c r="N27" s="19">
        <v>91</v>
      </c>
      <c r="O27" s="19">
        <v>89</v>
      </c>
      <c r="P27" s="16">
        <v>127</v>
      </c>
      <c r="Q27" s="16">
        <v>122</v>
      </c>
      <c r="R27" s="16">
        <v>115</v>
      </c>
      <c r="S27" s="16">
        <v>134</v>
      </c>
      <c r="T27" s="16">
        <v>126</v>
      </c>
      <c r="U27" s="16">
        <v>97</v>
      </c>
      <c r="V27" s="16">
        <v>98</v>
      </c>
      <c r="W27" s="16">
        <v>82</v>
      </c>
      <c r="X27" s="16">
        <v>81</v>
      </c>
      <c r="Z27" s="43">
        <f t="shared" si="12"/>
        <v>2233</v>
      </c>
    </row>
    <row r="28" spans="1:27" ht="14.1" customHeight="1" x14ac:dyDescent="0.2">
      <c r="A28" s="299"/>
      <c r="B28" s="80" t="s">
        <v>7</v>
      </c>
      <c r="C28" s="19">
        <v>195</v>
      </c>
      <c r="D28" s="19">
        <v>220</v>
      </c>
      <c r="E28" s="19">
        <v>186</v>
      </c>
      <c r="F28" s="19">
        <v>155</v>
      </c>
      <c r="G28" s="19">
        <v>173</v>
      </c>
      <c r="H28" s="19">
        <v>191</v>
      </c>
      <c r="I28" s="19">
        <v>143</v>
      </c>
      <c r="J28" s="19">
        <v>172</v>
      </c>
      <c r="K28" s="19">
        <v>152</v>
      </c>
      <c r="L28" s="19">
        <v>178</v>
      </c>
      <c r="M28" s="19">
        <v>163</v>
      </c>
      <c r="N28" s="19">
        <v>171</v>
      </c>
      <c r="O28" s="19">
        <v>171</v>
      </c>
      <c r="P28" s="16">
        <v>251</v>
      </c>
      <c r="Q28" s="16">
        <v>300</v>
      </c>
      <c r="R28" s="16">
        <v>283</v>
      </c>
      <c r="S28" s="16">
        <v>285</v>
      </c>
      <c r="T28" s="16">
        <v>230</v>
      </c>
      <c r="U28" s="16">
        <v>246</v>
      </c>
      <c r="V28" s="16">
        <v>184</v>
      </c>
      <c r="W28" s="16">
        <v>174</v>
      </c>
      <c r="X28" s="16">
        <v>156</v>
      </c>
      <c r="Z28" s="43">
        <f t="shared" si="12"/>
        <v>4379</v>
      </c>
    </row>
    <row r="29" spans="1:27" ht="14.1" customHeight="1" x14ac:dyDescent="0.2">
      <c r="A29" s="299"/>
      <c r="B29" s="79" t="s">
        <v>8</v>
      </c>
      <c r="C29" s="19">
        <v>266</v>
      </c>
      <c r="D29" s="19">
        <v>357</v>
      </c>
      <c r="E29" s="19">
        <v>288</v>
      </c>
      <c r="F29" s="19">
        <v>273</v>
      </c>
      <c r="G29" s="19">
        <v>232</v>
      </c>
      <c r="H29" s="19">
        <v>251</v>
      </c>
      <c r="I29" s="19">
        <v>233</v>
      </c>
      <c r="J29" s="19">
        <v>239</v>
      </c>
      <c r="K29" s="19">
        <v>253</v>
      </c>
      <c r="L29" s="19">
        <v>264</v>
      </c>
      <c r="M29" s="19">
        <v>233</v>
      </c>
      <c r="N29" s="19">
        <v>223</v>
      </c>
      <c r="O29" s="19">
        <v>248</v>
      </c>
      <c r="P29" s="16">
        <v>337</v>
      </c>
      <c r="Q29" s="16">
        <v>403</v>
      </c>
      <c r="R29" s="16">
        <v>447</v>
      </c>
      <c r="S29" s="16">
        <v>438</v>
      </c>
      <c r="T29" s="16">
        <v>419</v>
      </c>
      <c r="U29" s="16">
        <v>305</v>
      </c>
      <c r="V29" s="16">
        <v>323</v>
      </c>
      <c r="W29" s="16">
        <v>293</v>
      </c>
      <c r="X29" s="16">
        <v>258</v>
      </c>
      <c r="Z29" s="43">
        <f t="shared" si="12"/>
        <v>6583</v>
      </c>
    </row>
    <row r="30" spans="1:27" ht="14.1" customHeight="1" x14ac:dyDescent="0.2">
      <c r="A30" s="300" t="s">
        <v>25</v>
      </c>
      <c r="B30" s="79" t="s">
        <v>2</v>
      </c>
      <c r="C30" s="19">
        <v>2</v>
      </c>
      <c r="D30" s="19">
        <v>0</v>
      </c>
      <c r="E30" s="19">
        <v>2</v>
      </c>
      <c r="F30" s="19">
        <v>0</v>
      </c>
      <c r="G30" s="19">
        <v>1</v>
      </c>
      <c r="H30" s="19">
        <v>5</v>
      </c>
      <c r="I30" s="19">
        <v>4</v>
      </c>
      <c r="J30" s="19">
        <v>1</v>
      </c>
      <c r="K30" s="19">
        <v>2</v>
      </c>
      <c r="L30" s="19">
        <v>0</v>
      </c>
      <c r="M30" s="19">
        <v>2</v>
      </c>
      <c r="N30" s="19">
        <v>1</v>
      </c>
      <c r="O30" s="19">
        <v>1</v>
      </c>
      <c r="P30" s="16">
        <v>1</v>
      </c>
      <c r="Q30" s="16">
        <v>5</v>
      </c>
      <c r="R30" s="16">
        <v>0</v>
      </c>
      <c r="S30" s="16">
        <v>1</v>
      </c>
      <c r="T30" s="16">
        <v>0</v>
      </c>
      <c r="U30" s="16">
        <v>1</v>
      </c>
      <c r="V30" s="16">
        <v>2</v>
      </c>
      <c r="W30" s="16">
        <v>2</v>
      </c>
      <c r="X30" s="16">
        <v>2</v>
      </c>
      <c r="Z30" s="43">
        <f t="shared" si="12"/>
        <v>35</v>
      </c>
    </row>
    <row r="31" spans="1:27" ht="14.1" customHeight="1" x14ac:dyDescent="0.2">
      <c r="A31" s="300"/>
      <c r="B31" s="80" t="s">
        <v>3</v>
      </c>
      <c r="C31" s="19">
        <v>0</v>
      </c>
      <c r="D31" s="19">
        <v>2</v>
      </c>
      <c r="E31" s="19">
        <v>0</v>
      </c>
      <c r="F31" s="19">
        <v>3</v>
      </c>
      <c r="G31" s="19">
        <v>1</v>
      </c>
      <c r="H31" s="19">
        <v>2</v>
      </c>
      <c r="I31" s="19">
        <v>1</v>
      </c>
      <c r="J31" s="19">
        <v>1</v>
      </c>
      <c r="K31" s="19">
        <v>1</v>
      </c>
      <c r="L31" s="19">
        <v>0</v>
      </c>
      <c r="M31" s="19">
        <v>2</v>
      </c>
      <c r="N31" s="19">
        <v>0</v>
      </c>
      <c r="O31" s="19">
        <v>1</v>
      </c>
      <c r="P31" s="16">
        <v>1</v>
      </c>
      <c r="Q31" s="16">
        <v>1</v>
      </c>
      <c r="R31" s="16">
        <v>0</v>
      </c>
      <c r="S31" s="16">
        <v>1</v>
      </c>
      <c r="T31" s="16">
        <v>0</v>
      </c>
      <c r="U31" s="16">
        <v>2</v>
      </c>
      <c r="V31" s="16">
        <v>0</v>
      </c>
      <c r="W31" s="16">
        <v>3</v>
      </c>
      <c r="X31" s="16">
        <v>1</v>
      </c>
      <c r="Z31" s="43">
        <f t="shared" si="12"/>
        <v>23</v>
      </c>
    </row>
    <row r="32" spans="1:27" ht="14.1" customHeight="1" x14ac:dyDescent="0.2">
      <c r="A32" s="300"/>
      <c r="B32" s="80" t="s">
        <v>4</v>
      </c>
      <c r="C32" s="19">
        <v>13</v>
      </c>
      <c r="D32" s="19">
        <v>42</v>
      </c>
      <c r="E32" s="19">
        <v>27</v>
      </c>
      <c r="F32" s="19">
        <v>36</v>
      </c>
      <c r="G32" s="19">
        <v>19</v>
      </c>
      <c r="H32" s="19">
        <v>16</v>
      </c>
      <c r="I32" s="19">
        <v>31</v>
      </c>
      <c r="J32" s="19">
        <v>28</v>
      </c>
      <c r="K32" s="19">
        <v>31</v>
      </c>
      <c r="L32" s="19">
        <v>27</v>
      </c>
      <c r="M32" s="19">
        <v>26</v>
      </c>
      <c r="N32" s="19">
        <v>30</v>
      </c>
      <c r="O32" s="19">
        <v>16</v>
      </c>
      <c r="P32" s="16">
        <v>43</v>
      </c>
      <c r="Q32" s="16">
        <v>33</v>
      </c>
      <c r="R32" s="16">
        <v>32</v>
      </c>
      <c r="S32" s="16">
        <v>35</v>
      </c>
      <c r="T32" s="16">
        <v>35</v>
      </c>
      <c r="U32" s="16">
        <v>22</v>
      </c>
      <c r="V32" s="16">
        <v>41</v>
      </c>
      <c r="W32" s="16">
        <v>29</v>
      </c>
      <c r="X32" s="16">
        <v>28</v>
      </c>
      <c r="Z32" s="43">
        <f t="shared" si="12"/>
        <v>640</v>
      </c>
    </row>
    <row r="33" spans="1:61" ht="14.1" customHeight="1" x14ac:dyDescent="0.2">
      <c r="A33" s="300"/>
      <c r="B33" s="80" t="s">
        <v>5</v>
      </c>
      <c r="C33" s="19">
        <v>92</v>
      </c>
      <c r="D33" s="19">
        <v>120</v>
      </c>
      <c r="E33" s="19">
        <v>113</v>
      </c>
      <c r="F33" s="19">
        <v>91</v>
      </c>
      <c r="G33" s="19">
        <v>111</v>
      </c>
      <c r="H33" s="19">
        <v>106</v>
      </c>
      <c r="I33" s="19">
        <v>102</v>
      </c>
      <c r="J33" s="19">
        <v>86</v>
      </c>
      <c r="K33" s="19">
        <v>92</v>
      </c>
      <c r="L33" s="19">
        <v>102</v>
      </c>
      <c r="M33" s="19">
        <v>104</v>
      </c>
      <c r="N33" s="19">
        <v>108</v>
      </c>
      <c r="O33" s="19">
        <v>90</v>
      </c>
      <c r="P33" s="16">
        <v>125</v>
      </c>
      <c r="Q33" s="16">
        <v>163</v>
      </c>
      <c r="R33" s="16">
        <v>139</v>
      </c>
      <c r="S33" s="16">
        <v>146</v>
      </c>
      <c r="T33" s="16">
        <v>146</v>
      </c>
      <c r="U33" s="16">
        <v>102</v>
      </c>
      <c r="V33" s="16">
        <v>132</v>
      </c>
      <c r="W33" s="16">
        <v>96</v>
      </c>
      <c r="X33" s="16">
        <v>104</v>
      </c>
      <c r="Z33" s="43">
        <f t="shared" si="12"/>
        <v>2470</v>
      </c>
    </row>
    <row r="34" spans="1:61" ht="14.1" customHeight="1" x14ac:dyDescent="0.2">
      <c r="A34" s="300"/>
      <c r="B34" s="80" t="s">
        <v>6</v>
      </c>
      <c r="C34" s="19">
        <v>116</v>
      </c>
      <c r="D34" s="19">
        <v>161</v>
      </c>
      <c r="E34" s="19">
        <v>132</v>
      </c>
      <c r="F34" s="19">
        <v>127</v>
      </c>
      <c r="G34" s="19">
        <v>118</v>
      </c>
      <c r="H34" s="19">
        <v>119</v>
      </c>
      <c r="I34" s="19">
        <v>144</v>
      </c>
      <c r="J34" s="19">
        <v>123</v>
      </c>
      <c r="K34" s="19">
        <v>119</v>
      </c>
      <c r="L34" s="19">
        <v>131</v>
      </c>
      <c r="M34" s="19">
        <v>137</v>
      </c>
      <c r="N34" s="19">
        <v>137</v>
      </c>
      <c r="O34" s="19">
        <v>113</v>
      </c>
      <c r="P34" s="16">
        <v>206</v>
      </c>
      <c r="Q34" s="16">
        <v>208</v>
      </c>
      <c r="R34" s="16">
        <v>180</v>
      </c>
      <c r="S34" s="16">
        <v>175</v>
      </c>
      <c r="T34" s="16">
        <v>144</v>
      </c>
      <c r="U34" s="16">
        <v>144</v>
      </c>
      <c r="V34" s="16">
        <v>133</v>
      </c>
      <c r="W34" s="16">
        <v>133</v>
      </c>
      <c r="X34" s="16">
        <v>115</v>
      </c>
      <c r="Z34" s="43">
        <f t="shared" si="12"/>
        <v>3115</v>
      </c>
    </row>
    <row r="35" spans="1:61" ht="14.1" customHeight="1" x14ac:dyDescent="0.2">
      <c r="A35" s="300"/>
      <c r="B35" s="80" t="s">
        <v>7</v>
      </c>
      <c r="C35" s="19">
        <v>177</v>
      </c>
      <c r="D35" s="19">
        <v>208</v>
      </c>
      <c r="E35" s="19">
        <v>199</v>
      </c>
      <c r="F35" s="19">
        <v>188</v>
      </c>
      <c r="G35" s="19">
        <v>195</v>
      </c>
      <c r="H35" s="19">
        <v>187</v>
      </c>
      <c r="I35" s="19">
        <v>185</v>
      </c>
      <c r="J35" s="19">
        <v>182</v>
      </c>
      <c r="K35" s="19">
        <v>181</v>
      </c>
      <c r="L35" s="19">
        <v>182</v>
      </c>
      <c r="M35" s="19">
        <v>164</v>
      </c>
      <c r="N35" s="19">
        <v>192</v>
      </c>
      <c r="O35" s="19">
        <v>146</v>
      </c>
      <c r="P35" s="16">
        <v>291</v>
      </c>
      <c r="Q35" s="16">
        <v>341</v>
      </c>
      <c r="R35" s="16">
        <v>323</v>
      </c>
      <c r="S35" s="16">
        <v>293</v>
      </c>
      <c r="T35" s="16">
        <v>249</v>
      </c>
      <c r="U35" s="16">
        <v>221</v>
      </c>
      <c r="V35" s="16">
        <v>222</v>
      </c>
      <c r="W35" s="16">
        <v>175</v>
      </c>
      <c r="X35" s="16">
        <v>171</v>
      </c>
      <c r="Z35" s="43">
        <f>SUM(C35:X35)</f>
        <v>4672</v>
      </c>
    </row>
    <row r="36" spans="1:61" ht="14.1" customHeight="1" x14ac:dyDescent="0.2">
      <c r="A36" s="300"/>
      <c r="B36" s="79" t="s">
        <v>8</v>
      </c>
      <c r="C36" s="19">
        <v>145</v>
      </c>
      <c r="D36" s="19">
        <v>217</v>
      </c>
      <c r="E36" s="19">
        <v>178</v>
      </c>
      <c r="F36" s="19">
        <v>154</v>
      </c>
      <c r="G36" s="19">
        <v>163</v>
      </c>
      <c r="H36" s="19">
        <v>165</v>
      </c>
      <c r="I36" s="19">
        <v>151</v>
      </c>
      <c r="J36" s="19">
        <v>145</v>
      </c>
      <c r="K36" s="19">
        <v>154</v>
      </c>
      <c r="L36" s="19">
        <v>143</v>
      </c>
      <c r="M36" s="19">
        <v>166</v>
      </c>
      <c r="N36" s="19">
        <v>148</v>
      </c>
      <c r="O36" s="19">
        <v>134</v>
      </c>
      <c r="P36" s="16">
        <v>240</v>
      </c>
      <c r="Q36" s="16">
        <v>300</v>
      </c>
      <c r="R36" s="16">
        <v>304</v>
      </c>
      <c r="S36" s="16">
        <v>224</v>
      </c>
      <c r="T36" s="16">
        <v>251</v>
      </c>
      <c r="U36" s="16">
        <v>197</v>
      </c>
      <c r="V36" s="16">
        <v>195</v>
      </c>
      <c r="W36" s="16">
        <v>152</v>
      </c>
      <c r="X36" s="16">
        <v>129</v>
      </c>
      <c r="Z36" s="43">
        <f t="shared" si="12"/>
        <v>4055</v>
      </c>
    </row>
    <row r="37" spans="1:61" ht="14.1" customHeight="1" x14ac:dyDescent="0.2">
      <c r="A37" s="69"/>
      <c r="B37" s="69"/>
      <c r="C37" s="66"/>
      <c r="D37" s="66"/>
      <c r="E37" s="66"/>
      <c r="F37" s="66"/>
      <c r="G37" s="66"/>
      <c r="H37" s="66"/>
      <c r="I37" s="66"/>
      <c r="J37" s="66"/>
      <c r="K37" s="81"/>
      <c r="L37" s="81"/>
      <c r="M37" s="81"/>
      <c r="N37" s="81"/>
      <c r="O37" s="66"/>
      <c r="P37" s="76"/>
      <c r="Q37" s="76"/>
      <c r="R37" s="76"/>
      <c r="S37" s="76"/>
      <c r="T37" s="76"/>
      <c r="U37" s="76"/>
      <c r="V37" s="76"/>
      <c r="W37" s="76"/>
      <c r="X37" s="76"/>
    </row>
    <row r="38" spans="1:61" ht="14.1" customHeight="1" x14ac:dyDescent="0.2">
      <c r="A38" s="69"/>
      <c r="B38" s="290" t="s">
        <v>36</v>
      </c>
      <c r="C38" s="290"/>
      <c r="D38" s="290"/>
      <c r="E38" s="66"/>
      <c r="F38" s="66"/>
      <c r="G38" s="66"/>
      <c r="H38" s="66"/>
      <c r="I38" s="66"/>
      <c r="J38" s="66"/>
      <c r="K38" s="81"/>
      <c r="L38" s="81"/>
      <c r="M38" s="81"/>
      <c r="N38" s="81"/>
      <c r="O38" s="66"/>
      <c r="P38" s="76"/>
      <c r="Q38" s="76"/>
      <c r="R38" s="76"/>
      <c r="S38" s="76"/>
      <c r="T38" s="76"/>
      <c r="U38" s="76"/>
      <c r="V38" s="76"/>
      <c r="W38" s="76"/>
      <c r="X38" s="76"/>
      <c r="AB38" s="301"/>
      <c r="AC38" s="301"/>
      <c r="AD38" s="301"/>
      <c r="AE38" s="301"/>
      <c r="AF38" s="301"/>
      <c r="AG38" s="301"/>
      <c r="AH38" s="301"/>
      <c r="AI38" s="301"/>
      <c r="AJ38" s="301"/>
      <c r="AK38" s="301"/>
      <c r="AL38" s="301"/>
      <c r="AM38" s="301"/>
      <c r="AN38" s="301"/>
      <c r="AO38" s="301"/>
      <c r="AP38" s="301"/>
      <c r="AQ38" s="301"/>
      <c r="AR38" s="301"/>
    </row>
    <row r="39" spans="1:61" ht="14.1" customHeight="1" x14ac:dyDescent="0.2">
      <c r="A39" s="46"/>
      <c r="B39" s="17" t="s">
        <v>10</v>
      </c>
      <c r="C39" s="82">
        <v>105</v>
      </c>
      <c r="D39" s="82">
        <v>121</v>
      </c>
      <c r="E39" s="82">
        <v>114</v>
      </c>
      <c r="F39" s="82">
        <v>103</v>
      </c>
      <c r="G39" s="82">
        <v>96</v>
      </c>
      <c r="H39" s="82">
        <v>88</v>
      </c>
      <c r="I39" s="82">
        <v>76</v>
      </c>
      <c r="J39" s="82">
        <v>105</v>
      </c>
      <c r="K39" s="82">
        <v>99</v>
      </c>
      <c r="L39" s="82">
        <v>105</v>
      </c>
      <c r="M39" s="82">
        <v>109</v>
      </c>
      <c r="N39" s="82">
        <v>101</v>
      </c>
      <c r="O39" s="82">
        <v>108</v>
      </c>
      <c r="P39" s="18">
        <v>121</v>
      </c>
      <c r="Q39" s="18">
        <v>131</v>
      </c>
      <c r="R39" s="18">
        <v>158</v>
      </c>
      <c r="S39" s="18">
        <v>139</v>
      </c>
      <c r="T39" s="18">
        <v>122</v>
      </c>
      <c r="U39" s="18">
        <v>100</v>
      </c>
      <c r="V39" s="18">
        <v>120</v>
      </c>
      <c r="W39" s="18">
        <v>99</v>
      </c>
      <c r="X39" s="18">
        <v>88</v>
      </c>
      <c r="Z39" s="43">
        <f>SUM(C39:X39)</f>
        <v>2408</v>
      </c>
      <c r="AB39" s="302"/>
      <c r="AC39" s="302"/>
      <c r="AD39" s="302"/>
      <c r="AE39" s="302"/>
      <c r="AF39" s="302"/>
      <c r="AG39" s="302"/>
      <c r="AH39" s="302"/>
      <c r="AI39" s="302"/>
      <c r="AJ39" s="302"/>
      <c r="AK39" s="302"/>
      <c r="AL39" s="302"/>
      <c r="AM39" s="302"/>
      <c r="AN39" s="302"/>
      <c r="AO39" s="302"/>
      <c r="AP39" s="302"/>
      <c r="AQ39" s="302"/>
      <c r="AR39" s="302"/>
      <c r="AS39" s="154"/>
      <c r="AT39" s="154"/>
      <c r="AU39" s="154"/>
      <c r="AV39" s="154"/>
      <c r="AW39" s="154"/>
      <c r="AX39" s="154"/>
      <c r="AY39" s="154"/>
      <c r="AZ39" s="154"/>
      <c r="BA39" s="154"/>
      <c r="BB39" s="154"/>
      <c r="BC39" s="154"/>
      <c r="BD39" s="154"/>
      <c r="BE39" s="154"/>
      <c r="BF39" s="154"/>
      <c r="BG39" s="154"/>
      <c r="BH39" s="154"/>
      <c r="BI39" s="154"/>
    </row>
    <row r="40" spans="1:61" ht="14.1" customHeight="1" x14ac:dyDescent="0.25">
      <c r="A40" s="46"/>
      <c r="B40" s="17" t="s">
        <v>11</v>
      </c>
      <c r="C40" s="19">
        <v>20</v>
      </c>
      <c r="D40" s="19">
        <v>41</v>
      </c>
      <c r="E40" s="19">
        <v>38</v>
      </c>
      <c r="F40" s="19">
        <v>29</v>
      </c>
      <c r="G40" s="19">
        <v>27</v>
      </c>
      <c r="H40" s="19">
        <v>24</v>
      </c>
      <c r="I40" s="19">
        <v>25</v>
      </c>
      <c r="J40" s="19">
        <v>23</v>
      </c>
      <c r="K40" s="19">
        <v>35</v>
      </c>
      <c r="L40" s="19">
        <v>32</v>
      </c>
      <c r="M40" s="19">
        <v>29</v>
      </c>
      <c r="N40" s="19">
        <v>36</v>
      </c>
      <c r="O40" s="19">
        <v>23</v>
      </c>
      <c r="P40" s="16">
        <v>42</v>
      </c>
      <c r="Q40" s="16">
        <v>37</v>
      </c>
      <c r="R40" s="16">
        <v>31</v>
      </c>
      <c r="S40" s="16">
        <v>30</v>
      </c>
      <c r="T40" s="16">
        <v>27</v>
      </c>
      <c r="U40" s="16">
        <v>24</v>
      </c>
      <c r="V40" s="16">
        <v>28</v>
      </c>
      <c r="W40" s="16">
        <v>32</v>
      </c>
      <c r="X40" s="16">
        <v>18</v>
      </c>
      <c r="Z40" s="43">
        <f t="shared" ref="Z40:Z52" si="13">SUM(C40:X40)</f>
        <v>651</v>
      </c>
      <c r="AB40" s="153"/>
      <c r="AC40" s="153"/>
      <c r="AD40" s="153"/>
      <c r="AE40" s="153"/>
      <c r="AF40" s="153"/>
      <c r="AG40" s="153"/>
      <c r="AH40" s="153"/>
      <c r="AI40" s="153"/>
      <c r="AJ40" s="153"/>
      <c r="AK40" s="153"/>
      <c r="AL40" s="153"/>
      <c r="AM40" s="153"/>
      <c r="AN40" s="153"/>
      <c r="AO40" s="153"/>
      <c r="AP40" s="153"/>
      <c r="AQ40" s="153"/>
      <c r="AR40" s="153"/>
      <c r="AS40" s="154"/>
      <c r="AT40" s="154"/>
      <c r="AU40" s="154"/>
      <c r="AV40" s="154"/>
      <c r="AW40" s="154"/>
      <c r="AX40" s="154"/>
      <c r="AY40" s="154"/>
      <c r="AZ40" s="154"/>
      <c r="BA40" s="154"/>
      <c r="BB40" s="154"/>
      <c r="BC40" s="154"/>
      <c r="BD40" s="154"/>
      <c r="BE40" s="154"/>
      <c r="BF40" s="154"/>
      <c r="BG40" s="154"/>
      <c r="BH40" s="154"/>
      <c r="BI40" s="154"/>
    </row>
    <row r="41" spans="1:61" ht="14.1" customHeight="1" x14ac:dyDescent="0.25">
      <c r="A41" s="46"/>
      <c r="B41" s="17" t="s">
        <v>12</v>
      </c>
      <c r="C41" s="19">
        <v>37</v>
      </c>
      <c r="D41" s="19">
        <v>58</v>
      </c>
      <c r="E41" s="19">
        <v>42</v>
      </c>
      <c r="F41" s="19">
        <v>42</v>
      </c>
      <c r="G41" s="19">
        <v>43</v>
      </c>
      <c r="H41" s="19">
        <v>44</v>
      </c>
      <c r="I41" s="19">
        <v>43</v>
      </c>
      <c r="J41" s="19">
        <v>39</v>
      </c>
      <c r="K41" s="19">
        <v>37</v>
      </c>
      <c r="L41" s="19">
        <v>40</v>
      </c>
      <c r="M41" s="19">
        <v>36</v>
      </c>
      <c r="N41" s="19">
        <v>41</v>
      </c>
      <c r="O41" s="19">
        <v>28</v>
      </c>
      <c r="P41" s="16">
        <v>73</v>
      </c>
      <c r="Q41" s="16">
        <v>53</v>
      </c>
      <c r="R41" s="16">
        <v>42</v>
      </c>
      <c r="S41" s="16">
        <v>43</v>
      </c>
      <c r="T41" s="16">
        <v>45</v>
      </c>
      <c r="U41" s="16">
        <v>35</v>
      </c>
      <c r="V41" s="16">
        <v>39</v>
      </c>
      <c r="W41" s="16">
        <v>31</v>
      </c>
      <c r="X41" s="16">
        <v>33</v>
      </c>
      <c r="Z41" s="43">
        <f t="shared" si="13"/>
        <v>924</v>
      </c>
      <c r="AB41" s="153"/>
      <c r="AC41" s="153"/>
      <c r="AD41" s="153"/>
      <c r="AE41" s="153"/>
      <c r="AF41" s="153"/>
      <c r="AG41" s="153"/>
      <c r="AH41" s="153"/>
      <c r="AI41" s="153"/>
      <c r="AJ41" s="153"/>
      <c r="AK41" s="153"/>
      <c r="AL41" s="153"/>
      <c r="AM41" s="153"/>
      <c r="AN41" s="153"/>
      <c r="AO41" s="153"/>
      <c r="AP41" s="153"/>
      <c r="AQ41" s="153"/>
      <c r="AR41" s="153"/>
      <c r="AS41" s="154"/>
      <c r="AT41" s="154"/>
      <c r="AU41" s="154"/>
      <c r="AV41" s="154"/>
      <c r="AW41" s="154"/>
      <c r="AX41" s="154"/>
      <c r="AY41" s="154"/>
      <c r="AZ41" s="154"/>
      <c r="BA41" s="154"/>
      <c r="BB41" s="154"/>
      <c r="BC41" s="154"/>
      <c r="BD41" s="154"/>
      <c r="BE41" s="154"/>
      <c r="BF41" s="154"/>
      <c r="BG41" s="154"/>
      <c r="BH41" s="154"/>
      <c r="BI41" s="154"/>
    </row>
    <row r="42" spans="1:61" ht="14.1" customHeight="1" x14ac:dyDescent="0.25">
      <c r="A42" s="46"/>
      <c r="B42" s="17" t="s">
        <v>13</v>
      </c>
      <c r="C42" s="19">
        <v>70</v>
      </c>
      <c r="D42" s="19">
        <v>96</v>
      </c>
      <c r="E42" s="19">
        <v>96</v>
      </c>
      <c r="F42" s="19">
        <v>96</v>
      </c>
      <c r="G42" s="19">
        <v>79</v>
      </c>
      <c r="H42" s="19">
        <v>81</v>
      </c>
      <c r="I42" s="19">
        <v>80</v>
      </c>
      <c r="J42" s="19">
        <v>88</v>
      </c>
      <c r="K42" s="19">
        <v>79</v>
      </c>
      <c r="L42" s="19">
        <v>79</v>
      </c>
      <c r="M42" s="19">
        <v>80</v>
      </c>
      <c r="N42" s="19">
        <v>70</v>
      </c>
      <c r="O42" s="19">
        <v>98</v>
      </c>
      <c r="P42" s="16">
        <v>82</v>
      </c>
      <c r="Q42" s="16">
        <v>109</v>
      </c>
      <c r="R42" s="16">
        <v>113</v>
      </c>
      <c r="S42" s="16">
        <v>102</v>
      </c>
      <c r="T42" s="16">
        <v>110</v>
      </c>
      <c r="U42" s="16">
        <v>91</v>
      </c>
      <c r="V42" s="16">
        <v>81</v>
      </c>
      <c r="W42" s="16">
        <v>67</v>
      </c>
      <c r="X42" s="16">
        <v>90</v>
      </c>
      <c r="Z42" s="43">
        <f t="shared" si="13"/>
        <v>1937</v>
      </c>
      <c r="AB42" s="153"/>
      <c r="AC42" s="153"/>
      <c r="AD42" s="153"/>
      <c r="AE42" s="153"/>
      <c r="AF42" s="153"/>
      <c r="AG42" s="153"/>
      <c r="AH42" s="153"/>
      <c r="AI42" s="153"/>
      <c r="AJ42" s="153"/>
      <c r="AK42" s="153"/>
      <c r="AL42" s="153"/>
      <c r="AM42" s="153"/>
      <c r="AN42" s="153"/>
      <c r="AO42" s="153"/>
      <c r="AP42" s="153"/>
      <c r="AQ42" s="153"/>
      <c r="AR42" s="153"/>
      <c r="AS42" s="154"/>
      <c r="AT42" s="154"/>
      <c r="AU42" s="154"/>
      <c r="AV42" s="154"/>
      <c r="AW42" s="154"/>
      <c r="AX42" s="154"/>
      <c r="AY42" s="154"/>
      <c r="AZ42" s="154"/>
      <c r="BA42" s="154"/>
      <c r="BB42" s="154"/>
      <c r="BC42" s="154"/>
      <c r="BD42" s="154"/>
      <c r="BE42" s="154"/>
      <c r="BF42" s="154"/>
      <c r="BG42" s="154"/>
      <c r="BH42" s="154"/>
      <c r="BI42" s="154"/>
    </row>
    <row r="43" spans="1:61" ht="14.1" customHeight="1" x14ac:dyDescent="0.25">
      <c r="A43" s="46"/>
      <c r="B43" s="17" t="s">
        <v>14</v>
      </c>
      <c r="C43" s="19">
        <v>76</v>
      </c>
      <c r="D43" s="19">
        <v>92</v>
      </c>
      <c r="E43" s="19">
        <v>68</v>
      </c>
      <c r="F43" s="19">
        <v>78</v>
      </c>
      <c r="G43" s="19">
        <v>67</v>
      </c>
      <c r="H43" s="19">
        <v>55</v>
      </c>
      <c r="I43" s="19">
        <v>73</v>
      </c>
      <c r="J43" s="19">
        <v>65</v>
      </c>
      <c r="K43" s="19">
        <v>57</v>
      </c>
      <c r="L43" s="19">
        <v>75</v>
      </c>
      <c r="M43" s="19">
        <v>55</v>
      </c>
      <c r="N43" s="19">
        <v>66</v>
      </c>
      <c r="O43" s="19">
        <v>74</v>
      </c>
      <c r="P43" s="16">
        <v>96</v>
      </c>
      <c r="Q43" s="16">
        <v>110</v>
      </c>
      <c r="R43" s="16">
        <v>85</v>
      </c>
      <c r="S43" s="16">
        <v>97</v>
      </c>
      <c r="T43" s="16">
        <v>107</v>
      </c>
      <c r="U43" s="16">
        <v>104</v>
      </c>
      <c r="V43" s="16">
        <v>85</v>
      </c>
      <c r="W43" s="16">
        <v>59</v>
      </c>
      <c r="X43" s="16">
        <v>50</v>
      </c>
      <c r="Z43" s="43">
        <f t="shared" si="13"/>
        <v>1694</v>
      </c>
      <c r="AB43" s="153"/>
      <c r="AC43" s="153"/>
      <c r="AD43" s="153"/>
      <c r="AE43" s="153"/>
      <c r="AF43" s="153"/>
      <c r="AG43" s="153"/>
      <c r="AH43" s="153"/>
      <c r="AI43" s="153"/>
      <c r="AJ43" s="153"/>
      <c r="AK43" s="153"/>
      <c r="AL43" s="153"/>
      <c r="AM43" s="153"/>
      <c r="AN43" s="153"/>
      <c r="AO43" s="153"/>
      <c r="AP43" s="153"/>
      <c r="AQ43" s="153"/>
      <c r="AR43" s="153"/>
      <c r="AS43" s="154"/>
      <c r="AT43" s="154"/>
      <c r="AU43" s="154"/>
      <c r="AV43" s="154"/>
      <c r="AW43" s="154"/>
      <c r="AX43" s="154"/>
      <c r="AY43" s="154"/>
      <c r="AZ43" s="154"/>
      <c r="BA43" s="154"/>
      <c r="BB43" s="154"/>
      <c r="BC43" s="154"/>
      <c r="BD43" s="154"/>
      <c r="BE43" s="154"/>
      <c r="BF43" s="154"/>
      <c r="BG43" s="154"/>
      <c r="BH43" s="154"/>
      <c r="BI43" s="154"/>
    </row>
    <row r="44" spans="1:61" ht="14.1" customHeight="1" x14ac:dyDescent="0.25">
      <c r="A44" s="46"/>
      <c r="B44" s="17" t="s">
        <v>15</v>
      </c>
      <c r="C44" s="19">
        <v>113</v>
      </c>
      <c r="D44" s="19">
        <v>148</v>
      </c>
      <c r="E44" s="19">
        <v>122</v>
      </c>
      <c r="F44" s="19">
        <v>117</v>
      </c>
      <c r="G44" s="19">
        <v>109</v>
      </c>
      <c r="H44" s="19">
        <v>131</v>
      </c>
      <c r="I44" s="19">
        <v>119</v>
      </c>
      <c r="J44" s="19">
        <v>131</v>
      </c>
      <c r="K44" s="19">
        <v>111</v>
      </c>
      <c r="L44" s="19">
        <v>106</v>
      </c>
      <c r="M44" s="19">
        <v>128</v>
      </c>
      <c r="N44" s="19">
        <v>132</v>
      </c>
      <c r="O44" s="19">
        <v>112</v>
      </c>
      <c r="P44" s="16">
        <v>141</v>
      </c>
      <c r="Q44" s="16">
        <v>158</v>
      </c>
      <c r="R44" s="16">
        <v>169</v>
      </c>
      <c r="S44" s="16">
        <v>147</v>
      </c>
      <c r="T44" s="16">
        <v>139</v>
      </c>
      <c r="U44" s="16">
        <v>128</v>
      </c>
      <c r="V44" s="16">
        <v>110</v>
      </c>
      <c r="W44" s="16">
        <v>97</v>
      </c>
      <c r="X44" s="16">
        <v>109</v>
      </c>
      <c r="Z44" s="43">
        <f t="shared" si="13"/>
        <v>2777</v>
      </c>
      <c r="AB44" s="153"/>
      <c r="AC44" s="153"/>
      <c r="AD44" s="153"/>
      <c r="AE44" s="153"/>
      <c r="AF44" s="153"/>
      <c r="AG44" s="153"/>
      <c r="AH44" s="153"/>
      <c r="AI44" s="153"/>
      <c r="AJ44" s="153"/>
      <c r="AK44" s="153"/>
      <c r="AL44" s="153"/>
      <c r="AM44" s="153"/>
      <c r="AN44" s="153"/>
      <c r="AO44" s="153"/>
      <c r="AP44" s="153"/>
      <c r="AQ44" s="153"/>
      <c r="AR44" s="153"/>
      <c r="AS44" s="154"/>
      <c r="AT44" s="154"/>
      <c r="AU44" s="154"/>
      <c r="AV44" s="154"/>
      <c r="AW44" s="154"/>
      <c r="AX44" s="154"/>
      <c r="AY44" s="154"/>
      <c r="AZ44" s="154"/>
      <c r="BA44" s="154"/>
      <c r="BB44" s="154"/>
      <c r="BC44" s="154"/>
      <c r="BD44" s="154"/>
      <c r="BE44" s="154"/>
      <c r="BF44" s="154"/>
      <c r="BG44" s="154"/>
      <c r="BH44" s="154"/>
      <c r="BI44" s="154"/>
    </row>
    <row r="45" spans="1:61" ht="14.1" customHeight="1" x14ac:dyDescent="0.25">
      <c r="A45" s="46"/>
      <c r="B45" s="17" t="s">
        <v>16</v>
      </c>
      <c r="C45" s="19">
        <v>250</v>
      </c>
      <c r="D45" s="19">
        <v>353</v>
      </c>
      <c r="E45" s="19">
        <v>296</v>
      </c>
      <c r="F45" s="19">
        <v>235</v>
      </c>
      <c r="G45" s="19">
        <v>264</v>
      </c>
      <c r="H45" s="19">
        <v>245</v>
      </c>
      <c r="I45" s="19">
        <v>243</v>
      </c>
      <c r="J45" s="19">
        <v>238</v>
      </c>
      <c r="K45" s="19">
        <v>255</v>
      </c>
      <c r="L45" s="19">
        <v>283</v>
      </c>
      <c r="M45" s="19">
        <v>234</v>
      </c>
      <c r="N45" s="19">
        <v>264</v>
      </c>
      <c r="O45" s="19">
        <v>167</v>
      </c>
      <c r="P45" s="16">
        <v>479</v>
      </c>
      <c r="Q45" s="16">
        <v>499</v>
      </c>
      <c r="R45" s="16">
        <v>482</v>
      </c>
      <c r="S45" s="16">
        <v>518</v>
      </c>
      <c r="T45" s="16">
        <v>410</v>
      </c>
      <c r="U45" s="16">
        <v>344</v>
      </c>
      <c r="V45" s="16">
        <v>342</v>
      </c>
      <c r="W45" s="16">
        <v>308</v>
      </c>
      <c r="X45" s="16">
        <v>244</v>
      </c>
      <c r="Z45" s="43">
        <f t="shared" si="13"/>
        <v>6953</v>
      </c>
      <c r="AB45" s="153"/>
      <c r="AC45" s="153"/>
      <c r="AD45" s="153"/>
      <c r="AE45" s="153"/>
      <c r="AF45" s="153"/>
      <c r="AG45" s="153"/>
      <c r="AH45" s="153"/>
      <c r="AI45" s="153"/>
      <c r="AJ45" s="153"/>
      <c r="AK45" s="153"/>
      <c r="AL45" s="153"/>
      <c r="AM45" s="153"/>
      <c r="AN45" s="153"/>
      <c r="AO45" s="153"/>
      <c r="AP45" s="153"/>
      <c r="AQ45" s="153"/>
      <c r="AR45" s="153"/>
      <c r="AS45" s="154"/>
      <c r="AT45" s="154"/>
      <c r="AU45" s="154"/>
      <c r="AV45" s="154"/>
      <c r="AW45" s="154"/>
      <c r="AX45" s="154"/>
      <c r="AY45" s="154"/>
      <c r="AZ45" s="154"/>
      <c r="BA45" s="154"/>
      <c r="BB45" s="154"/>
      <c r="BC45" s="154"/>
      <c r="BD45" s="154"/>
      <c r="BE45" s="154"/>
      <c r="BF45" s="154"/>
      <c r="BG45" s="154"/>
      <c r="BH45" s="154"/>
      <c r="BI45" s="154"/>
    </row>
    <row r="46" spans="1:61" ht="14.1" customHeight="1" x14ac:dyDescent="0.25">
      <c r="A46" s="46"/>
      <c r="B46" s="17" t="s">
        <v>17</v>
      </c>
      <c r="C46" s="19">
        <v>75</v>
      </c>
      <c r="D46" s="19">
        <v>95</v>
      </c>
      <c r="E46" s="19">
        <v>94</v>
      </c>
      <c r="F46" s="19">
        <v>77</v>
      </c>
      <c r="G46" s="19">
        <v>82</v>
      </c>
      <c r="H46" s="19">
        <v>69</v>
      </c>
      <c r="I46" s="19">
        <v>68</v>
      </c>
      <c r="J46" s="19">
        <v>66</v>
      </c>
      <c r="K46" s="19">
        <v>78</v>
      </c>
      <c r="L46" s="19">
        <v>70</v>
      </c>
      <c r="M46" s="19">
        <v>77</v>
      </c>
      <c r="N46" s="19">
        <v>72</v>
      </c>
      <c r="O46" s="19">
        <v>70</v>
      </c>
      <c r="P46" s="16">
        <v>102</v>
      </c>
      <c r="Q46" s="16">
        <v>100</v>
      </c>
      <c r="R46" s="16">
        <v>107</v>
      </c>
      <c r="S46" s="16">
        <v>94</v>
      </c>
      <c r="T46" s="16">
        <v>78</v>
      </c>
      <c r="U46" s="16">
        <v>83</v>
      </c>
      <c r="V46" s="16">
        <v>83</v>
      </c>
      <c r="W46" s="16">
        <v>73</v>
      </c>
      <c r="X46" s="16">
        <v>74</v>
      </c>
      <c r="Z46" s="43">
        <f t="shared" si="13"/>
        <v>1787</v>
      </c>
      <c r="AB46" s="153"/>
      <c r="AC46" s="153"/>
      <c r="AD46" s="153"/>
      <c r="AE46" s="153"/>
      <c r="AF46" s="153"/>
      <c r="AG46" s="153"/>
      <c r="AH46" s="153"/>
      <c r="AI46" s="153"/>
      <c r="AJ46" s="153"/>
      <c r="AK46" s="153"/>
      <c r="AL46" s="153"/>
      <c r="AM46" s="153"/>
      <c r="AN46" s="153"/>
      <c r="AO46" s="153"/>
      <c r="AP46" s="153"/>
      <c r="AQ46" s="153"/>
      <c r="AR46" s="153"/>
      <c r="AS46" s="154"/>
      <c r="AT46" s="154"/>
      <c r="AU46" s="154"/>
      <c r="AV46" s="154"/>
      <c r="AW46" s="154"/>
      <c r="AX46" s="154"/>
      <c r="AY46" s="154"/>
      <c r="AZ46" s="154"/>
      <c r="BA46" s="154"/>
      <c r="BB46" s="154"/>
      <c r="BC46" s="154"/>
      <c r="BD46" s="154"/>
      <c r="BE46" s="154"/>
      <c r="BF46" s="154"/>
      <c r="BG46" s="154"/>
      <c r="BH46" s="154"/>
      <c r="BI46" s="154"/>
    </row>
    <row r="47" spans="1:61" ht="14.1" customHeight="1" x14ac:dyDescent="0.25">
      <c r="A47" s="46"/>
      <c r="B47" s="17" t="s">
        <v>18</v>
      </c>
      <c r="C47" s="19">
        <v>138</v>
      </c>
      <c r="D47" s="19">
        <v>194</v>
      </c>
      <c r="E47" s="19">
        <v>165</v>
      </c>
      <c r="F47" s="19">
        <v>161</v>
      </c>
      <c r="G47" s="19">
        <v>151</v>
      </c>
      <c r="H47" s="19">
        <v>169</v>
      </c>
      <c r="I47" s="19">
        <v>155</v>
      </c>
      <c r="J47" s="19">
        <v>144</v>
      </c>
      <c r="K47" s="19">
        <v>136</v>
      </c>
      <c r="L47" s="19">
        <v>151</v>
      </c>
      <c r="M47" s="19">
        <v>142</v>
      </c>
      <c r="N47" s="19">
        <v>138</v>
      </c>
      <c r="O47" s="19">
        <v>137</v>
      </c>
      <c r="P47" s="16">
        <v>231</v>
      </c>
      <c r="Q47" s="16">
        <v>274</v>
      </c>
      <c r="R47" s="16">
        <v>272</v>
      </c>
      <c r="S47" s="16">
        <v>238</v>
      </c>
      <c r="T47" s="16">
        <v>207</v>
      </c>
      <c r="U47" s="16">
        <v>207</v>
      </c>
      <c r="V47" s="16">
        <v>168</v>
      </c>
      <c r="W47" s="16">
        <v>151</v>
      </c>
      <c r="X47" s="16">
        <v>142</v>
      </c>
      <c r="Z47" s="43">
        <f t="shared" si="13"/>
        <v>3871</v>
      </c>
      <c r="AB47" s="153"/>
      <c r="AC47" s="153"/>
      <c r="AD47" s="153"/>
      <c r="AE47" s="153"/>
      <c r="AF47" s="153"/>
      <c r="AG47" s="153"/>
      <c r="AH47" s="153"/>
      <c r="AI47" s="153"/>
      <c r="AJ47" s="153"/>
      <c r="AK47" s="153"/>
      <c r="AL47" s="153"/>
      <c r="AM47" s="153"/>
      <c r="AN47" s="153"/>
      <c r="AO47" s="153"/>
      <c r="AP47" s="153"/>
      <c r="AQ47" s="153"/>
      <c r="AR47" s="153"/>
      <c r="AS47" s="154"/>
      <c r="AT47" s="154"/>
      <c r="AU47" s="154"/>
      <c r="AV47" s="154"/>
      <c r="AW47" s="154"/>
      <c r="AX47" s="154"/>
      <c r="AY47" s="154"/>
      <c r="AZ47" s="154"/>
      <c r="BA47" s="154"/>
      <c r="BB47" s="154"/>
      <c r="BC47" s="154"/>
      <c r="BD47" s="154"/>
      <c r="BE47" s="154"/>
      <c r="BF47" s="154"/>
      <c r="BG47" s="154"/>
      <c r="BH47" s="154"/>
      <c r="BI47" s="154"/>
    </row>
    <row r="48" spans="1:61" ht="14.1" customHeight="1" x14ac:dyDescent="0.25">
      <c r="A48" s="46"/>
      <c r="B48" s="17" t="s">
        <v>19</v>
      </c>
      <c r="C48" s="19">
        <v>166</v>
      </c>
      <c r="D48" s="19">
        <v>196</v>
      </c>
      <c r="E48" s="19">
        <v>155</v>
      </c>
      <c r="F48" s="19">
        <v>165</v>
      </c>
      <c r="G48" s="19">
        <v>154</v>
      </c>
      <c r="H48" s="19">
        <v>191</v>
      </c>
      <c r="I48" s="19">
        <v>171</v>
      </c>
      <c r="J48" s="19">
        <v>152</v>
      </c>
      <c r="K48" s="19">
        <v>171</v>
      </c>
      <c r="L48" s="19">
        <v>166</v>
      </c>
      <c r="M48" s="19">
        <v>182</v>
      </c>
      <c r="N48" s="19">
        <v>169</v>
      </c>
      <c r="O48" s="19">
        <v>144</v>
      </c>
      <c r="P48" s="16">
        <v>228</v>
      </c>
      <c r="Q48" s="16">
        <v>313</v>
      </c>
      <c r="R48" s="16">
        <v>271</v>
      </c>
      <c r="S48" s="16">
        <v>258</v>
      </c>
      <c r="T48" s="16">
        <v>280</v>
      </c>
      <c r="U48" s="16">
        <v>207</v>
      </c>
      <c r="V48" s="16">
        <v>224</v>
      </c>
      <c r="W48" s="16">
        <v>189</v>
      </c>
      <c r="X48" s="16">
        <v>156</v>
      </c>
      <c r="Z48" s="43">
        <f t="shared" si="13"/>
        <v>4308</v>
      </c>
      <c r="AB48" s="153"/>
      <c r="AC48" s="153"/>
      <c r="AD48" s="153"/>
      <c r="AE48" s="153"/>
      <c r="AF48" s="153"/>
      <c r="AG48" s="153"/>
      <c r="AH48" s="153"/>
      <c r="AI48" s="153"/>
      <c r="AJ48" s="153"/>
      <c r="AK48" s="153"/>
      <c r="AL48" s="153"/>
      <c r="AM48" s="153"/>
      <c r="AN48" s="153"/>
      <c r="AO48" s="153"/>
      <c r="AP48" s="153"/>
      <c r="AQ48" s="153"/>
      <c r="AR48" s="153"/>
      <c r="AS48" s="154"/>
      <c r="AT48" s="154"/>
      <c r="AU48" s="154"/>
      <c r="AV48" s="154"/>
      <c r="AW48" s="154"/>
      <c r="AX48" s="154"/>
      <c r="AY48" s="154"/>
      <c r="AZ48" s="154"/>
      <c r="BA48" s="154"/>
      <c r="BB48" s="154"/>
      <c r="BC48" s="154"/>
      <c r="BD48" s="154"/>
      <c r="BE48" s="154"/>
      <c r="BF48" s="154"/>
      <c r="BG48" s="154"/>
      <c r="BH48" s="154"/>
      <c r="BI48" s="154"/>
    </row>
    <row r="49" spans="1:61" ht="14.1" customHeight="1" x14ac:dyDescent="0.25">
      <c r="A49" s="46"/>
      <c r="B49" s="17" t="s">
        <v>20</v>
      </c>
      <c r="C49" s="19">
        <v>1</v>
      </c>
      <c r="D49" s="19">
        <v>5</v>
      </c>
      <c r="E49" s="19">
        <v>2</v>
      </c>
      <c r="F49" s="19">
        <v>4</v>
      </c>
      <c r="G49" s="19">
        <v>2</v>
      </c>
      <c r="H49" s="19">
        <v>5</v>
      </c>
      <c r="I49" s="19">
        <v>3</v>
      </c>
      <c r="J49" s="19">
        <v>1</v>
      </c>
      <c r="K49" s="19">
        <v>4</v>
      </c>
      <c r="L49" s="19">
        <v>5</v>
      </c>
      <c r="M49" s="19">
        <v>6</v>
      </c>
      <c r="N49" s="19">
        <v>7</v>
      </c>
      <c r="O49" s="19">
        <v>8</v>
      </c>
      <c r="P49" s="16">
        <v>9</v>
      </c>
      <c r="Q49" s="16">
        <v>11</v>
      </c>
      <c r="R49" s="16">
        <v>4</v>
      </c>
      <c r="S49" s="16">
        <v>6</v>
      </c>
      <c r="T49" s="16">
        <v>3</v>
      </c>
      <c r="U49" s="16">
        <v>2</v>
      </c>
      <c r="V49" s="16">
        <v>5</v>
      </c>
      <c r="W49" s="16">
        <v>8</v>
      </c>
      <c r="X49" s="16">
        <v>5</v>
      </c>
      <c r="Z49" s="43">
        <f t="shared" si="13"/>
        <v>106</v>
      </c>
      <c r="AB49" s="153"/>
      <c r="AC49" s="153"/>
      <c r="AD49" s="153"/>
      <c r="AE49" s="153"/>
      <c r="AF49" s="153"/>
      <c r="AG49" s="153"/>
      <c r="AH49" s="153"/>
      <c r="AI49" s="153"/>
      <c r="AJ49" s="153"/>
      <c r="AK49" s="153"/>
      <c r="AL49" s="153"/>
      <c r="AM49" s="153"/>
      <c r="AN49" s="153"/>
      <c r="AO49" s="153"/>
      <c r="AP49" s="153"/>
      <c r="AQ49" s="153"/>
      <c r="AR49" s="153"/>
      <c r="AS49" s="154"/>
      <c r="AT49" s="154"/>
      <c r="AU49" s="154"/>
      <c r="AV49" s="154"/>
      <c r="AW49" s="154"/>
      <c r="AX49" s="154"/>
      <c r="AY49" s="154"/>
      <c r="AZ49" s="154"/>
      <c r="BA49" s="154"/>
      <c r="BB49" s="154"/>
      <c r="BC49" s="154"/>
      <c r="BD49" s="154"/>
      <c r="BE49" s="154"/>
      <c r="BF49" s="154"/>
      <c r="BG49" s="154"/>
      <c r="BH49" s="154"/>
      <c r="BI49" s="154"/>
    </row>
    <row r="50" spans="1:61" ht="14.1" customHeight="1" x14ac:dyDescent="0.25">
      <c r="A50" s="46"/>
      <c r="B50" s="17" t="s">
        <v>21</v>
      </c>
      <c r="C50" s="19">
        <v>5</v>
      </c>
      <c r="D50" s="19">
        <v>4</v>
      </c>
      <c r="E50" s="19">
        <v>2</v>
      </c>
      <c r="F50" s="19">
        <v>2</v>
      </c>
      <c r="G50" s="19">
        <v>5</v>
      </c>
      <c r="H50" s="19">
        <v>6</v>
      </c>
      <c r="I50" s="19">
        <v>4</v>
      </c>
      <c r="J50" s="19">
        <v>4</v>
      </c>
      <c r="K50" s="19">
        <v>3</v>
      </c>
      <c r="L50" s="19">
        <v>4</v>
      </c>
      <c r="M50" s="19">
        <v>3</v>
      </c>
      <c r="N50" s="19">
        <v>3</v>
      </c>
      <c r="O50" s="19">
        <v>9</v>
      </c>
      <c r="P50" s="16">
        <v>8</v>
      </c>
      <c r="Q50" s="16">
        <v>8</v>
      </c>
      <c r="R50" s="16">
        <v>3</v>
      </c>
      <c r="S50" s="16">
        <v>2</v>
      </c>
      <c r="T50" s="16">
        <v>6</v>
      </c>
      <c r="U50" s="16">
        <v>6</v>
      </c>
      <c r="V50" s="16">
        <v>6</v>
      </c>
      <c r="W50" s="16">
        <v>2</v>
      </c>
      <c r="X50" s="16">
        <v>5</v>
      </c>
      <c r="Z50" s="43">
        <f t="shared" si="13"/>
        <v>100</v>
      </c>
      <c r="AB50" s="153"/>
      <c r="AC50" s="153"/>
      <c r="AD50" s="153"/>
      <c r="AE50" s="153"/>
      <c r="AF50" s="153"/>
      <c r="AG50" s="153"/>
      <c r="AH50" s="153"/>
      <c r="AI50" s="153"/>
      <c r="AJ50" s="153"/>
      <c r="AK50" s="153"/>
      <c r="AL50" s="153"/>
      <c r="AM50" s="153"/>
      <c r="AN50" s="153"/>
      <c r="AO50" s="153"/>
      <c r="AP50" s="153"/>
      <c r="AQ50" s="153"/>
      <c r="AR50" s="153"/>
      <c r="AS50" s="154"/>
      <c r="AT50" s="154"/>
      <c r="AU50" s="154"/>
      <c r="AV50" s="154"/>
      <c r="AW50" s="154"/>
      <c r="AX50" s="154"/>
      <c r="AY50" s="154"/>
      <c r="AZ50" s="154"/>
      <c r="BA50" s="154"/>
      <c r="BB50" s="154"/>
      <c r="BC50" s="154"/>
      <c r="BD50" s="154"/>
      <c r="BE50" s="154"/>
      <c r="BF50" s="154"/>
      <c r="BG50" s="154"/>
      <c r="BH50" s="154"/>
      <c r="BI50" s="154"/>
    </row>
    <row r="51" spans="1:61" ht="14.1" customHeight="1" x14ac:dyDescent="0.25">
      <c r="A51" s="46"/>
      <c r="B51" s="17" t="s">
        <v>22</v>
      </c>
      <c r="C51" s="19">
        <v>96</v>
      </c>
      <c r="D51" s="19">
        <v>156</v>
      </c>
      <c r="E51" s="19">
        <v>118</v>
      </c>
      <c r="F51" s="19">
        <v>107</v>
      </c>
      <c r="G51" s="19">
        <v>99</v>
      </c>
      <c r="H51" s="19">
        <v>97</v>
      </c>
      <c r="I51" s="19">
        <v>99</v>
      </c>
      <c r="J51" s="19">
        <v>98</v>
      </c>
      <c r="K51" s="19">
        <v>96</v>
      </c>
      <c r="L51" s="19">
        <v>86</v>
      </c>
      <c r="M51" s="19">
        <v>94</v>
      </c>
      <c r="N51" s="19">
        <v>92</v>
      </c>
      <c r="O51" s="19">
        <v>96</v>
      </c>
      <c r="P51" s="16">
        <v>126</v>
      </c>
      <c r="Q51" s="16">
        <v>167</v>
      </c>
      <c r="R51" s="16">
        <v>171</v>
      </c>
      <c r="S51" s="16">
        <v>152</v>
      </c>
      <c r="T51" s="16">
        <v>140</v>
      </c>
      <c r="U51" s="16">
        <v>102</v>
      </c>
      <c r="V51" s="16">
        <v>126</v>
      </c>
      <c r="W51" s="16">
        <v>105</v>
      </c>
      <c r="X51" s="16">
        <v>104</v>
      </c>
      <c r="Z51" s="43">
        <f>SUM(C51:X51)</f>
        <v>2527</v>
      </c>
      <c r="AB51" s="153"/>
      <c r="AC51" s="153"/>
      <c r="AD51" s="153"/>
      <c r="AE51" s="153"/>
      <c r="AF51" s="153"/>
      <c r="AG51" s="153"/>
      <c r="AH51" s="153"/>
      <c r="AI51" s="153"/>
      <c r="AJ51" s="153"/>
      <c r="AK51" s="153"/>
      <c r="AL51" s="153"/>
      <c r="AM51" s="153"/>
      <c r="AN51" s="153"/>
      <c r="AO51" s="153"/>
      <c r="AP51" s="153"/>
      <c r="AQ51" s="153"/>
      <c r="AR51" s="153"/>
      <c r="AS51" s="154"/>
      <c r="AT51" s="154"/>
      <c r="AU51" s="154"/>
      <c r="AV51" s="154"/>
      <c r="AW51" s="154"/>
      <c r="AX51" s="154"/>
      <c r="AY51" s="154"/>
      <c r="AZ51" s="154"/>
      <c r="BA51" s="154"/>
      <c r="BB51" s="154"/>
      <c r="BC51" s="154"/>
      <c r="BD51" s="154"/>
      <c r="BE51" s="154"/>
      <c r="BF51" s="154"/>
      <c r="BG51" s="154"/>
      <c r="BH51" s="154"/>
      <c r="BI51" s="154"/>
    </row>
    <row r="52" spans="1:61" ht="14.1" customHeight="1" x14ac:dyDescent="0.25">
      <c r="A52" s="46"/>
      <c r="B52" s="17" t="s">
        <v>23</v>
      </c>
      <c r="C52" s="19">
        <v>9</v>
      </c>
      <c r="D52" s="19">
        <v>8</v>
      </c>
      <c r="E52" s="19">
        <v>10</v>
      </c>
      <c r="F52" s="19">
        <v>10</v>
      </c>
      <c r="G52" s="19">
        <v>10</v>
      </c>
      <c r="H52" s="19">
        <v>11</v>
      </c>
      <c r="I52" s="19">
        <v>3</v>
      </c>
      <c r="J52" s="19">
        <v>8</v>
      </c>
      <c r="K52" s="19">
        <v>10</v>
      </c>
      <c r="L52" s="19">
        <v>6</v>
      </c>
      <c r="M52" s="19">
        <v>11</v>
      </c>
      <c r="N52" s="19">
        <v>5</v>
      </c>
      <c r="O52" s="19">
        <v>5</v>
      </c>
      <c r="P52" s="16">
        <v>6</v>
      </c>
      <c r="Q52" s="16">
        <v>8</v>
      </c>
      <c r="R52" s="16">
        <v>8</v>
      </c>
      <c r="S52" s="16">
        <v>10</v>
      </c>
      <c r="T52" s="16">
        <v>5</v>
      </c>
      <c r="U52" s="16">
        <v>2</v>
      </c>
      <c r="V52" s="16">
        <v>4</v>
      </c>
      <c r="W52" s="16">
        <v>5</v>
      </c>
      <c r="X52" s="16">
        <v>7</v>
      </c>
      <c r="Y52" s="47"/>
      <c r="Z52" s="43">
        <f t="shared" si="13"/>
        <v>161</v>
      </c>
      <c r="AB52" s="153"/>
      <c r="AC52" s="153"/>
      <c r="AD52" s="153"/>
      <c r="AE52" s="153"/>
      <c r="AF52" s="153"/>
      <c r="AG52" s="153"/>
      <c r="AH52" s="153"/>
      <c r="AI52" s="153"/>
      <c r="AJ52" s="153"/>
      <c r="AK52" s="153"/>
      <c r="AL52" s="153"/>
      <c r="AM52" s="153"/>
      <c r="AN52" s="153"/>
      <c r="AO52" s="153"/>
      <c r="AP52" s="153"/>
      <c r="AQ52" s="153"/>
      <c r="AR52" s="153"/>
      <c r="AS52" s="154"/>
      <c r="AT52" s="154"/>
      <c r="AU52" s="154"/>
      <c r="AV52" s="154"/>
      <c r="AW52" s="154"/>
      <c r="AX52" s="154"/>
      <c r="AY52" s="154"/>
      <c r="AZ52" s="154"/>
      <c r="BA52" s="154"/>
      <c r="BB52" s="154"/>
      <c r="BC52" s="154"/>
      <c r="BD52" s="154"/>
      <c r="BE52" s="154"/>
      <c r="BF52" s="154"/>
      <c r="BG52" s="154"/>
      <c r="BH52" s="154"/>
      <c r="BI52" s="154"/>
    </row>
    <row r="53" spans="1:61" ht="14.1" customHeight="1" x14ac:dyDescent="0.2">
      <c r="A53" s="113"/>
      <c r="B53" s="112"/>
      <c r="C53" s="111"/>
      <c r="D53" s="111"/>
      <c r="E53" s="111"/>
      <c r="F53" s="111"/>
      <c r="G53" s="111"/>
      <c r="H53" s="111"/>
      <c r="I53" s="111"/>
      <c r="J53" s="111"/>
      <c r="K53" s="111"/>
      <c r="L53" s="111"/>
      <c r="M53" s="111"/>
      <c r="N53" s="111"/>
      <c r="O53" s="111"/>
      <c r="P53" s="111"/>
      <c r="Q53" s="111"/>
      <c r="R53" s="111"/>
      <c r="S53" s="111"/>
      <c r="T53" s="111"/>
      <c r="U53" s="111"/>
      <c r="V53" s="111"/>
      <c r="W53" s="111"/>
      <c r="X53" s="111"/>
      <c r="Y53" s="114"/>
      <c r="Z53" s="111"/>
      <c r="AA53" s="42"/>
    </row>
    <row r="54" spans="1:61" ht="14.1" customHeight="1" x14ac:dyDescent="0.2">
      <c r="A54" s="113"/>
      <c r="B54" s="306" t="s">
        <v>93</v>
      </c>
      <c r="C54" s="306"/>
      <c r="D54" s="306"/>
      <c r="E54" s="111"/>
      <c r="F54" s="111"/>
      <c r="G54" s="111"/>
      <c r="H54" s="111"/>
      <c r="I54" s="111"/>
      <c r="J54" s="111"/>
      <c r="K54" s="111"/>
      <c r="L54" s="111"/>
      <c r="M54" s="111"/>
      <c r="N54" s="111"/>
      <c r="O54" s="111"/>
      <c r="P54" s="111"/>
      <c r="Q54" s="111"/>
      <c r="R54" s="111"/>
      <c r="S54" s="111"/>
      <c r="T54" s="111"/>
      <c r="U54" s="111"/>
      <c r="V54" s="111"/>
      <c r="W54" s="111"/>
      <c r="X54" s="111"/>
      <c r="Y54" s="114"/>
      <c r="Z54" s="111"/>
      <c r="AA54" s="42"/>
      <c r="AB54" s="301"/>
      <c r="AC54" s="301"/>
      <c r="AD54" s="301"/>
      <c r="AE54" s="301"/>
      <c r="AF54" s="301"/>
      <c r="AG54" s="301"/>
      <c r="AH54" s="301"/>
      <c r="AI54" s="301"/>
      <c r="AJ54" s="301"/>
      <c r="AK54" s="301"/>
      <c r="AL54" s="301"/>
      <c r="AM54" s="301"/>
      <c r="AN54" s="301"/>
      <c r="AO54" s="301"/>
      <c r="AP54" s="301"/>
      <c r="AQ54" s="301"/>
      <c r="AR54" s="301"/>
      <c r="AS54" s="154"/>
    </row>
    <row r="55" spans="1:61" ht="14.1" customHeight="1" x14ac:dyDescent="0.2">
      <c r="A55" s="113"/>
      <c r="B55" s="87" t="s">
        <v>94</v>
      </c>
      <c r="C55" s="111">
        <v>38</v>
      </c>
      <c r="D55" s="111">
        <v>56</v>
      </c>
      <c r="E55" s="111">
        <v>46</v>
      </c>
      <c r="F55" s="111">
        <v>39</v>
      </c>
      <c r="G55" s="111">
        <v>49</v>
      </c>
      <c r="H55" s="111">
        <v>47</v>
      </c>
      <c r="I55" s="111">
        <v>41</v>
      </c>
      <c r="J55" s="111">
        <v>49</v>
      </c>
      <c r="K55" s="111">
        <v>50</v>
      </c>
      <c r="L55" s="111">
        <v>55</v>
      </c>
      <c r="M55" s="111">
        <v>43</v>
      </c>
      <c r="N55" s="111">
        <v>47</v>
      </c>
      <c r="O55" s="111">
        <v>38</v>
      </c>
      <c r="P55" s="111">
        <v>62</v>
      </c>
      <c r="Q55" s="111">
        <v>56</v>
      </c>
      <c r="R55" s="111">
        <v>64</v>
      </c>
      <c r="S55" s="111">
        <v>45</v>
      </c>
      <c r="T55" s="111">
        <v>56</v>
      </c>
      <c r="U55" s="111">
        <v>37</v>
      </c>
      <c r="V55" s="111">
        <v>42</v>
      </c>
      <c r="W55" s="111">
        <v>48</v>
      </c>
      <c r="X55" s="111">
        <v>49</v>
      </c>
      <c r="Y55" s="111"/>
      <c r="Z55" s="184">
        <f>SUM(C55:X55)</f>
        <v>1057</v>
      </c>
      <c r="AA55" s="42"/>
      <c r="AB55" s="302"/>
      <c r="AC55" s="302"/>
      <c r="AD55" s="302"/>
      <c r="AE55" s="302"/>
      <c r="AF55" s="302"/>
      <c r="AG55" s="302"/>
      <c r="AH55" s="302"/>
      <c r="AI55" s="302"/>
      <c r="AJ55" s="302"/>
      <c r="AK55" s="302"/>
      <c r="AL55" s="302"/>
      <c r="AM55" s="302"/>
      <c r="AN55" s="302"/>
      <c r="AO55" s="302"/>
      <c r="AP55" s="302"/>
      <c r="AQ55" s="302"/>
      <c r="AR55" s="302"/>
      <c r="AS55" s="154"/>
      <c r="AT55" s="154"/>
      <c r="AU55" s="154"/>
      <c r="AV55" s="154"/>
      <c r="AW55" s="154"/>
      <c r="AX55" s="154"/>
      <c r="AY55" s="154"/>
      <c r="AZ55" s="154"/>
      <c r="BA55" s="154"/>
      <c r="BB55" s="154"/>
      <c r="BC55" s="154"/>
      <c r="BD55" s="154"/>
      <c r="BE55" s="154"/>
      <c r="BF55" s="154"/>
      <c r="BG55" s="154"/>
      <c r="BH55" s="154"/>
      <c r="BI55" s="154"/>
    </row>
    <row r="56" spans="1:61" ht="14.1" customHeight="1" x14ac:dyDescent="0.25">
      <c r="A56" s="113"/>
      <c r="B56" s="87" t="s">
        <v>95</v>
      </c>
      <c r="C56" s="111">
        <v>48</v>
      </c>
      <c r="D56" s="111">
        <v>69</v>
      </c>
      <c r="E56" s="111">
        <v>56</v>
      </c>
      <c r="F56" s="111">
        <v>55</v>
      </c>
      <c r="G56" s="111">
        <v>45</v>
      </c>
      <c r="H56" s="111">
        <v>54</v>
      </c>
      <c r="I56" s="111">
        <v>60</v>
      </c>
      <c r="J56" s="111">
        <v>63</v>
      </c>
      <c r="K56" s="111">
        <v>47</v>
      </c>
      <c r="L56" s="111">
        <v>31</v>
      </c>
      <c r="M56" s="111">
        <v>64</v>
      </c>
      <c r="N56" s="111">
        <v>58</v>
      </c>
      <c r="O56" s="111">
        <v>53</v>
      </c>
      <c r="P56" s="111">
        <v>54</v>
      </c>
      <c r="Q56" s="111">
        <v>85</v>
      </c>
      <c r="R56" s="111">
        <v>76</v>
      </c>
      <c r="S56" s="111">
        <v>84</v>
      </c>
      <c r="T56" s="111">
        <v>69</v>
      </c>
      <c r="U56" s="111">
        <v>63</v>
      </c>
      <c r="V56" s="111">
        <v>53</v>
      </c>
      <c r="W56" s="111">
        <v>32</v>
      </c>
      <c r="X56" s="111">
        <v>33</v>
      </c>
      <c r="Y56" s="111"/>
      <c r="Z56" s="184">
        <f t="shared" ref="Z56:Z86" si="14">SUM(C56:X56)</f>
        <v>1252</v>
      </c>
      <c r="AA56" s="42"/>
      <c r="AB56" s="153"/>
      <c r="AC56" s="153"/>
      <c r="AD56" s="153"/>
      <c r="AE56" s="153"/>
      <c r="AF56" s="153"/>
      <c r="AG56" s="153"/>
      <c r="AH56" s="153"/>
      <c r="AI56" s="153"/>
      <c r="AJ56" s="153"/>
      <c r="AK56" s="153"/>
      <c r="AL56" s="153"/>
      <c r="AM56" s="153"/>
      <c r="AN56" s="153"/>
      <c r="AO56" s="153"/>
      <c r="AP56" s="153"/>
      <c r="AQ56" s="153"/>
      <c r="AR56" s="153"/>
      <c r="AS56" s="154"/>
      <c r="AT56" s="154"/>
      <c r="AU56" s="154"/>
      <c r="AV56" s="154"/>
      <c r="AW56" s="154"/>
      <c r="AX56" s="154"/>
      <c r="AY56" s="154"/>
      <c r="AZ56" s="154"/>
      <c r="BA56" s="154"/>
      <c r="BB56" s="154"/>
      <c r="BC56" s="154"/>
      <c r="BD56" s="154"/>
      <c r="BE56" s="154"/>
      <c r="BF56" s="154"/>
      <c r="BG56" s="154"/>
      <c r="BH56" s="154"/>
      <c r="BI56" s="154"/>
    </row>
    <row r="57" spans="1:61" ht="14.1" customHeight="1" x14ac:dyDescent="0.25">
      <c r="A57" s="113"/>
      <c r="B57" s="87" t="s">
        <v>96</v>
      </c>
      <c r="C57" s="111">
        <v>26</v>
      </c>
      <c r="D57" s="111">
        <v>34</v>
      </c>
      <c r="E57" s="111">
        <v>29</v>
      </c>
      <c r="F57" s="111">
        <v>24</v>
      </c>
      <c r="G57" s="111">
        <v>29</v>
      </c>
      <c r="H57" s="111">
        <v>34</v>
      </c>
      <c r="I57" s="111">
        <v>26</v>
      </c>
      <c r="J57" s="111">
        <v>29</v>
      </c>
      <c r="K57" s="111">
        <v>19</v>
      </c>
      <c r="L57" s="111">
        <v>23</v>
      </c>
      <c r="M57" s="111">
        <v>29</v>
      </c>
      <c r="N57" s="111">
        <v>33</v>
      </c>
      <c r="O57" s="111">
        <v>22</v>
      </c>
      <c r="P57" s="111">
        <v>37</v>
      </c>
      <c r="Q57" s="111">
        <v>42</v>
      </c>
      <c r="R57" s="111">
        <v>46</v>
      </c>
      <c r="S57" s="111">
        <v>50</v>
      </c>
      <c r="T57" s="111">
        <v>34</v>
      </c>
      <c r="U57" s="111">
        <v>26</v>
      </c>
      <c r="V57" s="111">
        <v>28</v>
      </c>
      <c r="W57" s="111">
        <v>23</v>
      </c>
      <c r="X57" s="111">
        <v>35</v>
      </c>
      <c r="Y57" s="111"/>
      <c r="Z57" s="184">
        <f t="shared" si="14"/>
        <v>678</v>
      </c>
      <c r="AA57" s="42"/>
      <c r="AB57" s="153"/>
      <c r="AC57" s="153"/>
      <c r="AD57" s="153"/>
      <c r="AE57" s="153"/>
      <c r="AF57" s="153"/>
      <c r="AG57" s="153"/>
      <c r="AH57" s="153"/>
      <c r="AI57" s="153"/>
      <c r="AJ57" s="153"/>
      <c r="AK57" s="153"/>
      <c r="AL57" s="153"/>
      <c r="AM57" s="153"/>
      <c r="AN57" s="153"/>
      <c r="AO57" s="153"/>
      <c r="AP57" s="153"/>
      <c r="AQ57" s="153"/>
      <c r="AR57" s="153"/>
      <c r="AS57" s="154"/>
      <c r="AT57" s="154"/>
      <c r="AU57" s="154"/>
      <c r="AV57" s="154"/>
      <c r="AW57" s="154"/>
      <c r="AX57" s="154"/>
      <c r="AY57" s="154"/>
      <c r="AZ57" s="154"/>
      <c r="BA57" s="154"/>
      <c r="BB57" s="154"/>
      <c r="BC57" s="154"/>
      <c r="BD57" s="154"/>
      <c r="BE57" s="154"/>
      <c r="BF57" s="154"/>
      <c r="BG57" s="154"/>
      <c r="BH57" s="154"/>
      <c r="BI57" s="154"/>
    </row>
    <row r="58" spans="1:61" ht="14.1" customHeight="1" x14ac:dyDescent="0.25">
      <c r="A58" s="113"/>
      <c r="B58" s="87" t="s">
        <v>97</v>
      </c>
      <c r="C58" s="111">
        <v>16</v>
      </c>
      <c r="D58" s="111">
        <v>35</v>
      </c>
      <c r="E58" s="111">
        <v>30</v>
      </c>
      <c r="F58" s="111">
        <v>25</v>
      </c>
      <c r="G58" s="111">
        <v>23</v>
      </c>
      <c r="H58" s="111">
        <v>25</v>
      </c>
      <c r="I58" s="111">
        <v>26</v>
      </c>
      <c r="J58" s="111">
        <v>17</v>
      </c>
      <c r="K58" s="111">
        <v>15</v>
      </c>
      <c r="L58" s="111">
        <v>22</v>
      </c>
      <c r="M58" s="111">
        <v>22</v>
      </c>
      <c r="N58" s="111">
        <v>16</v>
      </c>
      <c r="O58" s="111">
        <v>29</v>
      </c>
      <c r="P58" s="111">
        <v>34</v>
      </c>
      <c r="Q58" s="111">
        <v>29</v>
      </c>
      <c r="R58" s="111">
        <v>41</v>
      </c>
      <c r="S58" s="111">
        <v>35</v>
      </c>
      <c r="T58" s="111">
        <v>31</v>
      </c>
      <c r="U58" s="111">
        <v>24</v>
      </c>
      <c r="V58" s="111">
        <v>26</v>
      </c>
      <c r="W58" s="111">
        <v>20</v>
      </c>
      <c r="X58" s="111">
        <v>20</v>
      </c>
      <c r="Y58" s="111"/>
      <c r="Z58" s="184">
        <f t="shared" si="14"/>
        <v>561</v>
      </c>
      <c r="AA58" s="42"/>
      <c r="AB58" s="153"/>
      <c r="AC58" s="153"/>
      <c r="AD58" s="153"/>
      <c r="AE58" s="153"/>
      <c r="AF58" s="153"/>
      <c r="AG58" s="153"/>
      <c r="AH58" s="153"/>
      <c r="AI58" s="153"/>
      <c r="AJ58" s="153"/>
      <c r="AK58" s="153"/>
      <c r="AL58" s="153"/>
      <c r="AM58" s="153"/>
      <c r="AN58" s="153"/>
      <c r="AO58" s="153"/>
      <c r="AP58" s="153"/>
      <c r="AQ58" s="153"/>
      <c r="AR58" s="153"/>
      <c r="AS58" s="154"/>
      <c r="AT58" s="154"/>
      <c r="AU58" s="154"/>
      <c r="AV58" s="154"/>
      <c r="AW58" s="154"/>
      <c r="AX58" s="154"/>
      <c r="AY58" s="154"/>
      <c r="AZ58" s="154"/>
      <c r="BA58" s="154"/>
      <c r="BB58" s="154"/>
      <c r="BC58" s="154"/>
      <c r="BD58" s="154"/>
      <c r="BE58" s="154"/>
      <c r="BF58" s="154"/>
      <c r="BG58" s="154"/>
      <c r="BH58" s="154"/>
      <c r="BI58" s="154"/>
    </row>
    <row r="59" spans="1:61" ht="14.1" customHeight="1" x14ac:dyDescent="0.25">
      <c r="A59" s="113"/>
      <c r="B59" s="87" t="s">
        <v>98</v>
      </c>
      <c r="C59" s="111">
        <v>87</v>
      </c>
      <c r="D59" s="111">
        <v>107</v>
      </c>
      <c r="E59" s="111">
        <v>86</v>
      </c>
      <c r="F59" s="111">
        <v>89</v>
      </c>
      <c r="G59" s="111">
        <v>77</v>
      </c>
      <c r="H59" s="111">
        <v>106</v>
      </c>
      <c r="I59" s="111">
        <v>88</v>
      </c>
      <c r="J59" s="111">
        <v>82</v>
      </c>
      <c r="K59" s="111">
        <v>91</v>
      </c>
      <c r="L59" s="111">
        <v>102</v>
      </c>
      <c r="M59" s="111">
        <v>106</v>
      </c>
      <c r="N59" s="111">
        <v>93</v>
      </c>
      <c r="O59" s="111">
        <v>83</v>
      </c>
      <c r="P59" s="111">
        <v>124</v>
      </c>
      <c r="Q59" s="111">
        <v>174</v>
      </c>
      <c r="R59" s="111">
        <v>158</v>
      </c>
      <c r="S59" s="111">
        <v>152</v>
      </c>
      <c r="T59" s="111">
        <v>154</v>
      </c>
      <c r="U59" s="111">
        <v>114</v>
      </c>
      <c r="V59" s="111">
        <v>134</v>
      </c>
      <c r="W59" s="111">
        <v>115</v>
      </c>
      <c r="X59" s="111">
        <v>83</v>
      </c>
      <c r="Y59" s="111"/>
      <c r="Z59" s="184">
        <f t="shared" si="14"/>
        <v>2405</v>
      </c>
      <c r="AA59" s="42"/>
      <c r="AB59" s="153"/>
      <c r="AC59" s="153"/>
      <c r="AD59" s="153"/>
      <c r="AE59" s="153"/>
      <c r="AF59" s="153"/>
      <c r="AG59" s="153"/>
      <c r="AH59" s="153"/>
      <c r="AI59" s="153"/>
      <c r="AJ59" s="153"/>
      <c r="AK59" s="153"/>
      <c r="AL59" s="153"/>
      <c r="AM59" s="153"/>
      <c r="AN59" s="153"/>
      <c r="AO59" s="153"/>
      <c r="AP59" s="153"/>
      <c r="AQ59" s="153"/>
      <c r="AR59" s="153"/>
      <c r="AS59" s="154"/>
      <c r="AT59" s="154"/>
      <c r="AU59" s="154"/>
      <c r="AV59" s="154"/>
      <c r="AW59" s="154"/>
      <c r="AX59" s="154"/>
      <c r="AY59" s="154"/>
      <c r="AZ59" s="154"/>
      <c r="BA59" s="154"/>
      <c r="BB59" s="154"/>
      <c r="BC59" s="154"/>
      <c r="BD59" s="154"/>
      <c r="BE59" s="154"/>
      <c r="BF59" s="154"/>
      <c r="BG59" s="154"/>
      <c r="BH59" s="154"/>
      <c r="BI59" s="154"/>
    </row>
    <row r="60" spans="1:61" ht="14.1" customHeight="1" x14ac:dyDescent="0.25">
      <c r="A60" s="113"/>
      <c r="B60" s="87" t="s">
        <v>99</v>
      </c>
      <c r="C60" s="111">
        <v>11</v>
      </c>
      <c r="D60" s="111">
        <v>13</v>
      </c>
      <c r="E60" s="111">
        <v>18</v>
      </c>
      <c r="F60" s="111">
        <v>16</v>
      </c>
      <c r="G60" s="111">
        <v>17</v>
      </c>
      <c r="H60" s="111">
        <v>7</v>
      </c>
      <c r="I60" s="111">
        <v>20</v>
      </c>
      <c r="J60" s="111">
        <v>12</v>
      </c>
      <c r="K60" s="111">
        <v>9</v>
      </c>
      <c r="L60" s="111">
        <v>11</v>
      </c>
      <c r="M60" s="111">
        <v>10</v>
      </c>
      <c r="N60" s="111">
        <v>15</v>
      </c>
      <c r="O60" s="111">
        <v>14</v>
      </c>
      <c r="P60" s="111">
        <v>16</v>
      </c>
      <c r="Q60" s="111">
        <v>19</v>
      </c>
      <c r="R60" s="111">
        <v>11</v>
      </c>
      <c r="S60" s="111">
        <v>13</v>
      </c>
      <c r="T60" s="111">
        <v>21</v>
      </c>
      <c r="U60" s="111">
        <v>21</v>
      </c>
      <c r="V60" s="111">
        <v>13</v>
      </c>
      <c r="W60" s="111">
        <v>10</v>
      </c>
      <c r="X60" s="111">
        <v>12</v>
      </c>
      <c r="Y60" s="111"/>
      <c r="Z60" s="184">
        <f t="shared" si="14"/>
        <v>309</v>
      </c>
      <c r="AA60" s="42"/>
      <c r="AB60" s="153"/>
      <c r="AC60" s="153"/>
      <c r="AD60" s="153"/>
      <c r="AE60" s="153"/>
      <c r="AF60" s="153"/>
      <c r="AG60" s="153"/>
      <c r="AH60" s="153"/>
      <c r="AI60" s="153"/>
      <c r="AJ60" s="153"/>
      <c r="AK60" s="153"/>
      <c r="AL60" s="153"/>
      <c r="AM60" s="153"/>
      <c r="AN60" s="153"/>
      <c r="AO60" s="153"/>
      <c r="AP60" s="153"/>
      <c r="AQ60" s="153"/>
      <c r="AR60" s="153"/>
      <c r="AS60" s="154"/>
      <c r="AT60" s="154"/>
      <c r="AU60" s="154"/>
      <c r="AV60" s="154"/>
      <c r="AW60" s="154"/>
      <c r="AX60" s="154"/>
      <c r="AY60" s="154"/>
      <c r="AZ60" s="154"/>
      <c r="BA60" s="154"/>
      <c r="BB60" s="154"/>
      <c r="BC60" s="154"/>
      <c r="BD60" s="154"/>
      <c r="BE60" s="154"/>
      <c r="BF60" s="154"/>
      <c r="BG60" s="154"/>
      <c r="BH60" s="154"/>
      <c r="BI60" s="154"/>
    </row>
    <row r="61" spans="1:61" ht="14.1" customHeight="1" x14ac:dyDescent="0.25">
      <c r="A61" s="113"/>
      <c r="B61" s="87" t="s">
        <v>12</v>
      </c>
      <c r="C61" s="111">
        <v>37</v>
      </c>
      <c r="D61" s="111">
        <v>58</v>
      </c>
      <c r="E61" s="111">
        <v>42</v>
      </c>
      <c r="F61" s="111">
        <v>42</v>
      </c>
      <c r="G61" s="111">
        <v>43</v>
      </c>
      <c r="H61" s="111">
        <v>44</v>
      </c>
      <c r="I61" s="111">
        <v>43</v>
      </c>
      <c r="J61" s="111">
        <v>39</v>
      </c>
      <c r="K61" s="111">
        <v>37</v>
      </c>
      <c r="L61" s="111">
        <v>40</v>
      </c>
      <c r="M61" s="111">
        <v>36</v>
      </c>
      <c r="N61" s="111">
        <v>41</v>
      </c>
      <c r="O61" s="111">
        <v>28</v>
      </c>
      <c r="P61" s="111">
        <v>73</v>
      </c>
      <c r="Q61" s="111">
        <v>53</v>
      </c>
      <c r="R61" s="111">
        <v>42</v>
      </c>
      <c r="S61" s="111">
        <v>43</v>
      </c>
      <c r="T61" s="111">
        <v>45</v>
      </c>
      <c r="U61" s="111">
        <v>35</v>
      </c>
      <c r="V61" s="111">
        <v>39</v>
      </c>
      <c r="W61" s="111">
        <v>31</v>
      </c>
      <c r="X61" s="111">
        <v>33</v>
      </c>
      <c r="Y61" s="111"/>
      <c r="Z61" s="184">
        <f t="shared" si="14"/>
        <v>924</v>
      </c>
      <c r="AA61" s="42"/>
      <c r="AB61" s="153"/>
      <c r="AC61" s="153"/>
      <c r="AD61" s="153"/>
      <c r="AE61" s="153"/>
      <c r="AF61" s="153"/>
      <c r="AG61" s="153"/>
      <c r="AH61" s="153"/>
      <c r="AI61" s="153"/>
      <c r="AJ61" s="153"/>
      <c r="AK61" s="153"/>
      <c r="AL61" s="153"/>
      <c r="AM61" s="153"/>
      <c r="AN61" s="153"/>
      <c r="AO61" s="153"/>
      <c r="AP61" s="153"/>
      <c r="AQ61" s="153"/>
      <c r="AR61" s="153"/>
      <c r="AS61" s="154"/>
      <c r="AT61" s="154"/>
      <c r="AU61" s="154"/>
      <c r="AV61" s="154"/>
      <c r="AW61" s="154"/>
      <c r="AX61" s="154"/>
      <c r="AY61" s="154"/>
      <c r="AZ61" s="154"/>
      <c r="BA61" s="154"/>
      <c r="BB61" s="154"/>
      <c r="BC61" s="154"/>
      <c r="BD61" s="154"/>
      <c r="BE61" s="154"/>
      <c r="BF61" s="154"/>
      <c r="BG61" s="154"/>
      <c r="BH61" s="154"/>
      <c r="BI61" s="154"/>
    </row>
    <row r="62" spans="1:61" ht="14.1" customHeight="1" x14ac:dyDescent="0.25">
      <c r="A62" s="113"/>
      <c r="B62" s="87" t="s">
        <v>100</v>
      </c>
      <c r="C62" s="111">
        <v>35</v>
      </c>
      <c r="D62" s="111">
        <v>60</v>
      </c>
      <c r="E62" s="111">
        <v>50</v>
      </c>
      <c r="F62" s="111">
        <v>40</v>
      </c>
      <c r="G62" s="111">
        <v>36</v>
      </c>
      <c r="H62" s="111">
        <v>28</v>
      </c>
      <c r="I62" s="111">
        <v>32</v>
      </c>
      <c r="J62" s="111">
        <v>41</v>
      </c>
      <c r="K62" s="111">
        <v>42</v>
      </c>
      <c r="L62" s="111">
        <v>28</v>
      </c>
      <c r="M62" s="111">
        <v>26</v>
      </c>
      <c r="N62" s="111">
        <v>31</v>
      </c>
      <c r="O62" s="111">
        <v>30</v>
      </c>
      <c r="P62" s="111">
        <v>46</v>
      </c>
      <c r="Q62" s="111">
        <v>71</v>
      </c>
      <c r="R62" s="111">
        <v>78</v>
      </c>
      <c r="S62" s="111">
        <v>51</v>
      </c>
      <c r="T62" s="111">
        <v>63</v>
      </c>
      <c r="U62" s="111">
        <v>41</v>
      </c>
      <c r="V62" s="111">
        <v>53</v>
      </c>
      <c r="W62" s="111">
        <v>42</v>
      </c>
      <c r="X62" s="111">
        <v>36</v>
      </c>
      <c r="Y62" s="111"/>
      <c r="Z62" s="184">
        <f t="shared" si="14"/>
        <v>960</v>
      </c>
      <c r="AA62" s="42"/>
      <c r="AB62" s="153"/>
      <c r="AC62" s="153"/>
      <c r="AD62" s="153"/>
      <c r="AE62" s="153"/>
      <c r="AF62" s="153"/>
      <c r="AG62" s="153"/>
      <c r="AH62" s="153"/>
      <c r="AI62" s="153"/>
      <c r="AJ62" s="153"/>
      <c r="AK62" s="153"/>
      <c r="AL62" s="153"/>
      <c r="AM62" s="153"/>
      <c r="AN62" s="153"/>
      <c r="AO62" s="153"/>
      <c r="AP62" s="153"/>
      <c r="AQ62" s="153"/>
      <c r="AR62" s="153"/>
      <c r="AS62" s="154"/>
      <c r="AT62" s="154"/>
      <c r="AU62" s="154"/>
      <c r="AV62" s="154"/>
      <c r="AW62" s="154"/>
      <c r="AX62" s="154"/>
      <c r="AY62" s="154"/>
      <c r="AZ62" s="154"/>
      <c r="BA62" s="154"/>
      <c r="BB62" s="154"/>
      <c r="BC62" s="154"/>
      <c r="BD62" s="154"/>
      <c r="BE62" s="154"/>
      <c r="BF62" s="154"/>
      <c r="BG62" s="154"/>
      <c r="BH62" s="154"/>
      <c r="BI62" s="154"/>
    </row>
    <row r="63" spans="1:61" ht="14.1" customHeight="1" x14ac:dyDescent="0.25">
      <c r="A63" s="113"/>
      <c r="B63" s="87" t="s">
        <v>101</v>
      </c>
      <c r="C63" s="111">
        <v>25</v>
      </c>
      <c r="D63" s="111">
        <v>37</v>
      </c>
      <c r="E63" s="111">
        <v>40</v>
      </c>
      <c r="F63" s="111">
        <v>26</v>
      </c>
      <c r="G63" s="111">
        <v>26</v>
      </c>
      <c r="H63" s="111">
        <v>30</v>
      </c>
      <c r="I63" s="111">
        <v>24</v>
      </c>
      <c r="J63" s="111">
        <v>24</v>
      </c>
      <c r="K63" s="111">
        <v>34</v>
      </c>
      <c r="L63" s="111">
        <v>35</v>
      </c>
      <c r="M63" s="111">
        <v>37</v>
      </c>
      <c r="N63" s="111">
        <v>39</v>
      </c>
      <c r="O63" s="111">
        <v>47</v>
      </c>
      <c r="P63" s="111">
        <v>26</v>
      </c>
      <c r="Q63" s="111">
        <v>38</v>
      </c>
      <c r="R63" s="111">
        <v>47</v>
      </c>
      <c r="S63" s="111">
        <v>42</v>
      </c>
      <c r="T63" s="111">
        <v>36</v>
      </c>
      <c r="U63" s="111">
        <v>33</v>
      </c>
      <c r="V63" s="111">
        <v>45</v>
      </c>
      <c r="W63" s="111">
        <v>26</v>
      </c>
      <c r="X63" s="111">
        <v>29</v>
      </c>
      <c r="Y63" s="111"/>
      <c r="Z63" s="184">
        <f t="shared" si="14"/>
        <v>746</v>
      </c>
      <c r="AA63" s="42"/>
      <c r="AB63" s="153"/>
      <c r="AC63" s="153"/>
      <c r="AD63" s="153"/>
      <c r="AE63" s="153"/>
      <c r="AF63" s="153"/>
      <c r="AG63" s="153"/>
      <c r="AH63" s="153"/>
      <c r="AI63" s="153"/>
      <c r="AJ63" s="153"/>
      <c r="AK63" s="153"/>
      <c r="AL63" s="153"/>
      <c r="AM63" s="153"/>
      <c r="AN63" s="153"/>
      <c r="AO63" s="153"/>
      <c r="AP63" s="153"/>
      <c r="AQ63" s="153"/>
      <c r="AR63" s="153"/>
      <c r="AS63" s="154"/>
      <c r="AT63" s="154"/>
      <c r="AU63" s="154"/>
      <c r="AV63" s="154"/>
      <c r="AW63" s="154"/>
      <c r="AX63" s="154"/>
      <c r="AY63" s="154"/>
      <c r="AZ63" s="154"/>
      <c r="BA63" s="154"/>
      <c r="BB63" s="154"/>
      <c r="BC63" s="154"/>
      <c r="BD63" s="154"/>
      <c r="BE63" s="154"/>
      <c r="BF63" s="154"/>
      <c r="BG63" s="154"/>
      <c r="BH63" s="154"/>
      <c r="BI63" s="154"/>
    </row>
    <row r="64" spans="1:61" ht="14.1" customHeight="1" x14ac:dyDescent="0.25">
      <c r="A64" s="113"/>
      <c r="B64" s="87" t="s">
        <v>102</v>
      </c>
      <c r="C64" s="111">
        <v>21</v>
      </c>
      <c r="D64" s="111">
        <v>25</v>
      </c>
      <c r="E64" s="111">
        <v>31</v>
      </c>
      <c r="F64" s="111">
        <v>16</v>
      </c>
      <c r="G64" s="111">
        <v>29</v>
      </c>
      <c r="H64" s="111">
        <v>21</v>
      </c>
      <c r="I64" s="111">
        <v>31</v>
      </c>
      <c r="J64" s="111">
        <v>16</v>
      </c>
      <c r="K64" s="111">
        <v>29</v>
      </c>
      <c r="L64" s="111">
        <v>25</v>
      </c>
      <c r="M64" s="111">
        <v>20</v>
      </c>
      <c r="N64" s="111">
        <v>41</v>
      </c>
      <c r="O64" s="111">
        <v>10</v>
      </c>
      <c r="P64" s="111">
        <v>44</v>
      </c>
      <c r="Q64" s="111">
        <v>32</v>
      </c>
      <c r="R64" s="111">
        <v>35</v>
      </c>
      <c r="S64" s="111">
        <v>48</v>
      </c>
      <c r="T64" s="111">
        <v>39</v>
      </c>
      <c r="U64" s="111">
        <v>39</v>
      </c>
      <c r="V64" s="111">
        <v>26</v>
      </c>
      <c r="W64" s="111">
        <v>38</v>
      </c>
      <c r="X64" s="111">
        <v>24</v>
      </c>
      <c r="Y64" s="111"/>
      <c r="Z64" s="184">
        <f t="shared" si="14"/>
        <v>640</v>
      </c>
      <c r="AA64" s="42"/>
      <c r="AB64" s="153"/>
      <c r="AC64" s="153"/>
      <c r="AD64" s="153"/>
      <c r="AE64" s="153"/>
      <c r="AF64" s="153"/>
      <c r="AG64" s="153"/>
      <c r="AH64" s="153"/>
      <c r="AI64" s="153"/>
      <c r="AJ64" s="153"/>
      <c r="AK64" s="153"/>
      <c r="AL64" s="153"/>
      <c r="AM64" s="153"/>
      <c r="AN64" s="153"/>
      <c r="AO64" s="153"/>
      <c r="AP64" s="153"/>
      <c r="AQ64" s="153"/>
      <c r="AR64" s="153"/>
      <c r="AS64" s="154"/>
      <c r="AT64" s="154"/>
      <c r="AU64" s="154"/>
      <c r="AV64" s="154"/>
      <c r="AW64" s="154"/>
      <c r="AX64" s="154"/>
      <c r="AY64" s="154"/>
      <c r="AZ64" s="154"/>
      <c r="BA64" s="154"/>
      <c r="BB64" s="154"/>
      <c r="BC64" s="154"/>
      <c r="BD64" s="154"/>
      <c r="BE64" s="154"/>
      <c r="BF64" s="154"/>
      <c r="BG64" s="154"/>
      <c r="BH64" s="154"/>
      <c r="BI64" s="154"/>
    </row>
    <row r="65" spans="1:61" ht="14.1" customHeight="1" x14ac:dyDescent="0.25">
      <c r="A65" s="113"/>
      <c r="B65" s="87" t="s">
        <v>103</v>
      </c>
      <c r="C65" s="111">
        <v>23</v>
      </c>
      <c r="D65" s="111">
        <v>34</v>
      </c>
      <c r="E65" s="111">
        <v>26</v>
      </c>
      <c r="F65" s="111">
        <v>24</v>
      </c>
      <c r="G65" s="111">
        <v>17</v>
      </c>
      <c r="H65" s="111">
        <v>28</v>
      </c>
      <c r="I65" s="111">
        <v>22</v>
      </c>
      <c r="J65" s="111">
        <v>19</v>
      </c>
      <c r="K65" s="111">
        <v>23</v>
      </c>
      <c r="L65" s="111">
        <v>23</v>
      </c>
      <c r="M65" s="111">
        <v>23</v>
      </c>
      <c r="N65" s="111">
        <v>18</v>
      </c>
      <c r="O65" s="111">
        <v>15</v>
      </c>
      <c r="P65" s="111">
        <v>26</v>
      </c>
      <c r="Q65" s="111">
        <v>55</v>
      </c>
      <c r="R65" s="111">
        <v>36</v>
      </c>
      <c r="S65" s="111">
        <v>36</v>
      </c>
      <c r="T65" s="111">
        <v>25</v>
      </c>
      <c r="U65" s="111">
        <v>23</v>
      </c>
      <c r="V65" s="111">
        <v>25</v>
      </c>
      <c r="W65" s="111">
        <v>16</v>
      </c>
      <c r="X65" s="111">
        <v>18</v>
      </c>
      <c r="Y65" s="111"/>
      <c r="Z65" s="184">
        <f t="shared" si="14"/>
        <v>555</v>
      </c>
      <c r="AA65" s="42"/>
      <c r="AB65" s="153"/>
      <c r="AC65" s="153"/>
      <c r="AD65" s="153"/>
      <c r="AE65" s="153"/>
      <c r="AF65" s="153"/>
      <c r="AG65" s="153"/>
      <c r="AH65" s="153"/>
      <c r="AI65" s="153"/>
      <c r="AJ65" s="153"/>
      <c r="AK65" s="153"/>
      <c r="AL65" s="153"/>
      <c r="AM65" s="153"/>
      <c r="AN65" s="153"/>
      <c r="AO65" s="153"/>
      <c r="AP65" s="153"/>
      <c r="AQ65" s="153"/>
      <c r="AR65" s="153"/>
      <c r="AS65" s="154"/>
      <c r="AT65" s="154"/>
      <c r="AU65" s="154"/>
      <c r="AV65" s="154"/>
      <c r="AW65" s="154"/>
      <c r="AX65" s="154"/>
      <c r="AY65" s="154"/>
      <c r="AZ65" s="154"/>
      <c r="BA65" s="154"/>
      <c r="BB65" s="154"/>
      <c r="BC65" s="154"/>
      <c r="BD65" s="154"/>
      <c r="BE65" s="154"/>
      <c r="BF65" s="154"/>
      <c r="BG65" s="154"/>
      <c r="BH65" s="154"/>
      <c r="BI65" s="154"/>
    </row>
    <row r="66" spans="1:61" ht="14.1" customHeight="1" x14ac:dyDescent="0.25">
      <c r="A66" s="113"/>
      <c r="B66" s="87" t="s">
        <v>104</v>
      </c>
      <c r="C66" s="111">
        <v>13</v>
      </c>
      <c r="D66" s="111">
        <v>26</v>
      </c>
      <c r="E66" s="111">
        <v>23</v>
      </c>
      <c r="F66" s="111">
        <v>24</v>
      </c>
      <c r="G66" s="111">
        <v>18</v>
      </c>
      <c r="H66" s="111">
        <v>20</v>
      </c>
      <c r="I66" s="111">
        <v>24</v>
      </c>
      <c r="J66" s="111">
        <v>18</v>
      </c>
      <c r="K66" s="111">
        <v>16</v>
      </c>
      <c r="L66" s="111">
        <v>19</v>
      </c>
      <c r="M66" s="111">
        <v>10</v>
      </c>
      <c r="N66" s="111">
        <v>14</v>
      </c>
      <c r="O66" s="111">
        <v>20</v>
      </c>
      <c r="P66" s="111">
        <v>20</v>
      </c>
      <c r="Q66" s="111">
        <v>32</v>
      </c>
      <c r="R66" s="111">
        <v>39</v>
      </c>
      <c r="S66" s="111">
        <v>28</v>
      </c>
      <c r="T66" s="111">
        <v>27</v>
      </c>
      <c r="U66" s="111">
        <v>35</v>
      </c>
      <c r="V66" s="111">
        <v>31</v>
      </c>
      <c r="W66" s="111">
        <v>22</v>
      </c>
      <c r="X66" s="111">
        <v>9</v>
      </c>
      <c r="Y66" s="111"/>
      <c r="Z66" s="184">
        <f t="shared" si="14"/>
        <v>488</v>
      </c>
      <c r="AA66" s="42"/>
      <c r="AB66" s="153"/>
      <c r="AC66" s="153"/>
      <c r="AD66" s="153"/>
      <c r="AE66" s="153"/>
      <c r="AF66" s="153"/>
      <c r="AG66" s="153"/>
      <c r="AH66" s="153"/>
      <c r="AI66" s="153"/>
      <c r="AJ66" s="153"/>
      <c r="AK66" s="153"/>
      <c r="AL66" s="153"/>
      <c r="AM66" s="153"/>
      <c r="AN66" s="153"/>
      <c r="AO66" s="153"/>
      <c r="AP66" s="153"/>
      <c r="AQ66" s="153"/>
      <c r="AR66" s="153"/>
      <c r="AS66" s="154"/>
      <c r="AT66" s="154"/>
      <c r="AU66" s="154"/>
      <c r="AV66" s="154"/>
      <c r="AW66" s="154"/>
      <c r="AX66" s="154"/>
      <c r="AY66" s="154"/>
      <c r="AZ66" s="154"/>
      <c r="BA66" s="154"/>
      <c r="BB66" s="154"/>
      <c r="BC66" s="154"/>
      <c r="BD66" s="154"/>
      <c r="BE66" s="154"/>
      <c r="BF66" s="154"/>
      <c r="BG66" s="154"/>
      <c r="BH66" s="154"/>
      <c r="BI66" s="154"/>
    </row>
    <row r="67" spans="1:61" ht="14.1" customHeight="1" x14ac:dyDescent="0.25">
      <c r="A67" s="113"/>
      <c r="B67" s="87" t="s">
        <v>105</v>
      </c>
      <c r="C67" s="111">
        <v>45</v>
      </c>
      <c r="D67" s="111">
        <v>61</v>
      </c>
      <c r="E67" s="111">
        <v>36</v>
      </c>
      <c r="F67" s="111">
        <v>40</v>
      </c>
      <c r="G67" s="111">
        <v>29</v>
      </c>
      <c r="H67" s="111">
        <v>31</v>
      </c>
      <c r="I67" s="111">
        <v>32</v>
      </c>
      <c r="J67" s="111">
        <v>35</v>
      </c>
      <c r="K67" s="111">
        <v>31</v>
      </c>
      <c r="L67" s="111">
        <v>48</v>
      </c>
      <c r="M67" s="111">
        <v>28</v>
      </c>
      <c r="N67" s="111">
        <v>31</v>
      </c>
      <c r="O67" s="111">
        <v>48</v>
      </c>
      <c r="P67" s="111">
        <v>48</v>
      </c>
      <c r="Q67" s="111">
        <v>57</v>
      </c>
      <c r="R67" s="111">
        <v>47</v>
      </c>
      <c r="S67" s="111">
        <v>61</v>
      </c>
      <c r="T67" s="111">
        <v>63</v>
      </c>
      <c r="U67" s="111">
        <v>54</v>
      </c>
      <c r="V67" s="111">
        <v>48</v>
      </c>
      <c r="W67" s="111">
        <v>39</v>
      </c>
      <c r="X67" s="111">
        <v>28</v>
      </c>
      <c r="Y67" s="111"/>
      <c r="Z67" s="184">
        <f t="shared" si="14"/>
        <v>940</v>
      </c>
      <c r="AA67" s="42"/>
      <c r="AB67" s="153"/>
      <c r="AC67" s="153"/>
      <c r="AD67" s="153"/>
      <c r="AE67" s="153"/>
      <c r="AF67" s="153"/>
      <c r="AG67" s="153"/>
      <c r="AH67" s="153"/>
      <c r="AI67" s="153"/>
      <c r="AJ67" s="153"/>
      <c r="AK67" s="153"/>
      <c r="AL67" s="153"/>
      <c r="AM67" s="153"/>
      <c r="AN67" s="153"/>
      <c r="AO67" s="153"/>
      <c r="AP67" s="153"/>
      <c r="AQ67" s="153"/>
      <c r="AR67" s="153"/>
      <c r="AS67" s="154"/>
      <c r="AT67" s="154"/>
      <c r="AU67" s="154"/>
      <c r="AV67" s="154"/>
      <c r="AW67" s="154"/>
      <c r="AX67" s="154"/>
      <c r="AY67" s="154"/>
      <c r="AZ67" s="154"/>
      <c r="BA67" s="154"/>
      <c r="BB67" s="154"/>
      <c r="BC67" s="154"/>
      <c r="BD67" s="154"/>
      <c r="BE67" s="154"/>
      <c r="BF67" s="154"/>
      <c r="BG67" s="154"/>
      <c r="BH67" s="154"/>
      <c r="BI67" s="154"/>
    </row>
    <row r="68" spans="1:61" ht="14.1" customHeight="1" x14ac:dyDescent="0.25">
      <c r="A68" s="113"/>
      <c r="B68" s="87" t="s">
        <v>13</v>
      </c>
      <c r="C68" s="111">
        <v>70</v>
      </c>
      <c r="D68" s="111">
        <v>96</v>
      </c>
      <c r="E68" s="111">
        <v>96</v>
      </c>
      <c r="F68" s="111">
        <v>96</v>
      </c>
      <c r="G68" s="111">
        <v>79</v>
      </c>
      <c r="H68" s="111">
        <v>81</v>
      </c>
      <c r="I68" s="111">
        <v>80</v>
      </c>
      <c r="J68" s="111">
        <v>88</v>
      </c>
      <c r="K68" s="111">
        <v>79</v>
      </c>
      <c r="L68" s="111">
        <v>79</v>
      </c>
      <c r="M68" s="111">
        <v>80</v>
      </c>
      <c r="N68" s="111">
        <v>70</v>
      </c>
      <c r="O68" s="111">
        <v>98</v>
      </c>
      <c r="P68" s="111">
        <v>82</v>
      </c>
      <c r="Q68" s="111">
        <v>109</v>
      </c>
      <c r="R68" s="111">
        <v>113</v>
      </c>
      <c r="S68" s="111">
        <v>102</v>
      </c>
      <c r="T68" s="111">
        <v>110</v>
      </c>
      <c r="U68" s="111">
        <v>91</v>
      </c>
      <c r="V68" s="111">
        <v>81</v>
      </c>
      <c r="W68" s="111">
        <v>67</v>
      </c>
      <c r="X68" s="111">
        <v>90</v>
      </c>
      <c r="Y68" s="111"/>
      <c r="Z68" s="184">
        <f t="shared" si="14"/>
        <v>1937</v>
      </c>
      <c r="AA68" s="42"/>
      <c r="AB68" s="153"/>
      <c r="AC68" s="153"/>
      <c r="AD68" s="153"/>
      <c r="AE68" s="153"/>
      <c r="AF68" s="153"/>
      <c r="AG68" s="153"/>
      <c r="AH68" s="153"/>
      <c r="AI68" s="153"/>
      <c r="AJ68" s="153"/>
      <c r="AK68" s="153"/>
      <c r="AL68" s="153"/>
      <c r="AM68" s="153"/>
      <c r="AN68" s="153"/>
      <c r="AO68" s="153"/>
      <c r="AP68" s="153"/>
      <c r="AQ68" s="153"/>
      <c r="AR68" s="153"/>
      <c r="AS68" s="154"/>
      <c r="AT68" s="154"/>
      <c r="AU68" s="154"/>
      <c r="AV68" s="154"/>
      <c r="AW68" s="154"/>
      <c r="AX68" s="154"/>
      <c r="AY68" s="154"/>
      <c r="AZ68" s="154"/>
      <c r="BA68" s="154"/>
      <c r="BB68" s="154"/>
      <c r="BC68" s="154"/>
      <c r="BD68" s="154"/>
      <c r="BE68" s="154"/>
      <c r="BF68" s="154"/>
      <c r="BG68" s="154"/>
      <c r="BH68" s="154"/>
      <c r="BI68" s="154"/>
    </row>
    <row r="69" spans="1:61" ht="14.1" customHeight="1" x14ac:dyDescent="0.25">
      <c r="A69" s="113"/>
      <c r="B69" s="87" t="s">
        <v>106</v>
      </c>
      <c r="C69" s="111">
        <v>123</v>
      </c>
      <c r="D69" s="111">
        <v>189</v>
      </c>
      <c r="E69" s="111">
        <v>143</v>
      </c>
      <c r="F69" s="111">
        <v>114</v>
      </c>
      <c r="G69" s="111">
        <v>139</v>
      </c>
      <c r="H69" s="111">
        <v>130</v>
      </c>
      <c r="I69" s="111">
        <v>113</v>
      </c>
      <c r="J69" s="111">
        <v>119</v>
      </c>
      <c r="K69" s="111">
        <v>126</v>
      </c>
      <c r="L69" s="111">
        <v>154</v>
      </c>
      <c r="M69" s="111">
        <v>126</v>
      </c>
      <c r="N69" s="111">
        <v>117</v>
      </c>
      <c r="O69" s="111">
        <v>77</v>
      </c>
      <c r="P69" s="111">
        <v>234</v>
      </c>
      <c r="Q69" s="111">
        <v>257</v>
      </c>
      <c r="R69" s="111">
        <v>224</v>
      </c>
      <c r="S69" s="111">
        <v>271</v>
      </c>
      <c r="T69" s="111">
        <v>191</v>
      </c>
      <c r="U69" s="111">
        <v>162</v>
      </c>
      <c r="V69" s="111">
        <v>172</v>
      </c>
      <c r="W69" s="111">
        <v>151</v>
      </c>
      <c r="X69" s="111">
        <v>126</v>
      </c>
      <c r="Y69" s="111"/>
      <c r="Z69" s="184">
        <f t="shared" si="14"/>
        <v>3458</v>
      </c>
      <c r="AA69" s="42"/>
      <c r="AB69" s="153"/>
      <c r="AC69" s="153"/>
      <c r="AD69" s="153"/>
      <c r="AE69" s="153"/>
      <c r="AF69" s="153"/>
      <c r="AG69" s="153"/>
      <c r="AH69" s="153"/>
      <c r="AI69" s="153"/>
      <c r="AJ69" s="153"/>
      <c r="AK69" s="153"/>
      <c r="AL69" s="153"/>
      <c r="AM69" s="153"/>
      <c r="AN69" s="153"/>
      <c r="AO69" s="153"/>
      <c r="AP69" s="153"/>
      <c r="AQ69" s="153"/>
      <c r="AR69" s="153"/>
      <c r="AS69" s="154"/>
      <c r="AT69" s="154"/>
      <c r="AU69" s="154"/>
      <c r="AV69" s="154"/>
      <c r="AW69" s="154"/>
      <c r="AX69" s="154"/>
      <c r="AY69" s="154"/>
      <c r="AZ69" s="154"/>
      <c r="BA69" s="154"/>
      <c r="BB69" s="154"/>
      <c r="BC69" s="154"/>
      <c r="BD69" s="154"/>
      <c r="BE69" s="154"/>
      <c r="BF69" s="154"/>
      <c r="BG69" s="154"/>
      <c r="BH69" s="154"/>
      <c r="BI69" s="154"/>
    </row>
    <row r="70" spans="1:61" ht="14.1" customHeight="1" x14ac:dyDescent="0.25">
      <c r="A70" s="113"/>
      <c r="B70" s="87" t="s">
        <v>17</v>
      </c>
      <c r="C70" s="111">
        <v>59</v>
      </c>
      <c r="D70" s="111">
        <v>60</v>
      </c>
      <c r="E70" s="111">
        <v>64</v>
      </c>
      <c r="F70" s="111">
        <v>52</v>
      </c>
      <c r="G70" s="111">
        <v>59</v>
      </c>
      <c r="H70" s="111">
        <v>44</v>
      </c>
      <c r="I70" s="111">
        <v>42</v>
      </c>
      <c r="J70" s="111">
        <v>49</v>
      </c>
      <c r="K70" s="111">
        <v>63</v>
      </c>
      <c r="L70" s="111">
        <v>48</v>
      </c>
      <c r="M70" s="111">
        <v>55</v>
      </c>
      <c r="N70" s="111">
        <v>56</v>
      </c>
      <c r="O70" s="111">
        <v>41</v>
      </c>
      <c r="P70" s="111">
        <v>68</v>
      </c>
      <c r="Q70" s="111">
        <v>71</v>
      </c>
      <c r="R70" s="111">
        <v>66</v>
      </c>
      <c r="S70" s="111">
        <v>59</v>
      </c>
      <c r="T70" s="111">
        <v>47</v>
      </c>
      <c r="U70" s="111">
        <v>59</v>
      </c>
      <c r="V70" s="111">
        <v>57</v>
      </c>
      <c r="W70" s="111">
        <v>53</v>
      </c>
      <c r="X70" s="111">
        <v>54</v>
      </c>
      <c r="Y70" s="111"/>
      <c r="Z70" s="184">
        <f t="shared" si="14"/>
        <v>1226</v>
      </c>
      <c r="AA70" s="42"/>
      <c r="AB70" s="153"/>
      <c r="AC70" s="153"/>
      <c r="AD70" s="153"/>
      <c r="AE70" s="153"/>
      <c r="AF70" s="153"/>
      <c r="AG70" s="153"/>
      <c r="AH70" s="153"/>
      <c r="AI70" s="153"/>
      <c r="AJ70" s="153"/>
      <c r="AK70" s="153"/>
      <c r="AL70" s="153"/>
      <c r="AM70" s="153"/>
      <c r="AN70" s="153"/>
      <c r="AO70" s="153"/>
      <c r="AP70" s="153"/>
      <c r="AQ70" s="153"/>
      <c r="AR70" s="153"/>
      <c r="AS70" s="154"/>
      <c r="AT70" s="154"/>
      <c r="AU70" s="154"/>
      <c r="AV70" s="154"/>
      <c r="AW70" s="154"/>
      <c r="AX70" s="154"/>
      <c r="AY70" s="154"/>
      <c r="AZ70" s="154"/>
      <c r="BA70" s="154"/>
      <c r="BB70" s="154"/>
      <c r="BC70" s="154"/>
      <c r="BD70" s="154"/>
      <c r="BE70" s="154"/>
      <c r="BF70" s="154"/>
      <c r="BG70" s="154"/>
      <c r="BH70" s="154"/>
      <c r="BI70" s="154"/>
    </row>
    <row r="71" spans="1:61" ht="14.1" customHeight="1" x14ac:dyDescent="0.25">
      <c r="A71" s="113"/>
      <c r="B71" s="87" t="s">
        <v>107</v>
      </c>
      <c r="C71" s="111">
        <v>25</v>
      </c>
      <c r="D71" s="111">
        <v>24</v>
      </c>
      <c r="E71" s="111">
        <v>28</v>
      </c>
      <c r="F71" s="111">
        <v>18</v>
      </c>
      <c r="G71" s="111">
        <v>23</v>
      </c>
      <c r="H71" s="111">
        <v>23</v>
      </c>
      <c r="I71" s="111">
        <v>20</v>
      </c>
      <c r="J71" s="111">
        <v>20</v>
      </c>
      <c r="K71" s="111">
        <v>26</v>
      </c>
      <c r="L71" s="111">
        <v>21</v>
      </c>
      <c r="M71" s="111">
        <v>15</v>
      </c>
      <c r="N71" s="111">
        <v>23</v>
      </c>
      <c r="O71" s="111">
        <v>13</v>
      </c>
      <c r="P71" s="111">
        <v>63</v>
      </c>
      <c r="Q71" s="111">
        <v>64</v>
      </c>
      <c r="R71" s="111">
        <v>62</v>
      </c>
      <c r="S71" s="111">
        <v>43</v>
      </c>
      <c r="T71" s="111">
        <v>36</v>
      </c>
      <c r="U71" s="111">
        <v>27</v>
      </c>
      <c r="V71" s="111">
        <v>23</v>
      </c>
      <c r="W71" s="111">
        <v>26</v>
      </c>
      <c r="X71" s="111">
        <v>21</v>
      </c>
      <c r="Y71" s="111"/>
      <c r="Z71" s="184">
        <f t="shared" si="14"/>
        <v>644</v>
      </c>
      <c r="AA71" s="42"/>
      <c r="AB71" s="153"/>
      <c r="AC71" s="153"/>
      <c r="AD71" s="153"/>
      <c r="AE71" s="153"/>
      <c r="AF71" s="153"/>
      <c r="AG71" s="153"/>
      <c r="AH71" s="153"/>
      <c r="AI71" s="153"/>
      <c r="AJ71" s="153"/>
      <c r="AK71" s="153"/>
      <c r="AL71" s="153"/>
      <c r="AM71" s="153"/>
      <c r="AN71" s="153"/>
      <c r="AO71" s="153"/>
      <c r="AP71" s="153"/>
      <c r="AQ71" s="153"/>
      <c r="AR71" s="153"/>
      <c r="AS71" s="154"/>
      <c r="AT71" s="154"/>
      <c r="AU71" s="154"/>
      <c r="AV71" s="154"/>
      <c r="AW71" s="154"/>
      <c r="AX71" s="154"/>
      <c r="AY71" s="154"/>
      <c r="AZ71" s="154"/>
      <c r="BA71" s="154"/>
      <c r="BB71" s="154"/>
      <c r="BC71" s="154"/>
      <c r="BD71" s="154"/>
      <c r="BE71" s="154"/>
      <c r="BF71" s="154"/>
      <c r="BG71" s="154"/>
      <c r="BH71" s="154"/>
      <c r="BI71" s="154"/>
    </row>
    <row r="72" spans="1:61" ht="14.1" customHeight="1" x14ac:dyDescent="0.25">
      <c r="A72" s="113"/>
      <c r="B72" s="87" t="s">
        <v>108</v>
      </c>
      <c r="C72" s="111">
        <v>20</v>
      </c>
      <c r="D72" s="111">
        <v>20</v>
      </c>
      <c r="E72" s="111">
        <v>14</v>
      </c>
      <c r="F72" s="111">
        <v>19</v>
      </c>
      <c r="G72" s="111">
        <v>20</v>
      </c>
      <c r="H72" s="111">
        <v>17</v>
      </c>
      <c r="I72" s="111">
        <v>17</v>
      </c>
      <c r="J72" s="111">
        <v>17</v>
      </c>
      <c r="K72" s="111">
        <v>21</v>
      </c>
      <c r="L72" s="111">
        <v>13</v>
      </c>
      <c r="M72" s="111">
        <v>13</v>
      </c>
      <c r="N72" s="111">
        <v>19</v>
      </c>
      <c r="O72" s="111">
        <v>16</v>
      </c>
      <c r="P72" s="111">
        <v>33</v>
      </c>
      <c r="Q72" s="111">
        <v>33</v>
      </c>
      <c r="R72" s="111">
        <v>34</v>
      </c>
      <c r="S72" s="111">
        <v>29</v>
      </c>
      <c r="T72" s="111">
        <v>50</v>
      </c>
      <c r="U72" s="111">
        <v>28</v>
      </c>
      <c r="V72" s="111">
        <v>21</v>
      </c>
      <c r="W72" s="111">
        <v>20</v>
      </c>
      <c r="X72" s="111">
        <v>14</v>
      </c>
      <c r="Y72" s="111"/>
      <c r="Z72" s="184">
        <f t="shared" si="14"/>
        <v>488</v>
      </c>
      <c r="AA72" s="42"/>
      <c r="AB72" s="153"/>
      <c r="AC72" s="153"/>
      <c r="AD72" s="153"/>
      <c r="AE72" s="153"/>
      <c r="AF72" s="153"/>
      <c r="AG72" s="153"/>
      <c r="AH72" s="153"/>
      <c r="AI72" s="153"/>
      <c r="AJ72" s="153"/>
      <c r="AK72" s="153"/>
      <c r="AL72" s="153"/>
      <c r="AM72" s="153"/>
      <c r="AN72" s="153"/>
      <c r="AO72" s="153"/>
      <c r="AP72" s="153"/>
      <c r="AQ72" s="153"/>
      <c r="AR72" s="153"/>
      <c r="AS72" s="154"/>
      <c r="AT72" s="154"/>
      <c r="AU72" s="154"/>
      <c r="AV72" s="154"/>
      <c r="AW72" s="154"/>
      <c r="AX72" s="154"/>
      <c r="AY72" s="154"/>
      <c r="AZ72" s="154"/>
      <c r="BA72" s="154"/>
      <c r="BB72" s="154"/>
      <c r="BC72" s="154"/>
      <c r="BD72" s="154"/>
      <c r="BE72" s="154"/>
      <c r="BF72" s="154"/>
      <c r="BG72" s="154"/>
      <c r="BH72" s="154"/>
      <c r="BI72" s="154"/>
    </row>
    <row r="73" spans="1:61" ht="14.1" customHeight="1" x14ac:dyDescent="0.25">
      <c r="A73" s="113"/>
      <c r="B73" s="87" t="s">
        <v>109</v>
      </c>
      <c r="C73" s="111">
        <v>27</v>
      </c>
      <c r="D73" s="111">
        <v>23</v>
      </c>
      <c r="E73" s="111">
        <v>20</v>
      </c>
      <c r="F73" s="111">
        <v>23</v>
      </c>
      <c r="G73" s="111">
        <v>15</v>
      </c>
      <c r="H73" s="111">
        <v>30</v>
      </c>
      <c r="I73" s="111">
        <v>18</v>
      </c>
      <c r="J73" s="111">
        <v>19</v>
      </c>
      <c r="K73" s="111">
        <v>14</v>
      </c>
      <c r="L73" s="111">
        <v>20</v>
      </c>
      <c r="M73" s="111">
        <v>21</v>
      </c>
      <c r="N73" s="111">
        <v>27</v>
      </c>
      <c r="O73" s="111">
        <v>21</v>
      </c>
      <c r="P73" s="111">
        <v>25</v>
      </c>
      <c r="Q73" s="111">
        <v>17</v>
      </c>
      <c r="R73" s="111">
        <v>29</v>
      </c>
      <c r="S73" s="111">
        <v>18</v>
      </c>
      <c r="T73" s="111">
        <v>14</v>
      </c>
      <c r="U73" s="111">
        <v>28</v>
      </c>
      <c r="V73" s="111">
        <v>15</v>
      </c>
      <c r="W73" s="111">
        <v>17</v>
      </c>
      <c r="X73" s="111">
        <v>27</v>
      </c>
      <c r="Y73" s="111"/>
      <c r="Z73" s="184">
        <f t="shared" si="14"/>
        <v>468</v>
      </c>
      <c r="AA73" s="42"/>
      <c r="AB73" s="153"/>
      <c r="AC73" s="153"/>
      <c r="AD73" s="153"/>
      <c r="AE73" s="153"/>
      <c r="AF73" s="153"/>
      <c r="AG73" s="153"/>
      <c r="AH73" s="153"/>
      <c r="AI73" s="153"/>
      <c r="AJ73" s="153"/>
      <c r="AK73" s="153"/>
      <c r="AL73" s="153"/>
      <c r="AM73" s="153"/>
      <c r="AN73" s="153"/>
      <c r="AO73" s="153"/>
      <c r="AP73" s="153"/>
      <c r="AQ73" s="153"/>
      <c r="AR73" s="153"/>
      <c r="AS73" s="154"/>
      <c r="AT73" s="154"/>
      <c r="AU73" s="154"/>
      <c r="AV73" s="154"/>
      <c r="AW73" s="154"/>
      <c r="AX73" s="154"/>
      <c r="AY73" s="154"/>
      <c r="AZ73" s="154"/>
      <c r="BA73" s="154"/>
      <c r="BB73" s="154"/>
      <c r="BC73" s="154"/>
      <c r="BD73" s="154"/>
      <c r="BE73" s="154"/>
      <c r="BF73" s="154"/>
      <c r="BG73" s="154"/>
      <c r="BH73" s="154"/>
      <c r="BI73" s="154"/>
    </row>
    <row r="74" spans="1:61" ht="14.1" customHeight="1" x14ac:dyDescent="0.25">
      <c r="A74" s="113"/>
      <c r="B74" s="87" t="s">
        <v>110</v>
      </c>
      <c r="C74" s="111">
        <v>9</v>
      </c>
      <c r="D74" s="111">
        <v>8</v>
      </c>
      <c r="E74" s="111">
        <v>10</v>
      </c>
      <c r="F74" s="111">
        <v>10</v>
      </c>
      <c r="G74" s="111">
        <v>10</v>
      </c>
      <c r="H74" s="111">
        <v>11</v>
      </c>
      <c r="I74" s="111">
        <v>3</v>
      </c>
      <c r="J74" s="111">
        <v>8</v>
      </c>
      <c r="K74" s="111">
        <v>10</v>
      </c>
      <c r="L74" s="111">
        <v>6</v>
      </c>
      <c r="M74" s="111">
        <v>11</v>
      </c>
      <c r="N74" s="111">
        <v>5</v>
      </c>
      <c r="O74" s="111">
        <v>5</v>
      </c>
      <c r="P74" s="111">
        <v>6</v>
      </c>
      <c r="Q74" s="111">
        <v>8</v>
      </c>
      <c r="R74" s="111">
        <v>8</v>
      </c>
      <c r="S74" s="111">
        <v>10</v>
      </c>
      <c r="T74" s="111">
        <v>5</v>
      </c>
      <c r="U74" s="111">
        <v>2</v>
      </c>
      <c r="V74" s="111">
        <v>4</v>
      </c>
      <c r="W74" s="111">
        <v>5</v>
      </c>
      <c r="X74" s="111">
        <v>7</v>
      </c>
      <c r="Y74" s="111"/>
      <c r="Z74" s="184">
        <f t="shared" si="14"/>
        <v>161</v>
      </c>
      <c r="AA74" s="42"/>
      <c r="AB74" s="153"/>
      <c r="AC74" s="153"/>
      <c r="AD74" s="153"/>
      <c r="AE74" s="153"/>
      <c r="AF74" s="153"/>
      <c r="AG74" s="153"/>
      <c r="AH74" s="153"/>
      <c r="AI74" s="153"/>
      <c r="AJ74" s="153"/>
      <c r="AK74" s="153"/>
      <c r="AL74" s="153"/>
      <c r="AM74" s="153"/>
      <c r="AN74" s="153"/>
      <c r="AO74" s="153"/>
      <c r="AP74" s="153"/>
      <c r="AQ74" s="153"/>
      <c r="AR74" s="153"/>
      <c r="AS74" s="154"/>
      <c r="AT74" s="154"/>
      <c r="AU74" s="154"/>
      <c r="AV74" s="154"/>
      <c r="AW74" s="154"/>
      <c r="AX74" s="154"/>
      <c r="AY74" s="154"/>
      <c r="AZ74" s="154"/>
      <c r="BA74" s="154"/>
      <c r="BB74" s="154"/>
      <c r="BC74" s="154"/>
      <c r="BD74" s="154"/>
      <c r="BE74" s="154"/>
      <c r="BF74" s="154"/>
      <c r="BG74" s="154"/>
      <c r="BH74" s="154"/>
      <c r="BI74" s="154"/>
    </row>
    <row r="75" spans="1:61" ht="14.1" customHeight="1" x14ac:dyDescent="0.25">
      <c r="A75" s="113"/>
      <c r="B75" s="87" t="s">
        <v>111</v>
      </c>
      <c r="C75" s="111">
        <v>38</v>
      </c>
      <c r="D75" s="111">
        <v>43</v>
      </c>
      <c r="E75" s="111">
        <v>38</v>
      </c>
      <c r="F75" s="111">
        <v>37</v>
      </c>
      <c r="G75" s="111">
        <v>39</v>
      </c>
      <c r="H75" s="111">
        <v>24</v>
      </c>
      <c r="I75" s="111">
        <v>29</v>
      </c>
      <c r="J75" s="111">
        <v>46</v>
      </c>
      <c r="K75" s="111">
        <v>30</v>
      </c>
      <c r="L75" s="111">
        <v>40</v>
      </c>
      <c r="M75" s="111">
        <v>36</v>
      </c>
      <c r="N75" s="111">
        <v>36</v>
      </c>
      <c r="O75" s="111">
        <v>30</v>
      </c>
      <c r="P75" s="111">
        <v>52</v>
      </c>
      <c r="Q75" s="111">
        <v>46</v>
      </c>
      <c r="R75" s="111">
        <v>58</v>
      </c>
      <c r="S75" s="111">
        <v>58</v>
      </c>
      <c r="T75" s="111">
        <v>48</v>
      </c>
      <c r="U75" s="111">
        <v>40</v>
      </c>
      <c r="V75" s="111">
        <v>39</v>
      </c>
      <c r="W75" s="111">
        <v>44</v>
      </c>
      <c r="X75" s="111">
        <v>32</v>
      </c>
      <c r="Y75" s="111"/>
      <c r="Z75" s="184">
        <f t="shared" si="14"/>
        <v>883</v>
      </c>
      <c r="AA75" s="42"/>
      <c r="AB75" s="153"/>
      <c r="AC75" s="153"/>
      <c r="AD75" s="153"/>
      <c r="AE75" s="153"/>
      <c r="AF75" s="153"/>
      <c r="AG75" s="153"/>
      <c r="AH75" s="153"/>
      <c r="AI75" s="153"/>
      <c r="AJ75" s="153"/>
      <c r="AK75" s="153"/>
      <c r="AL75" s="153"/>
      <c r="AM75" s="153"/>
      <c r="AN75" s="153"/>
      <c r="AO75" s="153"/>
      <c r="AP75" s="153"/>
      <c r="AQ75" s="153"/>
      <c r="AR75" s="153"/>
      <c r="AS75" s="154"/>
      <c r="AT75" s="154"/>
      <c r="AU75" s="154"/>
      <c r="AV75" s="154"/>
      <c r="AW75" s="154"/>
      <c r="AX75" s="154"/>
      <c r="AY75" s="154"/>
      <c r="AZ75" s="154"/>
      <c r="BA75" s="154"/>
      <c r="BB75" s="154"/>
      <c r="BC75" s="154"/>
      <c r="BD75" s="154"/>
      <c r="BE75" s="154"/>
      <c r="BF75" s="154"/>
      <c r="BG75" s="154"/>
      <c r="BH75" s="154"/>
      <c r="BI75" s="154"/>
    </row>
    <row r="76" spans="1:61" ht="14.1" customHeight="1" x14ac:dyDescent="0.25">
      <c r="A76" s="113"/>
      <c r="B76" s="87" t="s">
        <v>112</v>
      </c>
      <c r="C76" s="111">
        <v>75</v>
      </c>
      <c r="D76" s="111">
        <v>103</v>
      </c>
      <c r="E76" s="111">
        <v>83</v>
      </c>
      <c r="F76" s="111">
        <v>86</v>
      </c>
      <c r="G76" s="111">
        <v>83</v>
      </c>
      <c r="H76" s="111">
        <v>82</v>
      </c>
      <c r="I76" s="111">
        <v>70</v>
      </c>
      <c r="J76" s="111">
        <v>66</v>
      </c>
      <c r="K76" s="111">
        <v>65</v>
      </c>
      <c r="L76" s="111">
        <v>81</v>
      </c>
      <c r="M76" s="111">
        <v>76</v>
      </c>
      <c r="N76" s="111">
        <v>71</v>
      </c>
      <c r="O76" s="111">
        <v>78</v>
      </c>
      <c r="P76" s="111">
        <v>117</v>
      </c>
      <c r="Q76" s="111">
        <v>133</v>
      </c>
      <c r="R76" s="111">
        <v>141</v>
      </c>
      <c r="S76" s="111">
        <v>115</v>
      </c>
      <c r="T76" s="111">
        <v>107</v>
      </c>
      <c r="U76" s="111">
        <v>103</v>
      </c>
      <c r="V76" s="111">
        <v>67</v>
      </c>
      <c r="W76" s="111">
        <v>65</v>
      </c>
      <c r="X76" s="111">
        <v>70</v>
      </c>
      <c r="Y76" s="111"/>
      <c r="Z76" s="184">
        <f t="shared" si="14"/>
        <v>1937</v>
      </c>
      <c r="AA76" s="42"/>
      <c r="AB76" s="153"/>
      <c r="AC76" s="153"/>
      <c r="AD76" s="153"/>
      <c r="AE76" s="153"/>
      <c r="AF76" s="153"/>
      <c r="AG76" s="153"/>
      <c r="AH76" s="153"/>
      <c r="AI76" s="153"/>
      <c r="AJ76" s="153"/>
      <c r="AK76" s="153"/>
      <c r="AL76" s="153"/>
      <c r="AM76" s="153"/>
      <c r="AN76" s="153"/>
      <c r="AO76" s="153"/>
      <c r="AP76" s="153"/>
      <c r="AQ76" s="153"/>
      <c r="AR76" s="153"/>
      <c r="AS76" s="154"/>
      <c r="AT76" s="154"/>
      <c r="AU76" s="154"/>
      <c r="AV76" s="154"/>
      <c r="AW76" s="154"/>
      <c r="AX76" s="154"/>
      <c r="AY76" s="154"/>
      <c r="AZ76" s="154"/>
      <c r="BA76" s="154"/>
      <c r="BB76" s="154"/>
      <c r="BC76" s="154"/>
      <c r="BD76" s="154"/>
      <c r="BE76" s="154"/>
      <c r="BF76" s="154"/>
      <c r="BG76" s="154"/>
      <c r="BH76" s="154"/>
      <c r="BI76" s="154"/>
    </row>
    <row r="77" spans="1:61" ht="14.1" customHeight="1" x14ac:dyDescent="0.25">
      <c r="A77" s="113"/>
      <c r="B77" s="87" t="s">
        <v>113</v>
      </c>
      <c r="C77" s="111">
        <v>1</v>
      </c>
      <c r="D77" s="111">
        <v>5</v>
      </c>
      <c r="E77" s="111">
        <v>2</v>
      </c>
      <c r="F77" s="111">
        <v>4</v>
      </c>
      <c r="G77" s="111">
        <v>2</v>
      </c>
      <c r="H77" s="111">
        <v>5</v>
      </c>
      <c r="I77" s="111">
        <v>3</v>
      </c>
      <c r="J77" s="111">
        <v>1</v>
      </c>
      <c r="K77" s="111">
        <v>4</v>
      </c>
      <c r="L77" s="111">
        <v>5</v>
      </c>
      <c r="M77" s="111">
        <v>6</v>
      </c>
      <c r="N77" s="111">
        <v>7</v>
      </c>
      <c r="O77" s="111">
        <v>8</v>
      </c>
      <c r="P77" s="111">
        <v>9</v>
      </c>
      <c r="Q77" s="111">
        <v>11</v>
      </c>
      <c r="R77" s="111">
        <v>4</v>
      </c>
      <c r="S77" s="111">
        <v>6</v>
      </c>
      <c r="T77" s="111">
        <v>3</v>
      </c>
      <c r="U77" s="111">
        <v>2</v>
      </c>
      <c r="V77" s="111">
        <v>5</v>
      </c>
      <c r="W77" s="111">
        <v>8</v>
      </c>
      <c r="X77" s="111">
        <v>5</v>
      </c>
      <c r="Y77" s="111"/>
      <c r="Z77" s="184">
        <f t="shared" si="14"/>
        <v>106</v>
      </c>
      <c r="AA77" s="42"/>
      <c r="AB77" s="153"/>
      <c r="AC77" s="153"/>
      <c r="AD77" s="153"/>
      <c r="AE77" s="153"/>
      <c r="AF77" s="153"/>
      <c r="AG77" s="153"/>
      <c r="AH77" s="153"/>
      <c r="AI77" s="153"/>
      <c r="AJ77" s="153"/>
      <c r="AK77" s="153"/>
      <c r="AL77" s="153"/>
      <c r="AM77" s="153"/>
      <c r="AN77" s="153"/>
      <c r="AO77" s="153"/>
      <c r="AP77" s="153"/>
      <c r="AQ77" s="153"/>
      <c r="AR77" s="153"/>
      <c r="AS77" s="154"/>
      <c r="AT77" s="154"/>
      <c r="AU77" s="154"/>
      <c r="AV77" s="154"/>
      <c r="AW77" s="154"/>
      <c r="AX77" s="154"/>
      <c r="AY77" s="154"/>
      <c r="AZ77" s="154"/>
      <c r="BA77" s="154"/>
      <c r="BB77" s="154"/>
      <c r="BC77" s="154"/>
      <c r="BD77" s="154"/>
      <c r="BE77" s="154"/>
      <c r="BF77" s="154"/>
      <c r="BG77" s="154"/>
      <c r="BH77" s="154"/>
      <c r="BI77" s="154"/>
    </row>
    <row r="78" spans="1:61" ht="14.1" customHeight="1" x14ac:dyDescent="0.25">
      <c r="A78" s="113"/>
      <c r="B78" s="87" t="s">
        <v>114</v>
      </c>
      <c r="C78" s="111">
        <v>35</v>
      </c>
      <c r="D78" s="111">
        <v>62</v>
      </c>
      <c r="E78" s="111">
        <v>39</v>
      </c>
      <c r="F78" s="111">
        <v>43</v>
      </c>
      <c r="G78" s="111">
        <v>34</v>
      </c>
      <c r="H78" s="111">
        <v>35</v>
      </c>
      <c r="I78" s="111">
        <v>41</v>
      </c>
      <c r="J78" s="111">
        <v>28</v>
      </c>
      <c r="K78" s="111">
        <v>35</v>
      </c>
      <c r="L78" s="111">
        <v>35</v>
      </c>
      <c r="M78" s="111">
        <v>39</v>
      </c>
      <c r="N78" s="111">
        <v>28</v>
      </c>
      <c r="O78" s="111">
        <v>44</v>
      </c>
      <c r="P78" s="111">
        <v>43</v>
      </c>
      <c r="Q78" s="111">
        <v>54</v>
      </c>
      <c r="R78" s="111">
        <v>47</v>
      </c>
      <c r="S78" s="111">
        <v>51</v>
      </c>
      <c r="T78" s="111">
        <v>43</v>
      </c>
      <c r="U78" s="111">
        <v>35</v>
      </c>
      <c r="V78" s="111">
        <v>45</v>
      </c>
      <c r="W78" s="111">
        <v>40</v>
      </c>
      <c r="X78" s="111">
        <v>33</v>
      </c>
      <c r="Y78" s="111"/>
      <c r="Z78" s="184">
        <f t="shared" si="14"/>
        <v>889</v>
      </c>
      <c r="AA78" s="42"/>
      <c r="AB78" s="153"/>
      <c r="AC78" s="153"/>
      <c r="AD78" s="153"/>
      <c r="AE78" s="153"/>
      <c r="AF78" s="153"/>
      <c r="AG78" s="153"/>
      <c r="AH78" s="153"/>
      <c r="AI78" s="153"/>
      <c r="AJ78" s="153"/>
      <c r="AK78" s="153"/>
      <c r="AL78" s="153"/>
      <c r="AM78" s="153"/>
      <c r="AN78" s="153"/>
      <c r="AO78" s="153"/>
      <c r="AP78" s="153"/>
      <c r="AQ78" s="153"/>
      <c r="AR78" s="153"/>
      <c r="AS78" s="154"/>
      <c r="AT78" s="154"/>
      <c r="AU78" s="154"/>
      <c r="AV78" s="154"/>
      <c r="AW78" s="154"/>
      <c r="AX78" s="154"/>
      <c r="AY78" s="154"/>
      <c r="AZ78" s="154"/>
      <c r="BA78" s="154"/>
      <c r="BB78" s="154"/>
      <c r="BC78" s="154"/>
      <c r="BD78" s="154"/>
      <c r="BE78" s="154"/>
      <c r="BF78" s="154"/>
      <c r="BG78" s="154"/>
      <c r="BH78" s="154"/>
      <c r="BI78" s="154"/>
    </row>
    <row r="79" spans="1:61" ht="14.1" customHeight="1" x14ac:dyDescent="0.25">
      <c r="A79" s="113"/>
      <c r="B79" s="87" t="s">
        <v>115</v>
      </c>
      <c r="C79" s="111">
        <v>43</v>
      </c>
      <c r="D79" s="111">
        <v>55</v>
      </c>
      <c r="E79" s="111">
        <v>46</v>
      </c>
      <c r="F79" s="111">
        <v>43</v>
      </c>
      <c r="G79" s="111">
        <v>33</v>
      </c>
      <c r="H79" s="111">
        <v>35</v>
      </c>
      <c r="I79" s="111">
        <v>39</v>
      </c>
      <c r="J79" s="111">
        <v>41</v>
      </c>
      <c r="K79" s="111">
        <v>37</v>
      </c>
      <c r="L79" s="111">
        <v>43</v>
      </c>
      <c r="M79" s="111">
        <v>40</v>
      </c>
      <c r="N79" s="111">
        <v>44</v>
      </c>
      <c r="O79" s="111">
        <v>26</v>
      </c>
      <c r="P79" s="111">
        <v>75</v>
      </c>
      <c r="Q79" s="111">
        <v>71</v>
      </c>
      <c r="R79" s="111">
        <v>81</v>
      </c>
      <c r="S79" s="111">
        <v>97</v>
      </c>
      <c r="T79" s="111">
        <v>75</v>
      </c>
      <c r="U79" s="111">
        <v>53</v>
      </c>
      <c r="V79" s="111">
        <v>61</v>
      </c>
      <c r="W79" s="111">
        <v>50</v>
      </c>
      <c r="X79" s="111">
        <v>42</v>
      </c>
      <c r="Y79" s="111"/>
      <c r="Z79" s="184">
        <f t="shared" si="14"/>
        <v>1130</v>
      </c>
      <c r="AA79" s="42"/>
      <c r="AB79" s="153"/>
      <c r="AC79" s="153"/>
      <c r="AD79" s="153"/>
      <c r="AE79" s="153"/>
      <c r="AF79" s="153"/>
      <c r="AG79" s="153"/>
      <c r="AH79" s="153"/>
      <c r="AI79" s="153"/>
      <c r="AJ79" s="153"/>
      <c r="AK79" s="153"/>
      <c r="AL79" s="153"/>
      <c r="AM79" s="153"/>
      <c r="AN79" s="153"/>
      <c r="AO79" s="153"/>
      <c r="AP79" s="153"/>
      <c r="AQ79" s="153"/>
      <c r="AR79" s="153"/>
      <c r="AS79" s="154"/>
      <c r="AT79" s="154"/>
      <c r="AU79" s="154"/>
      <c r="AV79" s="154"/>
      <c r="AW79" s="154"/>
      <c r="AX79" s="154"/>
      <c r="AY79" s="154"/>
      <c r="AZ79" s="154"/>
      <c r="BA79" s="154"/>
      <c r="BB79" s="154"/>
      <c r="BC79" s="154"/>
      <c r="BD79" s="154"/>
      <c r="BE79" s="154"/>
      <c r="BF79" s="154"/>
      <c r="BG79" s="154"/>
      <c r="BH79" s="154"/>
      <c r="BI79" s="154"/>
    </row>
    <row r="80" spans="1:61" ht="14.1" customHeight="1" x14ac:dyDescent="0.25">
      <c r="A80" s="113"/>
      <c r="B80" s="87" t="s">
        <v>116</v>
      </c>
      <c r="C80" s="111">
        <v>20</v>
      </c>
      <c r="D80" s="111">
        <v>41</v>
      </c>
      <c r="E80" s="111">
        <v>38</v>
      </c>
      <c r="F80" s="111">
        <v>29</v>
      </c>
      <c r="G80" s="111">
        <v>27</v>
      </c>
      <c r="H80" s="111">
        <v>24</v>
      </c>
      <c r="I80" s="111">
        <v>25</v>
      </c>
      <c r="J80" s="111">
        <v>23</v>
      </c>
      <c r="K80" s="111">
        <v>35</v>
      </c>
      <c r="L80" s="111">
        <v>32</v>
      </c>
      <c r="M80" s="111">
        <v>29</v>
      </c>
      <c r="N80" s="111">
        <v>36</v>
      </c>
      <c r="O80" s="111">
        <v>23</v>
      </c>
      <c r="P80" s="111">
        <v>42</v>
      </c>
      <c r="Q80" s="111">
        <v>37</v>
      </c>
      <c r="R80" s="111">
        <v>31</v>
      </c>
      <c r="S80" s="111">
        <v>30</v>
      </c>
      <c r="T80" s="111">
        <v>27</v>
      </c>
      <c r="U80" s="111">
        <v>24</v>
      </c>
      <c r="V80" s="111">
        <v>28</v>
      </c>
      <c r="W80" s="111">
        <v>32</v>
      </c>
      <c r="X80" s="111">
        <v>18</v>
      </c>
      <c r="Y80" s="111"/>
      <c r="Z80" s="184">
        <f t="shared" si="14"/>
        <v>651</v>
      </c>
      <c r="AA80" s="42"/>
      <c r="AB80" s="153"/>
      <c r="AC80" s="153"/>
      <c r="AD80" s="153"/>
      <c r="AE80" s="153"/>
      <c r="AF80" s="153"/>
      <c r="AG80" s="153"/>
      <c r="AH80" s="153"/>
      <c r="AI80" s="153"/>
      <c r="AJ80" s="153"/>
      <c r="AK80" s="153"/>
      <c r="AL80" s="153"/>
      <c r="AM80" s="153"/>
      <c r="AN80" s="153"/>
      <c r="AO80" s="153"/>
      <c r="AP80" s="153"/>
      <c r="AQ80" s="153"/>
      <c r="AR80" s="153"/>
      <c r="AS80" s="154"/>
      <c r="AT80" s="154"/>
      <c r="AU80" s="154"/>
      <c r="AV80" s="154"/>
      <c r="AW80" s="154"/>
      <c r="AX80" s="154"/>
      <c r="AY80" s="154"/>
      <c r="AZ80" s="154"/>
      <c r="BA80" s="154"/>
      <c r="BB80" s="154"/>
      <c r="BC80" s="154"/>
      <c r="BD80" s="154"/>
      <c r="BE80" s="154"/>
      <c r="BF80" s="154"/>
      <c r="BG80" s="154"/>
      <c r="BH80" s="154"/>
      <c r="BI80" s="154"/>
    </row>
    <row r="81" spans="1:61" ht="14.1" customHeight="1" x14ac:dyDescent="0.25">
      <c r="A81" s="113"/>
      <c r="B81" s="87" t="s">
        <v>117</v>
      </c>
      <c r="C81" s="111">
        <v>5</v>
      </c>
      <c r="D81" s="111">
        <v>4</v>
      </c>
      <c r="E81" s="111">
        <v>2</v>
      </c>
      <c r="F81" s="111">
        <v>2</v>
      </c>
      <c r="G81" s="111">
        <v>5</v>
      </c>
      <c r="H81" s="111">
        <v>6</v>
      </c>
      <c r="I81" s="111">
        <v>4</v>
      </c>
      <c r="J81" s="111">
        <v>4</v>
      </c>
      <c r="K81" s="111">
        <v>3</v>
      </c>
      <c r="L81" s="111">
        <v>4</v>
      </c>
      <c r="M81" s="111">
        <v>3</v>
      </c>
      <c r="N81" s="111">
        <v>3</v>
      </c>
      <c r="O81" s="111">
        <v>9</v>
      </c>
      <c r="P81" s="111">
        <v>8</v>
      </c>
      <c r="Q81" s="111">
        <v>8</v>
      </c>
      <c r="R81" s="111">
        <v>3</v>
      </c>
      <c r="S81" s="111">
        <v>2</v>
      </c>
      <c r="T81" s="111">
        <v>6</v>
      </c>
      <c r="U81" s="111">
        <v>6</v>
      </c>
      <c r="V81" s="111">
        <v>6</v>
      </c>
      <c r="W81" s="111">
        <v>2</v>
      </c>
      <c r="X81" s="111">
        <v>5</v>
      </c>
      <c r="Y81" s="111"/>
      <c r="Z81" s="184">
        <f t="shared" si="14"/>
        <v>100</v>
      </c>
      <c r="AA81" s="42"/>
      <c r="AB81" s="153"/>
      <c r="AC81" s="153"/>
      <c r="AD81" s="153"/>
      <c r="AE81" s="153"/>
      <c r="AF81" s="153"/>
      <c r="AG81" s="153"/>
      <c r="AH81" s="153"/>
      <c r="AI81" s="153"/>
      <c r="AJ81" s="153"/>
      <c r="AK81" s="153"/>
      <c r="AL81" s="153"/>
      <c r="AM81" s="153"/>
      <c r="AN81" s="153"/>
      <c r="AO81" s="153"/>
      <c r="AP81" s="153"/>
      <c r="AQ81" s="153"/>
      <c r="AR81" s="153"/>
      <c r="AS81" s="154"/>
      <c r="AT81" s="154"/>
      <c r="AU81" s="154"/>
      <c r="AV81" s="154"/>
      <c r="AW81" s="154"/>
      <c r="AX81" s="154"/>
      <c r="AY81" s="154"/>
      <c r="AZ81" s="154"/>
      <c r="BA81" s="154"/>
      <c r="BB81" s="154"/>
      <c r="BC81" s="154"/>
      <c r="BD81" s="154"/>
      <c r="BE81" s="154"/>
      <c r="BF81" s="154"/>
      <c r="BG81" s="154"/>
      <c r="BH81" s="154"/>
      <c r="BI81" s="154"/>
    </row>
    <row r="82" spans="1:61" ht="14.1" customHeight="1" x14ac:dyDescent="0.25">
      <c r="A82" s="113"/>
      <c r="B82" s="87" t="s">
        <v>118</v>
      </c>
      <c r="C82" s="111">
        <v>42</v>
      </c>
      <c r="D82" s="111">
        <v>41</v>
      </c>
      <c r="E82" s="111">
        <v>36</v>
      </c>
      <c r="F82" s="111">
        <v>40</v>
      </c>
      <c r="G82" s="111">
        <v>31</v>
      </c>
      <c r="H82" s="111">
        <v>34</v>
      </c>
      <c r="I82" s="111">
        <v>23</v>
      </c>
      <c r="J82" s="111">
        <v>35</v>
      </c>
      <c r="K82" s="111">
        <v>35</v>
      </c>
      <c r="L82" s="111">
        <v>30</v>
      </c>
      <c r="M82" s="111">
        <v>36</v>
      </c>
      <c r="N82" s="111">
        <v>26</v>
      </c>
      <c r="O82" s="111">
        <v>31</v>
      </c>
      <c r="P82" s="111">
        <v>43</v>
      </c>
      <c r="Q82" s="111">
        <v>47</v>
      </c>
      <c r="R82" s="111">
        <v>53</v>
      </c>
      <c r="S82" s="111">
        <v>39</v>
      </c>
      <c r="T82" s="111">
        <v>38</v>
      </c>
      <c r="U82" s="111">
        <v>27</v>
      </c>
      <c r="V82" s="111">
        <v>36</v>
      </c>
      <c r="W82" s="111">
        <v>29</v>
      </c>
      <c r="X82" s="111">
        <v>27</v>
      </c>
      <c r="Y82" s="111"/>
      <c r="Z82" s="184">
        <f t="shared" si="14"/>
        <v>779</v>
      </c>
      <c r="AA82" s="42"/>
      <c r="AB82" s="153"/>
      <c r="AC82" s="153"/>
      <c r="AD82" s="153"/>
      <c r="AE82" s="153"/>
      <c r="AF82" s="153"/>
      <c r="AG82" s="153"/>
      <c r="AH82" s="153"/>
      <c r="AI82" s="153"/>
      <c r="AJ82" s="153"/>
      <c r="AK82" s="153"/>
      <c r="AL82" s="153"/>
      <c r="AM82" s="153"/>
      <c r="AN82" s="153"/>
      <c r="AO82" s="153"/>
      <c r="AP82" s="153"/>
      <c r="AQ82" s="153"/>
      <c r="AR82" s="153"/>
      <c r="AS82" s="154"/>
      <c r="AT82" s="154"/>
      <c r="AU82" s="154"/>
      <c r="AV82" s="154"/>
      <c r="AW82" s="154"/>
      <c r="AX82" s="154"/>
      <c r="AY82" s="154"/>
      <c r="AZ82" s="154"/>
      <c r="BA82" s="154"/>
      <c r="BB82" s="154"/>
      <c r="BC82" s="154"/>
      <c r="BD82" s="154"/>
      <c r="BE82" s="154"/>
      <c r="BF82" s="154"/>
      <c r="BG82" s="154"/>
      <c r="BH82" s="154"/>
      <c r="BI82" s="154"/>
    </row>
    <row r="83" spans="1:61" ht="14.1" customHeight="1" x14ac:dyDescent="0.25">
      <c r="A83" s="113"/>
      <c r="B83" s="87" t="s">
        <v>119</v>
      </c>
      <c r="C83" s="111">
        <v>63</v>
      </c>
      <c r="D83" s="111">
        <v>91</v>
      </c>
      <c r="E83" s="111">
        <v>82</v>
      </c>
      <c r="F83" s="111">
        <v>75</v>
      </c>
      <c r="G83" s="111">
        <v>68</v>
      </c>
      <c r="H83" s="111">
        <v>87</v>
      </c>
      <c r="I83" s="111">
        <v>85</v>
      </c>
      <c r="J83" s="111">
        <v>78</v>
      </c>
      <c r="K83" s="111">
        <v>71</v>
      </c>
      <c r="L83" s="111">
        <v>70</v>
      </c>
      <c r="M83" s="111">
        <v>66</v>
      </c>
      <c r="N83" s="111">
        <v>67</v>
      </c>
      <c r="O83" s="111">
        <v>59</v>
      </c>
      <c r="P83" s="111">
        <v>114</v>
      </c>
      <c r="Q83" s="111">
        <v>141</v>
      </c>
      <c r="R83" s="111">
        <v>131</v>
      </c>
      <c r="S83" s="111">
        <v>123</v>
      </c>
      <c r="T83" s="111">
        <v>100</v>
      </c>
      <c r="U83" s="111">
        <v>104</v>
      </c>
      <c r="V83" s="111">
        <v>101</v>
      </c>
      <c r="W83" s="111">
        <v>86</v>
      </c>
      <c r="X83" s="111">
        <v>72</v>
      </c>
      <c r="Y83" s="111"/>
      <c r="Z83" s="184">
        <f>SUM(C83:X83)</f>
        <v>1934</v>
      </c>
      <c r="AA83" s="42"/>
      <c r="AB83" s="153"/>
      <c r="AC83" s="153"/>
      <c r="AD83" s="153"/>
      <c r="AE83" s="153"/>
      <c r="AF83" s="153"/>
      <c r="AG83" s="153"/>
      <c r="AH83" s="153"/>
      <c r="AI83" s="153"/>
      <c r="AJ83" s="153"/>
      <c r="AK83" s="153"/>
      <c r="AL83" s="153"/>
      <c r="AM83" s="153"/>
      <c r="AN83" s="153"/>
      <c r="AO83" s="153"/>
      <c r="AP83" s="153"/>
      <c r="AQ83" s="153"/>
      <c r="AR83" s="153"/>
      <c r="AS83" s="154"/>
      <c r="AT83" s="154"/>
      <c r="AU83" s="154"/>
      <c r="AV83" s="154"/>
      <c r="AW83" s="154"/>
      <c r="AX83" s="154"/>
      <c r="AY83" s="154"/>
      <c r="AZ83" s="154"/>
      <c r="BA83" s="154"/>
      <c r="BB83" s="154"/>
      <c r="BC83" s="154"/>
      <c r="BD83" s="154"/>
      <c r="BE83" s="154"/>
      <c r="BF83" s="154"/>
      <c r="BG83" s="154"/>
      <c r="BH83" s="154"/>
      <c r="BI83" s="154"/>
    </row>
    <row r="84" spans="1:61" ht="14.1" customHeight="1" x14ac:dyDescent="0.25">
      <c r="A84" s="113"/>
      <c r="B84" s="87" t="s">
        <v>120</v>
      </c>
      <c r="C84" s="111">
        <v>20</v>
      </c>
      <c r="D84" s="111">
        <v>18</v>
      </c>
      <c r="E84" s="111">
        <v>14</v>
      </c>
      <c r="F84" s="111">
        <v>22</v>
      </c>
      <c r="G84" s="111">
        <v>21</v>
      </c>
      <c r="H84" s="111">
        <v>17</v>
      </c>
      <c r="I84" s="111">
        <v>21</v>
      </c>
      <c r="J84" s="111">
        <v>18</v>
      </c>
      <c r="K84" s="111">
        <v>17</v>
      </c>
      <c r="L84" s="111">
        <v>16</v>
      </c>
      <c r="M84" s="111">
        <v>17</v>
      </c>
      <c r="N84" s="111">
        <v>20</v>
      </c>
      <c r="O84" s="111">
        <v>12</v>
      </c>
      <c r="P84" s="111">
        <v>32</v>
      </c>
      <c r="Q84" s="111">
        <v>34</v>
      </c>
      <c r="R84" s="111">
        <v>27</v>
      </c>
      <c r="S84" s="111">
        <v>23</v>
      </c>
      <c r="T84" s="111">
        <v>23</v>
      </c>
      <c r="U84" s="111">
        <v>29</v>
      </c>
      <c r="V84" s="111">
        <v>24</v>
      </c>
      <c r="W84" s="111">
        <v>10</v>
      </c>
      <c r="X84" s="111">
        <v>10</v>
      </c>
      <c r="Y84" s="111"/>
      <c r="Z84" s="184">
        <f t="shared" si="14"/>
        <v>445</v>
      </c>
      <c r="AA84" s="42"/>
      <c r="AB84" s="153"/>
      <c r="AC84" s="153"/>
      <c r="AD84" s="153"/>
      <c r="AE84" s="153"/>
      <c r="AF84" s="153"/>
      <c r="AG84" s="153"/>
      <c r="AH84" s="153"/>
      <c r="AI84" s="153"/>
      <c r="AJ84" s="153"/>
      <c r="AK84" s="153"/>
      <c r="AL84" s="153"/>
      <c r="AM84" s="153"/>
      <c r="AN84" s="153"/>
      <c r="AO84" s="153"/>
      <c r="AP84" s="153"/>
      <c r="AQ84" s="153"/>
      <c r="AR84" s="153"/>
      <c r="AS84" s="154"/>
      <c r="AT84" s="154"/>
      <c r="AU84" s="154"/>
      <c r="AV84" s="154"/>
      <c r="AW84" s="154"/>
      <c r="AX84" s="154"/>
      <c r="AY84" s="154"/>
      <c r="AZ84" s="154"/>
      <c r="BA84" s="154"/>
      <c r="BB84" s="154"/>
      <c r="BC84" s="154"/>
      <c r="BD84" s="154"/>
      <c r="BE84" s="154"/>
      <c r="BF84" s="154"/>
      <c r="BG84" s="154"/>
      <c r="BH84" s="154"/>
      <c r="BI84" s="154"/>
    </row>
    <row r="85" spans="1:61" ht="14.1" customHeight="1" x14ac:dyDescent="0.25">
      <c r="A85" s="113"/>
      <c r="B85" s="87" t="s">
        <v>121</v>
      </c>
      <c r="C85" s="111">
        <v>25</v>
      </c>
      <c r="D85" s="111">
        <v>34</v>
      </c>
      <c r="E85" s="111">
        <v>25</v>
      </c>
      <c r="F85" s="111">
        <v>20</v>
      </c>
      <c r="G85" s="111">
        <v>22</v>
      </c>
      <c r="H85" s="111">
        <v>16</v>
      </c>
      <c r="I85" s="111">
        <v>16</v>
      </c>
      <c r="J85" s="111">
        <v>24</v>
      </c>
      <c r="K85" s="111">
        <v>21</v>
      </c>
      <c r="L85" s="111">
        <v>21</v>
      </c>
      <c r="M85" s="111">
        <v>23</v>
      </c>
      <c r="N85" s="111">
        <v>25</v>
      </c>
      <c r="O85" s="111">
        <v>21</v>
      </c>
      <c r="P85" s="111">
        <v>43</v>
      </c>
      <c r="Q85" s="111">
        <v>43</v>
      </c>
      <c r="R85" s="111">
        <v>41</v>
      </c>
      <c r="S85" s="111">
        <v>31</v>
      </c>
      <c r="T85" s="111">
        <v>42</v>
      </c>
      <c r="U85" s="111">
        <v>28</v>
      </c>
      <c r="V85" s="111">
        <v>29</v>
      </c>
      <c r="W85" s="111">
        <v>21</v>
      </c>
      <c r="X85" s="111">
        <v>22</v>
      </c>
      <c r="Y85" s="111"/>
      <c r="Z85" s="184">
        <f t="shared" si="14"/>
        <v>593</v>
      </c>
      <c r="AA85" s="42"/>
      <c r="AB85" s="153"/>
      <c r="AC85" s="153"/>
      <c r="AD85" s="153"/>
      <c r="AE85" s="153"/>
      <c r="AF85" s="153"/>
      <c r="AG85" s="153"/>
      <c r="AH85" s="153"/>
      <c r="AI85" s="153"/>
      <c r="AJ85" s="153"/>
      <c r="AK85" s="153"/>
      <c r="AL85" s="153"/>
      <c r="AM85" s="153"/>
      <c r="AN85" s="153"/>
      <c r="AO85" s="153"/>
      <c r="AP85" s="153"/>
      <c r="AQ85" s="153"/>
      <c r="AR85" s="153"/>
      <c r="AS85" s="154"/>
      <c r="AT85" s="154"/>
      <c r="AU85" s="154"/>
      <c r="AV85" s="154"/>
      <c r="AW85" s="154"/>
      <c r="AX85" s="154"/>
      <c r="AY85" s="154"/>
      <c r="AZ85" s="154"/>
      <c r="BA85" s="154"/>
      <c r="BB85" s="154"/>
      <c r="BC85" s="154"/>
      <c r="BD85" s="154"/>
      <c r="BE85" s="154"/>
      <c r="BF85" s="154"/>
      <c r="BG85" s="154"/>
      <c r="BH85" s="154"/>
      <c r="BI85" s="154"/>
    </row>
    <row r="86" spans="1:61" ht="14.1" customHeight="1" x14ac:dyDescent="0.25">
      <c r="A86" s="113"/>
      <c r="B86" s="87" t="s">
        <v>122</v>
      </c>
      <c r="C86" s="111">
        <v>36</v>
      </c>
      <c r="D86" s="111">
        <v>35</v>
      </c>
      <c r="E86" s="111">
        <v>29</v>
      </c>
      <c r="F86" s="111">
        <v>33</v>
      </c>
      <c r="G86" s="111">
        <v>40</v>
      </c>
      <c r="H86" s="111">
        <v>40</v>
      </c>
      <c r="I86" s="111">
        <v>44</v>
      </c>
      <c r="J86" s="111">
        <v>34</v>
      </c>
      <c r="K86" s="111">
        <v>36</v>
      </c>
      <c r="L86" s="111">
        <v>28</v>
      </c>
      <c r="M86" s="111">
        <v>40</v>
      </c>
      <c r="N86" s="111">
        <v>39</v>
      </c>
      <c r="O86" s="111">
        <v>30</v>
      </c>
      <c r="P86" s="111">
        <v>45</v>
      </c>
      <c r="Q86" s="111">
        <v>51</v>
      </c>
      <c r="R86" s="111">
        <v>43</v>
      </c>
      <c r="S86" s="111">
        <v>41</v>
      </c>
      <c r="T86" s="111">
        <v>51</v>
      </c>
      <c r="U86" s="111">
        <v>42</v>
      </c>
      <c r="V86" s="111">
        <v>44</v>
      </c>
      <c r="W86" s="111">
        <v>38</v>
      </c>
      <c r="X86" s="111">
        <v>41</v>
      </c>
      <c r="Y86" s="111"/>
      <c r="Z86" s="184">
        <f t="shared" si="14"/>
        <v>860</v>
      </c>
      <c r="AA86" s="42"/>
      <c r="AB86" s="153"/>
      <c r="AC86" s="153"/>
      <c r="AD86" s="153"/>
      <c r="AE86" s="153"/>
      <c r="AF86" s="153"/>
      <c r="AG86" s="153"/>
      <c r="AH86" s="153"/>
      <c r="AI86" s="153"/>
      <c r="AJ86" s="153"/>
      <c r="AK86" s="153"/>
      <c r="AL86" s="153"/>
      <c r="AM86" s="153"/>
      <c r="AN86" s="153"/>
      <c r="AO86" s="153"/>
      <c r="AP86" s="153"/>
      <c r="AQ86" s="153"/>
      <c r="AR86" s="153"/>
      <c r="AS86" s="154"/>
      <c r="AT86" s="154"/>
      <c r="AU86" s="154"/>
      <c r="AV86" s="154"/>
      <c r="AW86" s="154"/>
      <c r="AX86" s="154"/>
      <c r="AY86" s="154"/>
      <c r="AZ86" s="154"/>
      <c r="BA86" s="154"/>
      <c r="BB86" s="154"/>
      <c r="BC86" s="154"/>
      <c r="BD86" s="154"/>
      <c r="BE86" s="154"/>
      <c r="BF86" s="154"/>
      <c r="BG86" s="154"/>
      <c r="BH86" s="154"/>
      <c r="BI86" s="154"/>
    </row>
    <row r="87" spans="1:61" ht="14.1" customHeight="1" x14ac:dyDescent="0.2">
      <c r="A87" s="113"/>
      <c r="B87" s="126"/>
      <c r="C87" s="111"/>
      <c r="D87" s="111"/>
      <c r="E87" s="111"/>
      <c r="F87" s="111"/>
      <c r="G87" s="111"/>
      <c r="H87" s="111"/>
      <c r="I87" s="111"/>
      <c r="J87" s="111"/>
      <c r="K87" s="111"/>
      <c r="L87" s="111"/>
      <c r="M87" s="111"/>
      <c r="N87" s="111"/>
      <c r="O87" s="111"/>
      <c r="P87" s="111"/>
      <c r="Q87" s="111"/>
      <c r="R87" s="111"/>
      <c r="S87" s="111"/>
      <c r="T87" s="111"/>
      <c r="U87" s="111"/>
      <c r="V87" s="111"/>
      <c r="W87" s="111"/>
      <c r="X87" s="111"/>
      <c r="Y87" s="114"/>
      <c r="Z87" s="111"/>
      <c r="AA87" s="42"/>
    </row>
    <row r="88" spans="1:61" ht="14.1" customHeight="1" x14ac:dyDescent="0.2">
      <c r="A88" s="46"/>
      <c r="B88" s="88" t="s">
        <v>90</v>
      </c>
      <c r="C88" s="16"/>
      <c r="D88" s="16"/>
      <c r="E88" s="16"/>
      <c r="F88" s="16"/>
      <c r="G88" s="16"/>
      <c r="H88" s="16"/>
      <c r="I88" s="16"/>
      <c r="J88" s="16"/>
      <c r="K88" s="16"/>
      <c r="L88" s="16"/>
      <c r="M88" s="16"/>
      <c r="N88" s="16"/>
      <c r="O88" s="16"/>
      <c r="P88" s="16"/>
      <c r="Q88" s="16"/>
      <c r="R88" s="16"/>
      <c r="S88" s="16"/>
      <c r="T88" s="16"/>
      <c r="U88" s="16"/>
      <c r="V88" s="16"/>
      <c r="W88" s="16"/>
      <c r="X88" s="16"/>
      <c r="Y88" s="47"/>
      <c r="Z88" s="20"/>
      <c r="AA88" s="42"/>
    </row>
    <row r="89" spans="1:61" ht="14.1" customHeight="1" x14ac:dyDescent="0.2">
      <c r="A89" s="46"/>
      <c r="B89" s="17" t="s">
        <v>80</v>
      </c>
      <c r="C89" s="16">
        <v>306</v>
      </c>
      <c r="D89" s="16">
        <v>356</v>
      </c>
      <c r="E89" s="16">
        <v>318</v>
      </c>
      <c r="F89" s="16">
        <v>292</v>
      </c>
      <c r="G89" s="16">
        <v>279</v>
      </c>
      <c r="H89" s="16">
        <v>285</v>
      </c>
      <c r="I89" s="16">
        <v>258</v>
      </c>
      <c r="J89" s="16">
        <v>266</v>
      </c>
      <c r="K89" s="16">
        <v>266</v>
      </c>
      <c r="L89" s="16">
        <v>288</v>
      </c>
      <c r="M89" s="16">
        <v>255</v>
      </c>
      <c r="N89" s="16">
        <v>274</v>
      </c>
      <c r="O89" s="16">
        <v>261</v>
      </c>
      <c r="P89" s="16">
        <v>443</v>
      </c>
      <c r="Q89" s="16">
        <v>600</v>
      </c>
      <c r="R89" s="16">
        <v>681</v>
      </c>
      <c r="S89" s="16">
        <v>689</v>
      </c>
      <c r="T89" s="16">
        <v>638</v>
      </c>
      <c r="U89" s="16">
        <v>489</v>
      </c>
      <c r="V89" s="16">
        <v>436</v>
      </c>
      <c r="W89" s="16">
        <v>350</v>
      </c>
      <c r="X89" s="16">
        <v>290</v>
      </c>
      <c r="Y89" s="47"/>
      <c r="Z89" s="20">
        <f>SUM(C89:X89)</f>
        <v>8320</v>
      </c>
      <c r="AA89" s="42"/>
    </row>
    <row r="90" spans="1:61" ht="14.1" customHeight="1" x14ac:dyDescent="0.2">
      <c r="A90" s="46"/>
      <c r="B90" s="17" t="s">
        <v>81</v>
      </c>
      <c r="C90" s="16">
        <v>305</v>
      </c>
      <c r="D90" s="16">
        <v>413</v>
      </c>
      <c r="E90" s="16">
        <v>366</v>
      </c>
      <c r="F90" s="16">
        <v>333</v>
      </c>
      <c r="G90" s="16">
        <v>313</v>
      </c>
      <c r="H90" s="16">
        <v>321</v>
      </c>
      <c r="I90" s="16">
        <v>350</v>
      </c>
      <c r="J90" s="16">
        <v>337</v>
      </c>
      <c r="K90" s="16">
        <v>362</v>
      </c>
      <c r="L90" s="16">
        <v>347</v>
      </c>
      <c r="M90" s="16">
        <v>361</v>
      </c>
      <c r="N90" s="16">
        <v>367</v>
      </c>
      <c r="O90" s="16">
        <v>354</v>
      </c>
      <c r="P90" s="16">
        <v>570</v>
      </c>
      <c r="Q90" s="16">
        <v>600</v>
      </c>
      <c r="R90" s="16">
        <v>530</v>
      </c>
      <c r="S90" s="16">
        <v>509</v>
      </c>
      <c r="T90" s="16">
        <v>506</v>
      </c>
      <c r="U90" s="16">
        <v>437</v>
      </c>
      <c r="V90" s="16">
        <v>471</v>
      </c>
      <c r="W90" s="16">
        <v>444</v>
      </c>
      <c r="X90" s="16">
        <v>405</v>
      </c>
      <c r="Y90" s="47"/>
      <c r="Z90" s="20">
        <f t="shared" ref="Z90:Z92" si="15">SUM(C90:X90)</f>
        <v>9001</v>
      </c>
      <c r="AA90" s="42"/>
    </row>
    <row r="91" spans="1:61" ht="14.1" customHeight="1" x14ac:dyDescent="0.2">
      <c r="A91" s="46"/>
      <c r="B91" s="17" t="s">
        <v>82</v>
      </c>
      <c r="C91" s="16">
        <v>548</v>
      </c>
      <c r="D91" s="16">
        <v>790</v>
      </c>
      <c r="E91" s="16">
        <v>632</v>
      </c>
      <c r="F91" s="16">
        <v>596</v>
      </c>
      <c r="G91" s="16">
        <v>590</v>
      </c>
      <c r="H91" s="16">
        <v>604</v>
      </c>
      <c r="I91" s="16">
        <v>552</v>
      </c>
      <c r="J91" s="16">
        <v>552</v>
      </c>
      <c r="K91" s="16">
        <v>539</v>
      </c>
      <c r="L91" s="16">
        <v>567</v>
      </c>
      <c r="M91" s="16">
        <v>565</v>
      </c>
      <c r="N91" s="16">
        <v>544</v>
      </c>
      <c r="O91" s="16">
        <v>463</v>
      </c>
      <c r="P91" s="16">
        <v>724</v>
      </c>
      <c r="Q91" s="16">
        <v>769</v>
      </c>
      <c r="R91" s="16">
        <v>701</v>
      </c>
      <c r="S91" s="16">
        <v>635</v>
      </c>
      <c r="T91" s="16">
        <v>529</v>
      </c>
      <c r="U91" s="16">
        <v>508</v>
      </c>
      <c r="V91" s="16">
        <v>510</v>
      </c>
      <c r="W91" s="16">
        <v>428</v>
      </c>
      <c r="X91" s="16">
        <v>430</v>
      </c>
      <c r="Y91" s="47"/>
      <c r="Z91" s="20">
        <f t="shared" si="15"/>
        <v>12776</v>
      </c>
      <c r="AA91" s="42"/>
    </row>
    <row r="92" spans="1:61" ht="14.1" customHeight="1" x14ac:dyDescent="0.2">
      <c r="A92" s="46"/>
      <c r="B92" s="17" t="s">
        <v>83</v>
      </c>
      <c r="C92" s="16">
        <v>2</v>
      </c>
      <c r="D92" s="16">
        <v>8</v>
      </c>
      <c r="E92" s="16">
        <v>6</v>
      </c>
      <c r="F92" s="16">
        <v>5</v>
      </c>
      <c r="G92" s="16">
        <v>6</v>
      </c>
      <c r="H92" s="16">
        <v>6</v>
      </c>
      <c r="I92" s="16">
        <v>2</v>
      </c>
      <c r="J92" s="16">
        <v>7</v>
      </c>
      <c r="K92" s="16">
        <v>4</v>
      </c>
      <c r="L92" s="16">
        <v>6</v>
      </c>
      <c r="M92" s="16">
        <v>5</v>
      </c>
      <c r="N92" s="16">
        <v>11</v>
      </c>
      <c r="O92" s="16">
        <v>1</v>
      </c>
      <c r="P92" s="16">
        <v>7</v>
      </c>
      <c r="Q92" s="16">
        <v>9</v>
      </c>
      <c r="R92" s="16">
        <v>4</v>
      </c>
      <c r="S92" s="16">
        <v>3</v>
      </c>
      <c r="T92" s="16">
        <v>6</v>
      </c>
      <c r="U92" s="16">
        <v>1</v>
      </c>
      <c r="V92" s="16">
        <v>4</v>
      </c>
      <c r="W92" s="16">
        <v>4</v>
      </c>
      <c r="X92" s="16">
        <v>0</v>
      </c>
      <c r="Y92" s="47"/>
      <c r="Z92" s="20">
        <f t="shared" si="15"/>
        <v>107</v>
      </c>
      <c r="AA92" s="42"/>
    </row>
    <row r="93" spans="1:61" ht="14.1" customHeight="1" x14ac:dyDescent="0.2">
      <c r="A93" s="48"/>
      <c r="B93" s="49"/>
      <c r="C93" s="30"/>
      <c r="D93" s="30"/>
      <c r="E93" s="30"/>
      <c r="F93" s="30"/>
      <c r="G93" s="30"/>
      <c r="H93" s="30"/>
      <c r="I93" s="30"/>
      <c r="J93" s="30"/>
      <c r="K93" s="30"/>
      <c r="L93" s="30"/>
      <c r="M93" s="30"/>
      <c r="N93" s="30"/>
      <c r="O93" s="30"/>
      <c r="P93" s="30"/>
      <c r="Q93" s="30"/>
      <c r="R93" s="30"/>
      <c r="S93" s="21"/>
      <c r="T93" s="21"/>
      <c r="U93" s="21"/>
      <c r="V93" s="21"/>
      <c r="W93" s="21"/>
      <c r="X93" s="21"/>
      <c r="Y93" s="50"/>
      <c r="Z93" s="56"/>
    </row>
    <row r="94" spans="1:61" ht="14.1" customHeight="1" x14ac:dyDescent="0.2">
      <c r="A94" s="45"/>
      <c r="B94" s="17"/>
      <c r="C94" s="19"/>
      <c r="D94" s="19"/>
      <c r="E94" s="19"/>
      <c r="F94" s="19"/>
      <c r="G94" s="19"/>
      <c r="H94" s="19"/>
      <c r="I94" s="19"/>
      <c r="J94" s="19"/>
      <c r="K94" s="19"/>
      <c r="L94" s="19"/>
      <c r="M94" s="19"/>
      <c r="N94" s="19"/>
      <c r="O94" s="19"/>
      <c r="P94" s="19"/>
      <c r="Q94" s="19"/>
      <c r="R94" s="19"/>
      <c r="S94" s="16"/>
      <c r="T94" s="16"/>
      <c r="U94" s="16"/>
      <c r="V94" s="16"/>
      <c r="W94" s="16"/>
      <c r="X94" s="16"/>
      <c r="Z94" s="43"/>
    </row>
    <row r="95" spans="1:61" ht="14.1" customHeight="1" x14ac:dyDescent="0.2">
      <c r="A95" s="84" t="s">
        <v>9</v>
      </c>
      <c r="B95" s="60"/>
      <c r="C95" s="61"/>
      <c r="D95" s="61"/>
      <c r="E95" s="61"/>
      <c r="F95" s="62"/>
      <c r="G95" s="61"/>
      <c r="H95" s="61"/>
      <c r="I95" s="63"/>
      <c r="J95" s="61"/>
      <c r="K95" s="61"/>
      <c r="L95" s="61"/>
      <c r="M95" s="61"/>
      <c r="N95" s="61"/>
      <c r="O95" s="13"/>
      <c r="P95" s="13"/>
      <c r="Q95" s="13"/>
      <c r="R95" s="13"/>
      <c r="S95" s="51"/>
      <c r="T95" s="51"/>
      <c r="U95" s="51"/>
      <c r="V95" s="51"/>
      <c r="W95" s="51"/>
      <c r="X95" s="51"/>
    </row>
    <row r="96" spans="1:61" s="52" customFormat="1" ht="14.1" customHeight="1" x14ac:dyDescent="0.2">
      <c r="A96" s="280" t="s">
        <v>62</v>
      </c>
      <c r="B96" s="280"/>
      <c r="C96" s="280"/>
      <c r="D96" s="280"/>
      <c r="E96" s="280"/>
      <c r="F96" s="280"/>
      <c r="G96" s="280"/>
      <c r="H96" s="280"/>
      <c r="I96" s="280"/>
      <c r="J96" s="280"/>
      <c r="K96" s="280"/>
      <c r="L96" s="280"/>
      <c r="M96" s="280"/>
      <c r="N96" s="280"/>
      <c r="O96" s="51"/>
      <c r="P96" s="51"/>
      <c r="Q96" s="51"/>
      <c r="R96" s="51"/>
      <c r="S96" s="51"/>
      <c r="T96" s="51"/>
      <c r="U96" s="51"/>
      <c r="V96" s="51"/>
      <c r="W96" s="51"/>
      <c r="X96" s="51"/>
    </row>
    <row r="97" spans="1:24" s="52" customFormat="1" ht="14.1" customHeight="1" x14ac:dyDescent="0.2">
      <c r="A97" s="295" t="s">
        <v>71</v>
      </c>
      <c r="B97" s="295"/>
      <c r="C97" s="295"/>
      <c r="D97" s="295"/>
      <c r="E97" s="295"/>
      <c r="F97" s="295"/>
      <c r="G97" s="295"/>
      <c r="H97" s="295"/>
      <c r="I97" s="295"/>
      <c r="J97" s="295"/>
      <c r="K97" s="295"/>
      <c r="L97" s="295"/>
      <c r="M97" s="295"/>
      <c r="N97" s="295"/>
      <c r="O97" s="51"/>
      <c r="P97" s="51"/>
      <c r="Q97" s="51"/>
      <c r="R97" s="51"/>
      <c r="S97" s="51"/>
      <c r="T97" s="51"/>
      <c r="U97" s="51"/>
      <c r="V97" s="51"/>
      <c r="W97" s="51"/>
      <c r="X97" s="51"/>
    </row>
    <row r="98" spans="1:24" s="52" customFormat="1" ht="14.1" customHeight="1" x14ac:dyDescent="0.2">
      <c r="A98" s="295"/>
      <c r="B98" s="295"/>
      <c r="C98" s="295"/>
      <c r="D98" s="295"/>
      <c r="E98" s="295"/>
      <c r="F98" s="295"/>
      <c r="G98" s="295"/>
      <c r="H98" s="295"/>
      <c r="I98" s="295"/>
      <c r="J98" s="295"/>
      <c r="K98" s="295"/>
      <c r="L98" s="295"/>
      <c r="M98" s="295"/>
      <c r="N98" s="295"/>
      <c r="O98" s="51"/>
      <c r="P98" s="51"/>
      <c r="Q98" s="51"/>
      <c r="R98" s="51"/>
      <c r="S98" s="51"/>
      <c r="T98" s="51"/>
      <c r="U98" s="51"/>
      <c r="V98" s="51"/>
      <c r="W98" s="51"/>
      <c r="X98" s="51"/>
    </row>
    <row r="99" spans="1:24" s="52" customFormat="1" ht="14.1" customHeight="1" x14ac:dyDescent="0.2">
      <c r="A99" s="283" t="s">
        <v>67</v>
      </c>
      <c r="B99" s="283"/>
      <c r="C99" s="283"/>
      <c r="D99" s="283"/>
      <c r="E99" s="283"/>
      <c r="F99" s="283"/>
      <c r="G99" s="283"/>
      <c r="H99" s="283"/>
      <c r="I99" s="283"/>
      <c r="J99" s="283"/>
      <c r="K99" s="283"/>
      <c r="L99" s="283"/>
      <c r="M99" s="283"/>
      <c r="N99" s="283"/>
      <c r="O99" s="51"/>
      <c r="P99" s="51"/>
      <c r="Q99" s="51"/>
      <c r="R99" s="51"/>
      <c r="S99" s="51"/>
      <c r="T99" s="51"/>
      <c r="U99" s="51"/>
      <c r="V99" s="51"/>
      <c r="W99" s="51"/>
      <c r="X99" s="51"/>
    </row>
    <row r="100" spans="1:24" s="52" customFormat="1" ht="14.1" customHeight="1" x14ac:dyDescent="0.2">
      <c r="A100" s="283"/>
      <c r="B100" s="283"/>
      <c r="C100" s="283"/>
      <c r="D100" s="283"/>
      <c r="E100" s="283"/>
      <c r="F100" s="283"/>
      <c r="G100" s="283"/>
      <c r="H100" s="283"/>
      <c r="I100" s="283"/>
      <c r="J100" s="283"/>
      <c r="K100" s="283"/>
      <c r="L100" s="283"/>
      <c r="M100" s="283"/>
      <c r="N100" s="283"/>
      <c r="O100" s="51"/>
      <c r="P100" s="51"/>
      <c r="Q100" s="51"/>
      <c r="R100" s="51"/>
      <c r="S100" s="51"/>
      <c r="T100" s="51"/>
      <c r="U100" s="51"/>
      <c r="V100" s="51"/>
      <c r="W100" s="51"/>
      <c r="X100" s="51"/>
    </row>
    <row r="101" spans="1:24" s="52" customFormat="1" ht="14.1" customHeight="1" x14ac:dyDescent="0.2">
      <c r="A101" s="283" t="s">
        <v>68</v>
      </c>
      <c r="B101" s="304"/>
      <c r="C101" s="304"/>
      <c r="D101" s="304"/>
      <c r="E101" s="304"/>
      <c r="F101" s="304"/>
      <c r="G101" s="304"/>
      <c r="H101" s="304"/>
      <c r="I101" s="304"/>
      <c r="J101" s="304"/>
      <c r="K101" s="304"/>
      <c r="L101" s="304"/>
      <c r="M101" s="304"/>
      <c r="N101" s="304"/>
      <c r="O101" s="51"/>
      <c r="P101" s="51"/>
      <c r="Q101" s="51"/>
      <c r="R101" s="51"/>
      <c r="S101" s="51"/>
      <c r="T101" s="51"/>
      <c r="U101" s="51"/>
      <c r="V101" s="51"/>
      <c r="W101" s="51"/>
      <c r="X101" s="51"/>
    </row>
    <row r="102" spans="1:24" s="52" customFormat="1" ht="14.1" customHeight="1" x14ac:dyDescent="0.2">
      <c r="A102" s="304"/>
      <c r="B102" s="304"/>
      <c r="C102" s="304"/>
      <c r="D102" s="304"/>
      <c r="E102" s="304"/>
      <c r="F102" s="304"/>
      <c r="G102" s="304"/>
      <c r="H102" s="304"/>
      <c r="I102" s="304"/>
      <c r="J102" s="304"/>
      <c r="K102" s="304"/>
      <c r="L102" s="304"/>
      <c r="M102" s="304"/>
      <c r="N102" s="304"/>
      <c r="O102" s="51"/>
      <c r="P102" s="51"/>
      <c r="Q102" s="51"/>
      <c r="R102" s="51"/>
      <c r="S102" s="51"/>
      <c r="T102" s="51"/>
      <c r="U102" s="51"/>
      <c r="V102" s="51"/>
      <c r="W102" s="51"/>
      <c r="X102" s="51"/>
    </row>
    <row r="103" spans="1:24" s="52" customFormat="1" ht="14.1" customHeight="1" x14ac:dyDescent="0.2">
      <c r="A103" s="283" t="s">
        <v>143</v>
      </c>
      <c r="B103" s="283"/>
      <c r="C103" s="283"/>
      <c r="D103" s="283"/>
      <c r="E103" s="283"/>
      <c r="F103" s="283"/>
      <c r="G103" s="283"/>
      <c r="H103" s="283"/>
      <c r="I103" s="283"/>
      <c r="J103" s="283"/>
      <c r="K103" s="283"/>
      <c r="L103" s="283"/>
      <c r="M103" s="283"/>
      <c r="N103" s="283"/>
      <c r="O103" s="51"/>
      <c r="P103" s="51"/>
      <c r="Q103" s="51"/>
      <c r="R103" s="51"/>
      <c r="S103" s="51"/>
      <c r="T103" s="51"/>
      <c r="U103" s="51"/>
      <c r="V103" s="51"/>
      <c r="W103" s="51"/>
      <c r="X103" s="51"/>
    </row>
    <row r="104" spans="1:24" s="52" customFormat="1" ht="14.1" customHeight="1" x14ac:dyDescent="0.2">
      <c r="A104" s="280" t="s">
        <v>91</v>
      </c>
      <c r="B104" s="280"/>
      <c r="C104" s="280"/>
      <c r="D104" s="280"/>
      <c r="E104" s="280"/>
      <c r="F104" s="280"/>
      <c r="G104" s="280"/>
      <c r="H104" s="280"/>
      <c r="I104" s="280"/>
      <c r="J104" s="280"/>
      <c r="K104" s="280"/>
      <c r="L104" s="280"/>
      <c r="M104" s="280"/>
      <c r="N104" s="280"/>
      <c r="O104" s="51"/>
      <c r="P104" s="51"/>
      <c r="Q104" s="51"/>
      <c r="R104" s="51"/>
      <c r="S104" s="51"/>
      <c r="T104" s="51"/>
      <c r="U104" s="51"/>
      <c r="V104" s="51"/>
      <c r="W104" s="51"/>
      <c r="X104" s="51"/>
    </row>
    <row r="105" spans="1:24" ht="14.1" customHeight="1" x14ac:dyDescent="0.2">
      <c r="A105" s="85"/>
      <c r="B105" s="64"/>
      <c r="C105" s="60"/>
      <c r="D105" s="60"/>
      <c r="E105" s="305"/>
      <c r="F105" s="305"/>
      <c r="G105" s="29"/>
      <c r="H105" s="29"/>
      <c r="I105" s="29"/>
      <c r="J105" s="60"/>
      <c r="K105" s="29"/>
      <c r="L105" s="29"/>
      <c r="M105" s="29"/>
      <c r="N105" s="29"/>
      <c r="O105" s="1"/>
      <c r="P105" s="102"/>
      <c r="Q105" s="110"/>
      <c r="R105" s="165"/>
      <c r="S105" s="2"/>
      <c r="T105" s="2"/>
      <c r="U105" s="2"/>
      <c r="V105" s="2"/>
      <c r="W105" s="2"/>
      <c r="X105" s="2"/>
    </row>
    <row r="106" spans="1:24" ht="14.1" customHeight="1" x14ac:dyDescent="0.2">
      <c r="A106" s="293" t="s">
        <v>208</v>
      </c>
      <c r="B106" s="293"/>
      <c r="C106" s="86"/>
      <c r="D106" s="86"/>
      <c r="E106" s="86"/>
      <c r="F106" s="86"/>
      <c r="G106" s="86"/>
      <c r="H106" s="86"/>
      <c r="I106" s="86"/>
      <c r="J106" s="86"/>
      <c r="K106" s="86"/>
      <c r="L106" s="86"/>
      <c r="M106" s="86"/>
      <c r="N106" s="86"/>
    </row>
    <row r="108" spans="1:24" x14ac:dyDescent="0.2">
      <c r="A108" s="293" t="s">
        <v>65</v>
      </c>
      <c r="B108" s="303"/>
    </row>
  </sheetData>
  <mergeCells count="57">
    <mergeCell ref="AC54:AC55"/>
    <mergeCell ref="AD54:AD55"/>
    <mergeCell ref="AE54:AE55"/>
    <mergeCell ref="AF54:AF55"/>
    <mergeCell ref="AQ54:AQ55"/>
    <mergeCell ref="AR54:AR55"/>
    <mergeCell ref="AQ38:AQ39"/>
    <mergeCell ref="AR38:AR39"/>
    <mergeCell ref="AK54:AK55"/>
    <mergeCell ref="AO38:AO39"/>
    <mergeCell ref="AP38:AP39"/>
    <mergeCell ref="AM54:AM55"/>
    <mergeCell ref="AN54:AN55"/>
    <mergeCell ref="AO54:AO55"/>
    <mergeCell ref="AP54:AP55"/>
    <mergeCell ref="AN38:AN39"/>
    <mergeCell ref="AL38:AL39"/>
    <mergeCell ref="AM38:AM39"/>
    <mergeCell ref="A106:B106"/>
    <mergeCell ref="A108:B108"/>
    <mergeCell ref="A101:N102"/>
    <mergeCell ref="E105:F105"/>
    <mergeCell ref="AL54:AL55"/>
    <mergeCell ref="A99:N100"/>
    <mergeCell ref="A97:N98"/>
    <mergeCell ref="AG54:AG55"/>
    <mergeCell ref="AH54:AH55"/>
    <mergeCell ref="AI54:AI55"/>
    <mergeCell ref="AJ54:AJ55"/>
    <mergeCell ref="A103:N103"/>
    <mergeCell ref="A104:N104"/>
    <mergeCell ref="A96:N96"/>
    <mergeCell ref="B54:D54"/>
    <mergeCell ref="AB54:AB55"/>
    <mergeCell ref="AB38:AB39"/>
    <mergeCell ref="AC38:AC39"/>
    <mergeCell ref="AD38:AD39"/>
    <mergeCell ref="AE38:AE39"/>
    <mergeCell ref="AF38:AF39"/>
    <mergeCell ref="AG38:AG39"/>
    <mergeCell ref="AH38:AH39"/>
    <mergeCell ref="AI38:AI39"/>
    <mergeCell ref="AJ38:AJ39"/>
    <mergeCell ref="AK38:AK39"/>
    <mergeCell ref="A3:B3"/>
    <mergeCell ref="A4:B4"/>
    <mergeCell ref="B38:D38"/>
    <mergeCell ref="I1:J1"/>
    <mergeCell ref="A2:K2"/>
    <mergeCell ref="A1:G1"/>
    <mergeCell ref="A7:B7"/>
    <mergeCell ref="A8:B8"/>
    <mergeCell ref="A9:B9"/>
    <mergeCell ref="A11:B11"/>
    <mergeCell ref="A23:A29"/>
    <mergeCell ref="A30:A36"/>
    <mergeCell ref="A10:B10"/>
  </mergeCells>
  <hyperlinks>
    <hyperlink ref="I1:J1" location="Contents!A1" display="back to contents"/>
    <hyperlink ref="A97:N9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ignoredErrors>
    <ignoredError sqref="C8:P9 Q8:R10 T8:T9 S8:S9 U8:U9 V8:V9 W8:Y9" formulaRange="1"/>
    <ignoredError sqref="B16:B31"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workbookViewId="0">
      <selection sqref="A1:K1"/>
    </sheetView>
  </sheetViews>
  <sheetFormatPr defaultRowHeight="14.25" x14ac:dyDescent="0.2"/>
  <cols>
    <col min="1" max="1" width="24.7109375" style="137" customWidth="1"/>
    <col min="2" max="6" width="13.140625" style="137" customWidth="1"/>
    <col min="7" max="7" width="5.85546875" style="137" customWidth="1"/>
    <col min="8" max="12" width="13.140625" style="137" customWidth="1"/>
    <col min="13" max="16384" width="9.140625" style="137"/>
  </cols>
  <sheetData>
    <row r="1" spans="1:14" ht="18" customHeight="1" x14ac:dyDescent="0.25">
      <c r="A1" s="319" t="s">
        <v>216</v>
      </c>
      <c r="B1" s="319"/>
      <c r="C1" s="319"/>
      <c r="D1" s="319"/>
      <c r="E1" s="319"/>
      <c r="F1" s="319"/>
      <c r="G1" s="319"/>
      <c r="H1" s="319"/>
      <c r="I1" s="319"/>
      <c r="J1" s="319"/>
      <c r="K1" s="319"/>
      <c r="M1" s="315" t="s">
        <v>69</v>
      </c>
      <c r="N1" s="315"/>
    </row>
    <row r="2" spans="1:14" ht="15" customHeight="1" x14ac:dyDescent="0.2">
      <c r="A2" s="138"/>
      <c r="B2" s="139"/>
      <c r="C2" s="140"/>
      <c r="D2" s="140"/>
      <c r="E2" s="140"/>
      <c r="F2" s="140"/>
      <c r="G2" s="141"/>
      <c r="H2" s="140"/>
      <c r="I2" s="140"/>
      <c r="J2" s="140"/>
      <c r="K2" s="140"/>
    </row>
    <row r="3" spans="1:14" s="144" customFormat="1" ht="12.75" x14ac:dyDescent="0.2">
      <c r="A3" s="142"/>
      <c r="B3" s="318" t="s">
        <v>126</v>
      </c>
      <c r="C3" s="318"/>
      <c r="D3" s="318"/>
      <c r="E3" s="318"/>
      <c r="F3" s="318"/>
      <c r="G3" s="143"/>
      <c r="H3" s="318" t="s">
        <v>127</v>
      </c>
      <c r="I3" s="318"/>
      <c r="J3" s="318"/>
      <c r="K3" s="318"/>
      <c r="L3" s="318"/>
    </row>
    <row r="4" spans="1:14" s="144" customFormat="1" ht="15" customHeight="1" x14ac:dyDescent="0.2">
      <c r="A4" s="142"/>
      <c r="B4" s="310" t="s">
        <v>124</v>
      </c>
      <c r="C4" s="310" t="s">
        <v>81</v>
      </c>
      <c r="D4" s="312" t="s">
        <v>82</v>
      </c>
      <c r="E4" s="310" t="s">
        <v>133</v>
      </c>
      <c r="F4" s="310" t="s">
        <v>150</v>
      </c>
      <c r="G4" s="143"/>
      <c r="H4" s="310" t="s">
        <v>124</v>
      </c>
      <c r="I4" s="310" t="s">
        <v>81</v>
      </c>
      <c r="J4" s="312" t="s">
        <v>82</v>
      </c>
      <c r="K4" s="310" t="s">
        <v>133</v>
      </c>
      <c r="L4" s="310" t="s">
        <v>150</v>
      </c>
    </row>
    <row r="5" spans="1:14" s="144" customFormat="1" ht="15" customHeight="1" x14ac:dyDescent="0.2">
      <c r="A5" s="142"/>
      <c r="B5" s="310"/>
      <c r="C5" s="310"/>
      <c r="D5" s="312"/>
      <c r="E5" s="310"/>
      <c r="F5" s="310"/>
      <c r="G5" s="143"/>
      <c r="H5" s="310"/>
      <c r="I5" s="310"/>
      <c r="J5" s="312"/>
      <c r="K5" s="310"/>
      <c r="L5" s="310"/>
    </row>
    <row r="6" spans="1:14" s="144" customFormat="1" ht="13.5" thickBot="1" x14ac:dyDescent="0.25">
      <c r="A6" s="145"/>
      <c r="B6" s="311"/>
      <c r="C6" s="311"/>
      <c r="D6" s="313"/>
      <c r="E6" s="311"/>
      <c r="F6" s="311"/>
      <c r="G6" s="146"/>
      <c r="H6" s="311"/>
      <c r="I6" s="311"/>
      <c r="J6" s="313"/>
      <c r="K6" s="311"/>
      <c r="L6" s="311"/>
    </row>
    <row r="7" spans="1:14" s="144" customFormat="1" ht="12.75" x14ac:dyDescent="0.2">
      <c r="A7" s="142"/>
      <c r="B7" s="143"/>
      <c r="C7" s="143"/>
      <c r="D7" s="143"/>
      <c r="E7" s="143"/>
      <c r="F7" s="143"/>
      <c r="G7" s="143"/>
      <c r="H7" s="143"/>
      <c r="I7" s="143"/>
      <c r="J7" s="143"/>
      <c r="K7" s="143"/>
    </row>
    <row r="8" spans="1:14" s="144" customFormat="1" ht="12.75" x14ac:dyDescent="0.2">
      <c r="A8" s="147" t="s">
        <v>125</v>
      </c>
      <c r="B8" s="194">
        <v>1818</v>
      </c>
      <c r="C8" s="194">
        <v>272</v>
      </c>
      <c r="D8" s="194">
        <v>1815</v>
      </c>
      <c r="E8" s="194">
        <v>6</v>
      </c>
      <c r="F8" s="194">
        <f>SUM(B8:E8)</f>
        <v>3911</v>
      </c>
      <c r="G8" s="194"/>
      <c r="H8" s="194">
        <v>8320</v>
      </c>
      <c r="I8" s="194">
        <v>9001</v>
      </c>
      <c r="J8" s="194">
        <v>12776</v>
      </c>
      <c r="K8" s="194">
        <v>107</v>
      </c>
      <c r="L8" s="194">
        <f>SUM(H8:K8)</f>
        <v>30204</v>
      </c>
    </row>
    <row r="9" spans="1:14" s="144" customFormat="1" ht="12.75" x14ac:dyDescent="0.2">
      <c r="A9" s="148"/>
      <c r="B9" s="194"/>
      <c r="C9" s="194"/>
      <c r="D9" s="194"/>
      <c r="E9" s="194"/>
      <c r="F9" s="194"/>
      <c r="G9" s="194"/>
      <c r="H9" s="194"/>
      <c r="I9" s="194"/>
      <c r="J9" s="194"/>
      <c r="K9" s="194"/>
      <c r="L9" s="195"/>
    </row>
    <row r="10" spans="1:14" s="144" customFormat="1" ht="12.75" x14ac:dyDescent="0.2">
      <c r="A10" s="316" t="s">
        <v>128</v>
      </c>
      <c r="B10" s="316"/>
      <c r="C10" s="316"/>
      <c r="D10" s="195"/>
      <c r="E10" s="195"/>
      <c r="F10" s="195"/>
      <c r="G10" s="195"/>
      <c r="H10" s="195"/>
      <c r="I10" s="195"/>
      <c r="J10" s="195"/>
      <c r="K10" s="195"/>
      <c r="L10" s="195"/>
    </row>
    <row r="11" spans="1:14" s="144" customFormat="1" ht="12.75" x14ac:dyDescent="0.2">
      <c r="A11" s="316"/>
      <c r="B11" s="316"/>
      <c r="C11" s="316"/>
      <c r="D11" s="195"/>
      <c r="E11" s="195"/>
      <c r="F11" s="195"/>
      <c r="G11" s="195"/>
      <c r="H11" s="195"/>
      <c r="I11" s="195"/>
      <c r="J11" s="195"/>
      <c r="K11" s="195"/>
      <c r="L11" s="195"/>
    </row>
    <row r="12" spans="1:14" s="144" customFormat="1" ht="12.75" x14ac:dyDescent="0.2">
      <c r="A12" s="148" t="s">
        <v>10</v>
      </c>
      <c r="B12" s="196">
        <v>122</v>
      </c>
      <c r="C12" s="196">
        <v>20</v>
      </c>
      <c r="D12" s="196">
        <v>134</v>
      </c>
      <c r="E12" s="196">
        <v>0</v>
      </c>
      <c r="F12" s="194">
        <f>SUM(B12:E12)</f>
        <v>276</v>
      </c>
      <c r="G12" s="196"/>
      <c r="H12" s="196">
        <v>607</v>
      </c>
      <c r="I12" s="196">
        <v>699</v>
      </c>
      <c r="J12" s="196">
        <v>1099</v>
      </c>
      <c r="K12" s="196">
        <v>3</v>
      </c>
      <c r="L12" s="194">
        <f>SUM(H12:K12)</f>
        <v>2408</v>
      </c>
    </row>
    <row r="13" spans="1:14" s="144" customFormat="1" ht="12.75" x14ac:dyDescent="0.2">
      <c r="A13" s="148" t="s">
        <v>11</v>
      </c>
      <c r="B13" s="194">
        <v>8</v>
      </c>
      <c r="C13" s="194">
        <v>6</v>
      </c>
      <c r="D13" s="194">
        <v>48</v>
      </c>
      <c r="E13" s="194">
        <v>0</v>
      </c>
      <c r="F13" s="194">
        <f t="shared" ref="F13:F25" si="0">SUM(B13:E13)</f>
        <v>62</v>
      </c>
      <c r="G13" s="194"/>
      <c r="H13" s="194">
        <v>110</v>
      </c>
      <c r="I13" s="194">
        <v>174</v>
      </c>
      <c r="J13" s="194">
        <v>318</v>
      </c>
      <c r="K13" s="194">
        <v>49</v>
      </c>
      <c r="L13" s="194">
        <f t="shared" ref="L13:L25" si="1">SUM(H13:K13)</f>
        <v>651</v>
      </c>
    </row>
    <row r="14" spans="1:14" s="144" customFormat="1" ht="12.75" x14ac:dyDescent="0.2">
      <c r="A14" s="148" t="s">
        <v>12</v>
      </c>
      <c r="B14" s="194">
        <v>9</v>
      </c>
      <c r="C14" s="194">
        <v>1</v>
      </c>
      <c r="D14" s="194">
        <v>37</v>
      </c>
      <c r="E14" s="194">
        <v>0</v>
      </c>
      <c r="F14" s="194">
        <f t="shared" si="0"/>
        <v>47</v>
      </c>
      <c r="G14" s="194"/>
      <c r="H14" s="194">
        <v>181</v>
      </c>
      <c r="I14" s="194">
        <v>295</v>
      </c>
      <c r="J14" s="194">
        <v>448</v>
      </c>
      <c r="K14" s="194">
        <v>0</v>
      </c>
      <c r="L14" s="194">
        <f t="shared" si="1"/>
        <v>924</v>
      </c>
    </row>
    <row r="15" spans="1:14" s="144" customFormat="1" ht="12.75" x14ac:dyDescent="0.2">
      <c r="A15" s="148" t="s">
        <v>13</v>
      </c>
      <c r="B15" s="194">
        <v>69</v>
      </c>
      <c r="C15" s="194">
        <v>17</v>
      </c>
      <c r="D15" s="194">
        <v>103</v>
      </c>
      <c r="E15" s="194">
        <v>0</v>
      </c>
      <c r="F15" s="194">
        <f t="shared" si="0"/>
        <v>189</v>
      </c>
      <c r="G15" s="194"/>
      <c r="H15" s="194">
        <v>471</v>
      </c>
      <c r="I15" s="194">
        <v>588</v>
      </c>
      <c r="J15" s="194">
        <v>878</v>
      </c>
      <c r="K15" s="194">
        <v>0</v>
      </c>
      <c r="L15" s="194">
        <f t="shared" si="1"/>
        <v>1937</v>
      </c>
    </row>
    <row r="16" spans="1:14" s="144" customFormat="1" ht="12.75" x14ac:dyDescent="0.2">
      <c r="A16" s="148" t="s">
        <v>14</v>
      </c>
      <c r="B16" s="194">
        <v>113</v>
      </c>
      <c r="C16" s="194">
        <v>22</v>
      </c>
      <c r="D16" s="194">
        <v>84</v>
      </c>
      <c r="E16" s="194">
        <v>0</v>
      </c>
      <c r="F16" s="194">
        <f t="shared" si="0"/>
        <v>219</v>
      </c>
      <c r="G16" s="194"/>
      <c r="H16" s="194">
        <v>507</v>
      </c>
      <c r="I16" s="194">
        <v>506</v>
      </c>
      <c r="J16" s="194">
        <v>677</v>
      </c>
      <c r="K16" s="194">
        <v>4</v>
      </c>
      <c r="L16" s="194">
        <f t="shared" si="1"/>
        <v>1694</v>
      </c>
    </row>
    <row r="17" spans="1:12" s="144" customFormat="1" ht="12.75" x14ac:dyDescent="0.2">
      <c r="A17" s="148" t="s">
        <v>15</v>
      </c>
      <c r="B17" s="194">
        <v>112</v>
      </c>
      <c r="C17" s="194">
        <v>26</v>
      </c>
      <c r="D17" s="194">
        <v>102</v>
      </c>
      <c r="E17" s="194">
        <v>0</v>
      </c>
      <c r="F17" s="194">
        <f t="shared" si="0"/>
        <v>240</v>
      </c>
      <c r="G17" s="194"/>
      <c r="H17" s="194">
        <v>734</v>
      </c>
      <c r="I17" s="194">
        <v>820</v>
      </c>
      <c r="J17" s="194">
        <v>1221</v>
      </c>
      <c r="K17" s="194">
        <v>2</v>
      </c>
      <c r="L17" s="194">
        <f t="shared" si="1"/>
        <v>2777</v>
      </c>
    </row>
    <row r="18" spans="1:12" s="144" customFormat="1" ht="12.75" x14ac:dyDescent="0.2">
      <c r="A18" s="148" t="s">
        <v>16</v>
      </c>
      <c r="B18" s="194">
        <v>589</v>
      </c>
      <c r="C18" s="194">
        <v>57</v>
      </c>
      <c r="D18" s="194">
        <v>612</v>
      </c>
      <c r="E18" s="194">
        <v>4</v>
      </c>
      <c r="F18" s="194">
        <f t="shared" si="0"/>
        <v>1262</v>
      </c>
      <c r="G18" s="194"/>
      <c r="H18" s="194">
        <v>2103</v>
      </c>
      <c r="I18" s="194">
        <v>2005</v>
      </c>
      <c r="J18" s="194">
        <v>2828</v>
      </c>
      <c r="K18" s="194">
        <v>17</v>
      </c>
      <c r="L18" s="194">
        <f t="shared" si="1"/>
        <v>6953</v>
      </c>
    </row>
    <row r="19" spans="1:12" s="144" customFormat="1" ht="12.75" x14ac:dyDescent="0.2">
      <c r="A19" s="148" t="s">
        <v>17</v>
      </c>
      <c r="B19" s="194">
        <v>37</v>
      </c>
      <c r="C19" s="194">
        <v>14</v>
      </c>
      <c r="D19" s="194">
        <v>60</v>
      </c>
      <c r="E19" s="194">
        <v>0</v>
      </c>
      <c r="F19" s="194">
        <f t="shared" si="0"/>
        <v>111</v>
      </c>
      <c r="G19" s="194"/>
      <c r="H19" s="194">
        <v>442</v>
      </c>
      <c r="I19" s="194">
        <v>621</v>
      </c>
      <c r="J19" s="194">
        <v>724</v>
      </c>
      <c r="K19" s="194">
        <v>0</v>
      </c>
      <c r="L19" s="194">
        <f t="shared" si="1"/>
        <v>1787</v>
      </c>
    </row>
    <row r="20" spans="1:12" s="144" customFormat="1" ht="12.75" x14ac:dyDescent="0.2">
      <c r="A20" s="148" t="s">
        <v>18</v>
      </c>
      <c r="B20" s="194">
        <v>217</v>
      </c>
      <c r="C20" s="194">
        <v>48</v>
      </c>
      <c r="D20" s="194">
        <v>267</v>
      </c>
      <c r="E20" s="194">
        <v>2</v>
      </c>
      <c r="F20" s="194">
        <f t="shared" si="0"/>
        <v>534</v>
      </c>
      <c r="G20" s="194"/>
      <c r="H20" s="194">
        <v>981</v>
      </c>
      <c r="I20" s="194">
        <v>1244</v>
      </c>
      <c r="J20" s="194">
        <v>1633</v>
      </c>
      <c r="K20" s="194">
        <v>13</v>
      </c>
      <c r="L20" s="194">
        <f t="shared" si="1"/>
        <v>3871</v>
      </c>
    </row>
    <row r="21" spans="1:12" s="144" customFormat="1" ht="12.75" x14ac:dyDescent="0.2">
      <c r="A21" s="148" t="s">
        <v>19</v>
      </c>
      <c r="B21" s="194">
        <v>398</v>
      </c>
      <c r="C21" s="194">
        <v>35</v>
      </c>
      <c r="D21" s="194">
        <v>240</v>
      </c>
      <c r="E21" s="194">
        <v>0</v>
      </c>
      <c r="F21" s="194">
        <f t="shared" si="0"/>
        <v>673</v>
      </c>
      <c r="G21" s="194"/>
      <c r="H21" s="194">
        <v>1391</v>
      </c>
      <c r="I21" s="194">
        <v>1157</v>
      </c>
      <c r="J21" s="194">
        <v>1760</v>
      </c>
      <c r="K21" s="194">
        <v>0</v>
      </c>
      <c r="L21" s="194">
        <f t="shared" si="1"/>
        <v>4308</v>
      </c>
    </row>
    <row r="22" spans="1:12" s="144" customFormat="1" ht="12.75" x14ac:dyDescent="0.2">
      <c r="A22" s="148" t="s">
        <v>20</v>
      </c>
      <c r="B22" s="194">
        <v>0</v>
      </c>
      <c r="C22" s="194">
        <v>0</v>
      </c>
      <c r="D22" s="194">
        <v>2</v>
      </c>
      <c r="E22" s="194">
        <v>0</v>
      </c>
      <c r="F22" s="194">
        <f t="shared" si="0"/>
        <v>2</v>
      </c>
      <c r="G22" s="194"/>
      <c r="H22" s="194">
        <v>13</v>
      </c>
      <c r="I22" s="194">
        <v>72</v>
      </c>
      <c r="J22" s="194">
        <v>21</v>
      </c>
      <c r="K22" s="194">
        <v>0</v>
      </c>
      <c r="L22" s="194">
        <f t="shared" si="1"/>
        <v>106</v>
      </c>
    </row>
    <row r="23" spans="1:12" s="144" customFormat="1" ht="12.75" x14ac:dyDescent="0.2">
      <c r="A23" s="148" t="s">
        <v>21</v>
      </c>
      <c r="B23" s="194">
        <v>5</v>
      </c>
      <c r="C23" s="194">
        <v>0</v>
      </c>
      <c r="D23" s="194">
        <v>2</v>
      </c>
      <c r="E23" s="194">
        <v>0</v>
      </c>
      <c r="F23" s="194">
        <f t="shared" si="0"/>
        <v>7</v>
      </c>
      <c r="G23" s="194"/>
      <c r="H23" s="194">
        <v>46</v>
      </c>
      <c r="I23" s="194">
        <v>25</v>
      </c>
      <c r="J23" s="194">
        <v>29</v>
      </c>
      <c r="K23" s="194">
        <v>0</v>
      </c>
      <c r="L23" s="194">
        <f t="shared" si="1"/>
        <v>100</v>
      </c>
    </row>
    <row r="24" spans="1:12" s="144" customFormat="1" ht="12.75" x14ac:dyDescent="0.2">
      <c r="A24" s="148" t="s">
        <v>22</v>
      </c>
      <c r="B24" s="194">
        <v>139</v>
      </c>
      <c r="C24" s="194">
        <v>26</v>
      </c>
      <c r="D24" s="194">
        <v>124</v>
      </c>
      <c r="E24" s="194">
        <v>0</v>
      </c>
      <c r="F24" s="194">
        <f t="shared" si="0"/>
        <v>289</v>
      </c>
      <c r="G24" s="194"/>
      <c r="H24" s="194">
        <v>680</v>
      </c>
      <c r="I24" s="194">
        <v>748</v>
      </c>
      <c r="J24" s="194">
        <v>1080</v>
      </c>
      <c r="K24" s="194">
        <v>19</v>
      </c>
      <c r="L24" s="194">
        <f t="shared" si="1"/>
        <v>2527</v>
      </c>
    </row>
    <row r="25" spans="1:12" s="144" customFormat="1" ht="12.75" x14ac:dyDescent="0.2">
      <c r="A25" s="148" t="s">
        <v>23</v>
      </c>
      <c r="B25" s="194">
        <v>0</v>
      </c>
      <c r="C25" s="194">
        <v>0</v>
      </c>
      <c r="D25" s="194">
        <v>0</v>
      </c>
      <c r="E25" s="194">
        <v>0</v>
      </c>
      <c r="F25" s="194">
        <f t="shared" si="0"/>
        <v>0</v>
      </c>
      <c r="G25" s="194"/>
      <c r="H25" s="194">
        <v>54</v>
      </c>
      <c r="I25" s="194">
        <v>47</v>
      </c>
      <c r="J25" s="194">
        <v>60</v>
      </c>
      <c r="K25" s="194">
        <v>0</v>
      </c>
      <c r="L25" s="194">
        <f t="shared" si="1"/>
        <v>161</v>
      </c>
    </row>
    <row r="26" spans="1:12" s="144" customFormat="1" ht="12.75" x14ac:dyDescent="0.2">
      <c r="B26" s="195"/>
      <c r="C26" s="195"/>
      <c r="D26" s="195"/>
      <c r="E26" s="195"/>
      <c r="F26" s="195"/>
      <c r="G26" s="195"/>
      <c r="H26" s="195"/>
      <c r="I26" s="195"/>
      <c r="J26" s="195"/>
      <c r="K26" s="195"/>
      <c r="L26" s="195"/>
    </row>
    <row r="27" spans="1:12" s="144" customFormat="1" ht="12.75" x14ac:dyDescent="0.2">
      <c r="A27" s="317" t="s">
        <v>129</v>
      </c>
      <c r="B27" s="317"/>
      <c r="C27" s="317"/>
      <c r="D27" s="197"/>
      <c r="E27" s="197"/>
      <c r="F27" s="197"/>
      <c r="G27" s="197"/>
      <c r="H27" s="197"/>
      <c r="I27" s="197"/>
      <c r="J27" s="197"/>
      <c r="K27" s="197"/>
      <c r="L27" s="195"/>
    </row>
    <row r="28" spans="1:12" s="144" customFormat="1" ht="12.75" x14ac:dyDescent="0.2">
      <c r="A28" s="317"/>
      <c r="B28" s="317"/>
      <c r="C28" s="317"/>
      <c r="D28" s="197"/>
      <c r="E28" s="197"/>
      <c r="F28" s="197"/>
      <c r="G28" s="197"/>
      <c r="H28" s="197"/>
      <c r="I28" s="197"/>
      <c r="J28" s="197"/>
      <c r="K28" s="197"/>
      <c r="L28" s="195"/>
    </row>
    <row r="29" spans="1:12" s="144" customFormat="1" ht="12.75" x14ac:dyDescent="0.2">
      <c r="A29" s="148" t="s">
        <v>94</v>
      </c>
      <c r="B29" s="196">
        <v>54</v>
      </c>
      <c r="C29" s="196">
        <v>6</v>
      </c>
      <c r="D29" s="196">
        <v>50</v>
      </c>
      <c r="E29" s="196">
        <v>0</v>
      </c>
      <c r="F29" s="194">
        <f t="shared" ref="F29:F59" si="2">SUM(B29:E29)</f>
        <v>110</v>
      </c>
      <c r="G29" s="196"/>
      <c r="H29" s="196">
        <v>275</v>
      </c>
      <c r="I29" s="196">
        <v>281</v>
      </c>
      <c r="J29" s="196">
        <v>501</v>
      </c>
      <c r="K29" s="196">
        <v>0</v>
      </c>
      <c r="L29" s="194">
        <f t="shared" ref="L29:L59" si="3">SUM(H29:K29)</f>
        <v>1057</v>
      </c>
    </row>
    <row r="30" spans="1:12" s="144" customFormat="1" ht="12.75" x14ac:dyDescent="0.2">
      <c r="A30" s="148" t="s">
        <v>95</v>
      </c>
      <c r="B30" s="194">
        <v>56</v>
      </c>
      <c r="C30" s="194">
        <v>14</v>
      </c>
      <c r="D30" s="194">
        <v>41</v>
      </c>
      <c r="E30" s="194">
        <v>0</v>
      </c>
      <c r="F30" s="194">
        <f t="shared" si="2"/>
        <v>111</v>
      </c>
      <c r="G30" s="194"/>
      <c r="H30" s="194">
        <v>364</v>
      </c>
      <c r="I30" s="194">
        <v>366</v>
      </c>
      <c r="J30" s="194">
        <v>520</v>
      </c>
      <c r="K30" s="194">
        <v>2</v>
      </c>
      <c r="L30" s="194">
        <f t="shared" si="3"/>
        <v>1252</v>
      </c>
    </row>
    <row r="31" spans="1:12" s="144" customFormat="1" ht="12.75" x14ac:dyDescent="0.2">
      <c r="A31" s="148" t="s">
        <v>96</v>
      </c>
      <c r="B31" s="194">
        <v>41</v>
      </c>
      <c r="C31" s="194">
        <v>6</v>
      </c>
      <c r="D31" s="194">
        <v>19</v>
      </c>
      <c r="E31" s="194">
        <v>0</v>
      </c>
      <c r="F31" s="194">
        <f t="shared" si="2"/>
        <v>66</v>
      </c>
      <c r="G31" s="194"/>
      <c r="H31" s="194">
        <v>187</v>
      </c>
      <c r="I31" s="194">
        <v>224</v>
      </c>
      <c r="J31" s="194">
        <v>267</v>
      </c>
      <c r="K31" s="194">
        <v>0</v>
      </c>
      <c r="L31" s="194">
        <f t="shared" si="3"/>
        <v>678</v>
      </c>
    </row>
    <row r="32" spans="1:12" s="144" customFormat="1" ht="12.75" x14ac:dyDescent="0.2">
      <c r="A32" s="148" t="s">
        <v>97</v>
      </c>
      <c r="B32" s="194">
        <v>23</v>
      </c>
      <c r="C32" s="194">
        <v>8</v>
      </c>
      <c r="D32" s="194">
        <v>33</v>
      </c>
      <c r="E32" s="194">
        <v>0</v>
      </c>
      <c r="F32" s="194">
        <f t="shared" si="2"/>
        <v>64</v>
      </c>
      <c r="G32" s="194"/>
      <c r="H32" s="194">
        <v>118</v>
      </c>
      <c r="I32" s="194">
        <v>219</v>
      </c>
      <c r="J32" s="194">
        <v>224</v>
      </c>
      <c r="K32" s="194">
        <v>0</v>
      </c>
      <c r="L32" s="194">
        <f t="shared" si="3"/>
        <v>561</v>
      </c>
    </row>
    <row r="33" spans="1:12" s="144" customFormat="1" ht="12.75" x14ac:dyDescent="0.2">
      <c r="A33" s="148" t="s">
        <v>98</v>
      </c>
      <c r="B33" s="194">
        <v>238</v>
      </c>
      <c r="C33" s="194">
        <v>16</v>
      </c>
      <c r="D33" s="194">
        <v>145</v>
      </c>
      <c r="E33" s="194">
        <v>0</v>
      </c>
      <c r="F33" s="194">
        <f t="shared" si="2"/>
        <v>399</v>
      </c>
      <c r="G33" s="194"/>
      <c r="H33" s="194">
        <v>854</v>
      </c>
      <c r="I33" s="194">
        <v>621</v>
      </c>
      <c r="J33" s="194">
        <v>930</v>
      </c>
      <c r="K33" s="194">
        <v>0</v>
      </c>
      <c r="L33" s="194">
        <f t="shared" si="3"/>
        <v>2405</v>
      </c>
    </row>
    <row r="34" spans="1:12" s="144" customFormat="1" ht="12.75" x14ac:dyDescent="0.2">
      <c r="A34" s="148" t="s">
        <v>99</v>
      </c>
      <c r="B34" s="194">
        <v>33</v>
      </c>
      <c r="C34" s="194">
        <v>1</v>
      </c>
      <c r="D34" s="194">
        <v>9</v>
      </c>
      <c r="E34" s="194">
        <v>0</v>
      </c>
      <c r="F34" s="194">
        <f t="shared" si="2"/>
        <v>43</v>
      </c>
      <c r="G34" s="194"/>
      <c r="H34" s="194">
        <v>112</v>
      </c>
      <c r="I34" s="194">
        <v>84</v>
      </c>
      <c r="J34" s="194">
        <v>111</v>
      </c>
      <c r="K34" s="194">
        <v>2</v>
      </c>
      <c r="L34" s="194">
        <f t="shared" si="3"/>
        <v>309</v>
      </c>
    </row>
    <row r="35" spans="1:12" s="144" customFormat="1" ht="12.75" x14ac:dyDescent="0.2">
      <c r="A35" s="148" t="s">
        <v>12</v>
      </c>
      <c r="B35" s="194">
        <v>9</v>
      </c>
      <c r="C35" s="194">
        <v>1</v>
      </c>
      <c r="D35" s="194">
        <v>37</v>
      </c>
      <c r="E35" s="194">
        <v>0</v>
      </c>
      <c r="F35" s="194">
        <f t="shared" si="2"/>
        <v>47</v>
      </c>
      <c r="G35" s="194"/>
      <c r="H35" s="194">
        <v>181</v>
      </c>
      <c r="I35" s="194">
        <v>295</v>
      </c>
      <c r="J35" s="194">
        <v>448</v>
      </c>
      <c r="K35" s="194">
        <v>0</v>
      </c>
      <c r="L35" s="194">
        <f t="shared" si="3"/>
        <v>924</v>
      </c>
    </row>
    <row r="36" spans="1:12" s="144" customFormat="1" ht="12.75" x14ac:dyDescent="0.2">
      <c r="A36" s="148" t="s">
        <v>100</v>
      </c>
      <c r="B36" s="194">
        <v>78</v>
      </c>
      <c r="C36" s="194">
        <v>15</v>
      </c>
      <c r="D36" s="194">
        <v>64</v>
      </c>
      <c r="E36" s="194">
        <v>0</v>
      </c>
      <c r="F36" s="194">
        <f t="shared" si="2"/>
        <v>157</v>
      </c>
      <c r="G36" s="194"/>
      <c r="H36" s="194">
        <v>238</v>
      </c>
      <c r="I36" s="194">
        <v>288</v>
      </c>
      <c r="J36" s="194">
        <v>434</v>
      </c>
      <c r="K36" s="194">
        <v>0</v>
      </c>
      <c r="L36" s="194">
        <f t="shared" si="3"/>
        <v>960</v>
      </c>
    </row>
    <row r="37" spans="1:12" s="144" customFormat="1" ht="12.75" x14ac:dyDescent="0.2">
      <c r="A37" s="148" t="s">
        <v>101</v>
      </c>
      <c r="B37" s="194">
        <v>29</v>
      </c>
      <c r="C37" s="194">
        <v>5</v>
      </c>
      <c r="D37" s="194">
        <v>36</v>
      </c>
      <c r="E37" s="194">
        <v>0</v>
      </c>
      <c r="F37" s="194">
        <f t="shared" si="2"/>
        <v>70</v>
      </c>
      <c r="G37" s="194"/>
      <c r="H37" s="194">
        <v>156</v>
      </c>
      <c r="I37" s="194">
        <v>245</v>
      </c>
      <c r="J37" s="194">
        <v>343</v>
      </c>
      <c r="K37" s="194">
        <v>2</v>
      </c>
      <c r="L37" s="194">
        <f t="shared" si="3"/>
        <v>746</v>
      </c>
    </row>
    <row r="38" spans="1:12" s="144" customFormat="1" ht="12.75" x14ac:dyDescent="0.2">
      <c r="A38" s="148" t="s">
        <v>102</v>
      </c>
      <c r="B38" s="194">
        <v>88</v>
      </c>
      <c r="C38" s="194">
        <v>4</v>
      </c>
      <c r="D38" s="194">
        <v>36</v>
      </c>
      <c r="E38" s="194">
        <v>0</v>
      </c>
      <c r="F38" s="194">
        <f t="shared" si="2"/>
        <v>128</v>
      </c>
      <c r="G38" s="194"/>
      <c r="H38" s="194">
        <v>242</v>
      </c>
      <c r="I38" s="194">
        <v>165</v>
      </c>
      <c r="J38" s="194">
        <v>233</v>
      </c>
      <c r="K38" s="194">
        <v>0</v>
      </c>
      <c r="L38" s="194">
        <f t="shared" si="3"/>
        <v>640</v>
      </c>
    </row>
    <row r="39" spans="1:12" s="144" customFormat="1" ht="12.75" x14ac:dyDescent="0.2">
      <c r="A39" s="148" t="s">
        <v>103</v>
      </c>
      <c r="B39" s="194">
        <v>52</v>
      </c>
      <c r="C39" s="194">
        <v>4</v>
      </c>
      <c r="D39" s="194">
        <v>21</v>
      </c>
      <c r="E39" s="194">
        <v>0</v>
      </c>
      <c r="F39" s="194">
        <f t="shared" si="2"/>
        <v>77</v>
      </c>
      <c r="G39" s="194"/>
      <c r="H39" s="194">
        <v>174</v>
      </c>
      <c r="I39" s="194">
        <v>143</v>
      </c>
      <c r="J39" s="194">
        <v>238</v>
      </c>
      <c r="K39" s="194">
        <v>0</v>
      </c>
      <c r="L39" s="194">
        <f t="shared" si="3"/>
        <v>555</v>
      </c>
    </row>
    <row r="40" spans="1:12" s="144" customFormat="1" ht="12.75" x14ac:dyDescent="0.2">
      <c r="A40" s="148" t="s">
        <v>104</v>
      </c>
      <c r="B40" s="194">
        <v>47</v>
      </c>
      <c r="C40" s="194">
        <v>4</v>
      </c>
      <c r="D40" s="194">
        <v>44</v>
      </c>
      <c r="E40" s="194">
        <v>0</v>
      </c>
      <c r="F40" s="194">
        <f t="shared" si="2"/>
        <v>95</v>
      </c>
      <c r="G40" s="194"/>
      <c r="H40" s="194">
        <v>165</v>
      </c>
      <c r="I40" s="194">
        <v>128</v>
      </c>
      <c r="J40" s="194">
        <v>194</v>
      </c>
      <c r="K40" s="194">
        <v>1</v>
      </c>
      <c r="L40" s="194">
        <f t="shared" si="3"/>
        <v>488</v>
      </c>
    </row>
    <row r="41" spans="1:12" s="144" customFormat="1" ht="12.75" x14ac:dyDescent="0.2">
      <c r="A41" s="148" t="s">
        <v>105</v>
      </c>
      <c r="B41" s="194">
        <v>61</v>
      </c>
      <c r="C41" s="194">
        <v>13</v>
      </c>
      <c r="D41" s="194">
        <v>49</v>
      </c>
      <c r="E41" s="194">
        <v>0</v>
      </c>
      <c r="F41" s="194">
        <f t="shared" si="2"/>
        <v>123</v>
      </c>
      <c r="G41" s="194"/>
      <c r="H41" s="194">
        <v>268</v>
      </c>
      <c r="I41" s="194">
        <v>280</v>
      </c>
      <c r="J41" s="194">
        <v>392</v>
      </c>
      <c r="K41" s="194">
        <v>0</v>
      </c>
      <c r="L41" s="194">
        <f t="shared" si="3"/>
        <v>940</v>
      </c>
    </row>
    <row r="42" spans="1:12" s="144" customFormat="1" ht="12.75" x14ac:dyDescent="0.2">
      <c r="A42" s="148" t="s">
        <v>13</v>
      </c>
      <c r="B42" s="194">
        <v>69</v>
      </c>
      <c r="C42" s="194">
        <v>17</v>
      </c>
      <c r="D42" s="194">
        <v>103</v>
      </c>
      <c r="E42" s="194">
        <v>0</v>
      </c>
      <c r="F42" s="194">
        <f t="shared" si="2"/>
        <v>189</v>
      </c>
      <c r="G42" s="194"/>
      <c r="H42" s="194">
        <v>471</v>
      </c>
      <c r="I42" s="194">
        <v>588</v>
      </c>
      <c r="J42" s="194">
        <v>878</v>
      </c>
      <c r="K42" s="194">
        <v>0</v>
      </c>
      <c r="L42" s="194">
        <f t="shared" si="3"/>
        <v>1937</v>
      </c>
    </row>
    <row r="43" spans="1:12" s="144" customFormat="1" ht="12.75" x14ac:dyDescent="0.2">
      <c r="A43" s="148" t="s">
        <v>106</v>
      </c>
      <c r="B43" s="194">
        <v>263</v>
      </c>
      <c r="C43" s="194">
        <v>25</v>
      </c>
      <c r="D43" s="194">
        <v>323</v>
      </c>
      <c r="E43" s="194">
        <v>4</v>
      </c>
      <c r="F43" s="194">
        <f t="shared" si="2"/>
        <v>615</v>
      </c>
      <c r="G43" s="194"/>
      <c r="H43" s="194">
        <v>987</v>
      </c>
      <c r="I43" s="194">
        <v>1014</v>
      </c>
      <c r="J43" s="194">
        <v>1446</v>
      </c>
      <c r="K43" s="194">
        <v>11</v>
      </c>
      <c r="L43" s="194">
        <f t="shared" si="3"/>
        <v>3458</v>
      </c>
    </row>
    <row r="44" spans="1:12" s="144" customFormat="1" ht="12.75" x14ac:dyDescent="0.2">
      <c r="A44" s="148" t="s">
        <v>17</v>
      </c>
      <c r="B44" s="194">
        <v>14</v>
      </c>
      <c r="C44" s="194">
        <v>6</v>
      </c>
      <c r="D44" s="194">
        <v>27</v>
      </c>
      <c r="E44" s="194">
        <v>0</v>
      </c>
      <c r="F44" s="194">
        <f t="shared" si="2"/>
        <v>47</v>
      </c>
      <c r="G44" s="194"/>
      <c r="H44" s="194">
        <v>324</v>
      </c>
      <c r="I44" s="194">
        <v>402</v>
      </c>
      <c r="J44" s="194">
        <v>500</v>
      </c>
      <c r="K44" s="194">
        <v>0</v>
      </c>
      <c r="L44" s="194">
        <f t="shared" si="3"/>
        <v>1226</v>
      </c>
    </row>
    <row r="45" spans="1:12" s="144" customFormat="1" ht="12.75" x14ac:dyDescent="0.2">
      <c r="A45" s="148" t="s">
        <v>107</v>
      </c>
      <c r="B45" s="194">
        <v>38</v>
      </c>
      <c r="C45" s="194">
        <v>11</v>
      </c>
      <c r="D45" s="194">
        <v>61</v>
      </c>
      <c r="E45" s="194">
        <v>0</v>
      </c>
      <c r="F45" s="194">
        <f t="shared" si="2"/>
        <v>110</v>
      </c>
      <c r="G45" s="194"/>
      <c r="H45" s="194">
        <v>181</v>
      </c>
      <c r="I45" s="194">
        <v>187</v>
      </c>
      <c r="J45" s="194">
        <v>276</v>
      </c>
      <c r="K45" s="194">
        <v>0</v>
      </c>
      <c r="L45" s="194">
        <f t="shared" si="3"/>
        <v>644</v>
      </c>
    </row>
    <row r="46" spans="1:12" s="144" customFormat="1" ht="12.75" x14ac:dyDescent="0.2">
      <c r="A46" s="148" t="s">
        <v>108</v>
      </c>
      <c r="B46" s="194">
        <v>73</v>
      </c>
      <c r="C46" s="194">
        <v>5</v>
      </c>
      <c r="D46" s="194">
        <v>36</v>
      </c>
      <c r="E46" s="194">
        <v>0</v>
      </c>
      <c r="F46" s="194">
        <f t="shared" si="2"/>
        <v>114</v>
      </c>
      <c r="G46" s="194"/>
      <c r="H46" s="194">
        <v>170</v>
      </c>
      <c r="I46" s="194">
        <v>114</v>
      </c>
      <c r="J46" s="194">
        <v>204</v>
      </c>
      <c r="K46" s="194">
        <v>0</v>
      </c>
      <c r="L46" s="194">
        <f t="shared" si="3"/>
        <v>488</v>
      </c>
    </row>
    <row r="47" spans="1:12" s="144" customFormat="1" ht="12.75" x14ac:dyDescent="0.2">
      <c r="A47" s="148" t="s">
        <v>109</v>
      </c>
      <c r="B47" s="194">
        <v>2</v>
      </c>
      <c r="C47" s="194">
        <v>6</v>
      </c>
      <c r="D47" s="194">
        <v>11</v>
      </c>
      <c r="E47" s="194">
        <v>0</v>
      </c>
      <c r="F47" s="194">
        <f t="shared" si="2"/>
        <v>19</v>
      </c>
      <c r="G47" s="194"/>
      <c r="H47" s="194">
        <v>95</v>
      </c>
      <c r="I47" s="194">
        <v>173</v>
      </c>
      <c r="J47" s="194">
        <v>200</v>
      </c>
      <c r="K47" s="194">
        <v>0</v>
      </c>
      <c r="L47" s="194">
        <f t="shared" si="3"/>
        <v>468</v>
      </c>
    </row>
    <row r="48" spans="1:12" s="144" customFormat="1" ht="12.75" x14ac:dyDescent="0.2">
      <c r="A48" s="148" t="s">
        <v>110</v>
      </c>
      <c r="B48" s="194">
        <v>0</v>
      </c>
      <c r="C48" s="194">
        <v>0</v>
      </c>
      <c r="D48" s="194">
        <v>0</v>
      </c>
      <c r="E48" s="194">
        <v>0</v>
      </c>
      <c r="F48" s="194">
        <f t="shared" si="2"/>
        <v>0</v>
      </c>
      <c r="G48" s="194"/>
      <c r="H48" s="194">
        <v>54</v>
      </c>
      <c r="I48" s="194">
        <v>47</v>
      </c>
      <c r="J48" s="194">
        <v>60</v>
      </c>
      <c r="K48" s="194">
        <v>0</v>
      </c>
      <c r="L48" s="194">
        <f t="shared" si="3"/>
        <v>161</v>
      </c>
    </row>
    <row r="49" spans="1:14" s="144" customFormat="1" ht="12.75" x14ac:dyDescent="0.2">
      <c r="A49" s="148" t="s">
        <v>111</v>
      </c>
      <c r="B49" s="194">
        <v>44</v>
      </c>
      <c r="C49" s="194">
        <v>10</v>
      </c>
      <c r="D49" s="194">
        <v>47</v>
      </c>
      <c r="E49" s="194">
        <v>0</v>
      </c>
      <c r="F49" s="194">
        <f t="shared" si="2"/>
        <v>101</v>
      </c>
      <c r="G49" s="194"/>
      <c r="H49" s="194">
        <v>217</v>
      </c>
      <c r="I49" s="194">
        <v>257</v>
      </c>
      <c r="J49" s="194">
        <v>408</v>
      </c>
      <c r="K49" s="194">
        <v>1</v>
      </c>
      <c r="L49" s="194">
        <f t="shared" si="3"/>
        <v>883</v>
      </c>
    </row>
    <row r="50" spans="1:14" s="144" customFormat="1" ht="12.75" x14ac:dyDescent="0.2">
      <c r="A50" s="148" t="s">
        <v>112</v>
      </c>
      <c r="B50" s="194">
        <v>90</v>
      </c>
      <c r="C50" s="194">
        <v>19</v>
      </c>
      <c r="D50" s="194">
        <v>142</v>
      </c>
      <c r="E50" s="194">
        <v>1</v>
      </c>
      <c r="F50" s="194">
        <f t="shared" si="2"/>
        <v>252</v>
      </c>
      <c r="G50" s="194"/>
      <c r="H50" s="194">
        <v>432</v>
      </c>
      <c r="I50" s="194">
        <v>649</v>
      </c>
      <c r="J50" s="194">
        <v>847</v>
      </c>
      <c r="K50" s="194">
        <v>9</v>
      </c>
      <c r="L50" s="194">
        <f t="shared" si="3"/>
        <v>1937</v>
      </c>
    </row>
    <row r="51" spans="1:14" s="144" customFormat="1" ht="12.75" x14ac:dyDescent="0.2">
      <c r="A51" s="148" t="s">
        <v>113</v>
      </c>
      <c r="B51" s="194">
        <v>0</v>
      </c>
      <c r="C51" s="194">
        <v>0</v>
      </c>
      <c r="D51" s="194">
        <v>2</v>
      </c>
      <c r="E51" s="194">
        <v>0</v>
      </c>
      <c r="F51" s="194">
        <f t="shared" si="2"/>
        <v>2</v>
      </c>
      <c r="G51" s="194"/>
      <c r="H51" s="194">
        <v>13</v>
      </c>
      <c r="I51" s="194">
        <v>72</v>
      </c>
      <c r="J51" s="194">
        <v>21</v>
      </c>
      <c r="K51" s="194">
        <v>0</v>
      </c>
      <c r="L51" s="194">
        <f t="shared" si="3"/>
        <v>106</v>
      </c>
    </row>
    <row r="52" spans="1:14" s="144" customFormat="1" ht="12.75" x14ac:dyDescent="0.2">
      <c r="A52" s="148" t="s">
        <v>114</v>
      </c>
      <c r="B52" s="194">
        <v>20</v>
      </c>
      <c r="C52" s="194">
        <v>5</v>
      </c>
      <c r="D52" s="194">
        <v>41</v>
      </c>
      <c r="E52" s="194">
        <v>0</v>
      </c>
      <c r="F52" s="194">
        <f t="shared" si="2"/>
        <v>66</v>
      </c>
      <c r="G52" s="194"/>
      <c r="H52" s="194">
        <v>255</v>
      </c>
      <c r="I52" s="194">
        <v>236</v>
      </c>
      <c r="J52" s="194">
        <v>379</v>
      </c>
      <c r="K52" s="194">
        <v>19</v>
      </c>
      <c r="L52" s="194">
        <f t="shared" si="3"/>
        <v>889</v>
      </c>
    </row>
    <row r="53" spans="1:14" s="144" customFormat="1" ht="12.75" x14ac:dyDescent="0.2">
      <c r="A53" s="148" t="s">
        <v>115</v>
      </c>
      <c r="B53" s="194">
        <v>95</v>
      </c>
      <c r="C53" s="194">
        <v>8</v>
      </c>
      <c r="D53" s="194">
        <v>91</v>
      </c>
      <c r="E53" s="194">
        <v>0</v>
      </c>
      <c r="F53" s="194">
        <f t="shared" si="2"/>
        <v>194</v>
      </c>
      <c r="G53" s="194"/>
      <c r="H53" s="194">
        <v>371</v>
      </c>
      <c r="I53" s="194">
        <v>304</v>
      </c>
      <c r="J53" s="194">
        <v>450</v>
      </c>
      <c r="K53" s="194">
        <v>5</v>
      </c>
      <c r="L53" s="194">
        <f t="shared" si="3"/>
        <v>1130</v>
      </c>
    </row>
    <row r="54" spans="1:14" s="144" customFormat="1" ht="12.75" x14ac:dyDescent="0.2">
      <c r="A54" s="148" t="s">
        <v>116</v>
      </c>
      <c r="B54" s="194">
        <v>8</v>
      </c>
      <c r="C54" s="194">
        <v>6</v>
      </c>
      <c r="D54" s="194">
        <v>48</v>
      </c>
      <c r="E54" s="194">
        <v>0</v>
      </c>
      <c r="F54" s="194">
        <f t="shared" si="2"/>
        <v>62</v>
      </c>
      <c r="G54" s="194"/>
      <c r="H54" s="194">
        <v>110</v>
      </c>
      <c r="I54" s="194">
        <v>174</v>
      </c>
      <c r="J54" s="194">
        <v>318</v>
      </c>
      <c r="K54" s="194">
        <v>49</v>
      </c>
      <c r="L54" s="194">
        <f t="shared" si="3"/>
        <v>651</v>
      </c>
    </row>
    <row r="55" spans="1:14" s="144" customFormat="1" ht="12.75" x14ac:dyDescent="0.2">
      <c r="A55" s="148" t="s">
        <v>117</v>
      </c>
      <c r="B55" s="194">
        <v>5</v>
      </c>
      <c r="C55" s="194">
        <v>0</v>
      </c>
      <c r="D55" s="194">
        <v>2</v>
      </c>
      <c r="E55" s="194">
        <v>0</v>
      </c>
      <c r="F55" s="194">
        <f t="shared" si="2"/>
        <v>7</v>
      </c>
      <c r="G55" s="194"/>
      <c r="H55" s="194">
        <v>46</v>
      </c>
      <c r="I55" s="194">
        <v>25</v>
      </c>
      <c r="J55" s="194">
        <v>29</v>
      </c>
      <c r="K55" s="194">
        <v>0</v>
      </c>
      <c r="L55" s="194">
        <f t="shared" si="3"/>
        <v>100</v>
      </c>
    </row>
    <row r="56" spans="1:14" s="144" customFormat="1" ht="12.75" x14ac:dyDescent="0.2">
      <c r="A56" s="148" t="s">
        <v>118</v>
      </c>
      <c r="B56" s="194">
        <v>49</v>
      </c>
      <c r="C56" s="194">
        <v>5</v>
      </c>
      <c r="D56" s="194">
        <v>51</v>
      </c>
      <c r="E56" s="194">
        <v>0</v>
      </c>
      <c r="F56" s="194">
        <f t="shared" si="2"/>
        <v>105</v>
      </c>
      <c r="G56" s="194"/>
      <c r="H56" s="194">
        <v>234</v>
      </c>
      <c r="I56" s="194">
        <v>197</v>
      </c>
      <c r="J56" s="194">
        <v>348</v>
      </c>
      <c r="K56" s="194">
        <v>0</v>
      </c>
      <c r="L56" s="194">
        <f t="shared" si="3"/>
        <v>779</v>
      </c>
    </row>
    <row r="57" spans="1:14" s="144" customFormat="1" ht="12.75" x14ac:dyDescent="0.2">
      <c r="A57" s="148" t="s">
        <v>119</v>
      </c>
      <c r="B57" s="194">
        <v>127</v>
      </c>
      <c r="C57" s="194">
        <v>29</v>
      </c>
      <c r="D57" s="194">
        <v>125</v>
      </c>
      <c r="E57" s="194">
        <v>1</v>
      </c>
      <c r="F57" s="194">
        <f t="shared" si="2"/>
        <v>282</v>
      </c>
      <c r="G57" s="194"/>
      <c r="H57" s="194">
        <v>549</v>
      </c>
      <c r="I57" s="194">
        <v>595</v>
      </c>
      <c r="J57" s="194">
        <v>786</v>
      </c>
      <c r="K57" s="194">
        <v>4</v>
      </c>
      <c r="L57" s="194">
        <f t="shared" si="3"/>
        <v>1934</v>
      </c>
    </row>
    <row r="58" spans="1:14" s="144" customFormat="1" ht="12.75" x14ac:dyDescent="0.2">
      <c r="A58" s="148" t="s">
        <v>120</v>
      </c>
      <c r="B58" s="194">
        <v>19</v>
      </c>
      <c r="C58" s="194">
        <v>8</v>
      </c>
      <c r="D58" s="194">
        <v>26</v>
      </c>
      <c r="E58" s="194">
        <v>0</v>
      </c>
      <c r="F58" s="194">
        <f t="shared" si="2"/>
        <v>53</v>
      </c>
      <c r="G58" s="194"/>
      <c r="H58" s="194">
        <v>127</v>
      </c>
      <c r="I58" s="194">
        <v>142</v>
      </c>
      <c r="J58" s="194">
        <v>174</v>
      </c>
      <c r="K58" s="194">
        <v>2</v>
      </c>
      <c r="L58" s="194">
        <f t="shared" si="3"/>
        <v>445</v>
      </c>
    </row>
    <row r="59" spans="1:14" s="144" customFormat="1" ht="12.75" x14ac:dyDescent="0.2">
      <c r="A59" s="148" t="s">
        <v>121</v>
      </c>
      <c r="B59" s="194">
        <v>58</v>
      </c>
      <c r="C59" s="194">
        <v>5</v>
      </c>
      <c r="D59" s="194">
        <v>57</v>
      </c>
      <c r="E59" s="194">
        <v>0</v>
      </c>
      <c r="F59" s="194">
        <f t="shared" si="2"/>
        <v>120</v>
      </c>
      <c r="G59" s="194"/>
      <c r="H59" s="194">
        <v>157</v>
      </c>
      <c r="I59" s="194">
        <v>207</v>
      </c>
      <c r="J59" s="194">
        <v>229</v>
      </c>
      <c r="K59" s="194">
        <v>0</v>
      </c>
      <c r="L59" s="194">
        <f t="shared" si="3"/>
        <v>593</v>
      </c>
    </row>
    <row r="60" spans="1:14" s="144" customFormat="1" ht="12.75" x14ac:dyDescent="0.2">
      <c r="A60" s="148" t="s">
        <v>122</v>
      </c>
      <c r="B60" s="194">
        <v>35</v>
      </c>
      <c r="C60" s="194">
        <v>10</v>
      </c>
      <c r="D60" s="194">
        <v>38</v>
      </c>
      <c r="E60" s="194">
        <v>0</v>
      </c>
      <c r="F60" s="194">
        <f>SUM(B60:E60)</f>
        <v>83</v>
      </c>
      <c r="G60" s="194"/>
      <c r="H60" s="194">
        <v>193</v>
      </c>
      <c r="I60" s="194">
        <v>279</v>
      </c>
      <c r="J60" s="194">
        <v>388</v>
      </c>
      <c r="K60" s="194">
        <v>0</v>
      </c>
      <c r="L60" s="194">
        <f>SUM(H60:K60)</f>
        <v>860</v>
      </c>
    </row>
    <row r="61" spans="1:14" s="144" customFormat="1" ht="12.75" x14ac:dyDescent="0.2">
      <c r="A61" s="237"/>
      <c r="B61" s="237"/>
      <c r="C61" s="237"/>
      <c r="D61" s="237"/>
      <c r="E61" s="237"/>
      <c r="F61" s="237"/>
      <c r="G61" s="237"/>
      <c r="H61" s="237"/>
      <c r="I61" s="237"/>
      <c r="J61" s="237"/>
      <c r="K61" s="237"/>
      <c r="L61" s="237"/>
    </row>
    <row r="63" spans="1:14" x14ac:dyDescent="0.2">
      <c r="A63" s="127" t="s">
        <v>9</v>
      </c>
      <c r="B63" s="128"/>
      <c r="C63" s="129"/>
      <c r="D63" s="129"/>
      <c r="E63" s="129"/>
      <c r="F63" s="130"/>
      <c r="G63" s="129"/>
      <c r="H63" s="129"/>
      <c r="I63" s="131"/>
      <c r="J63" s="129"/>
      <c r="K63" s="129"/>
      <c r="L63" s="129"/>
      <c r="M63" s="129"/>
      <c r="N63" s="129"/>
    </row>
    <row r="64" spans="1:14" x14ac:dyDescent="0.2">
      <c r="A64" s="307" t="s">
        <v>62</v>
      </c>
      <c r="B64" s="307"/>
      <c r="C64" s="307"/>
      <c r="D64" s="307"/>
      <c r="E64" s="307"/>
      <c r="F64" s="307"/>
      <c r="G64" s="307"/>
      <c r="H64" s="307"/>
      <c r="I64" s="307"/>
      <c r="J64" s="307"/>
      <c r="K64" s="307"/>
      <c r="L64" s="307"/>
      <c r="M64" s="129"/>
      <c r="N64" s="129"/>
    </row>
    <row r="65" spans="1:14" ht="14.25" customHeight="1" x14ac:dyDescent="0.2">
      <c r="A65" s="314" t="s">
        <v>207</v>
      </c>
      <c r="B65" s="314"/>
      <c r="C65" s="314"/>
      <c r="D65" s="314"/>
      <c r="E65" s="314"/>
      <c r="F65" s="314"/>
      <c r="G65" s="314"/>
      <c r="H65" s="314"/>
      <c r="I65" s="314"/>
      <c r="J65" s="314"/>
      <c r="K65" s="314"/>
      <c r="L65" s="314"/>
      <c r="M65" s="265"/>
      <c r="N65" s="265"/>
    </row>
    <row r="66" spans="1:14" x14ac:dyDescent="0.2">
      <c r="A66" s="314"/>
      <c r="B66" s="314"/>
      <c r="C66" s="314"/>
      <c r="D66" s="314"/>
      <c r="E66" s="314"/>
      <c r="F66" s="314"/>
      <c r="G66" s="314"/>
      <c r="H66" s="314"/>
      <c r="I66" s="314"/>
      <c r="J66" s="314"/>
      <c r="K66" s="314"/>
      <c r="L66" s="314"/>
      <c r="M66" s="265"/>
      <c r="N66" s="265"/>
    </row>
    <row r="67" spans="1:14" x14ac:dyDescent="0.2">
      <c r="A67" s="307" t="s">
        <v>130</v>
      </c>
      <c r="B67" s="307"/>
      <c r="C67" s="307"/>
      <c r="D67" s="307"/>
      <c r="E67" s="307"/>
      <c r="F67" s="307"/>
      <c r="G67" s="307"/>
      <c r="H67" s="307"/>
      <c r="I67" s="307"/>
      <c r="J67" s="307"/>
      <c r="K67" s="307"/>
      <c r="L67" s="307"/>
      <c r="M67" s="135"/>
      <c r="N67" s="135"/>
    </row>
    <row r="68" spans="1:14" ht="15" customHeight="1" x14ac:dyDescent="0.2">
      <c r="A68" s="307" t="s">
        <v>142</v>
      </c>
      <c r="B68" s="307"/>
      <c r="C68" s="307"/>
      <c r="D68" s="307"/>
      <c r="E68" s="307"/>
      <c r="F68" s="307"/>
      <c r="G68" s="307"/>
      <c r="H68" s="307"/>
      <c r="I68" s="307"/>
      <c r="J68" s="307"/>
      <c r="K68" s="307"/>
      <c r="L68" s="307"/>
      <c r="M68" s="134"/>
      <c r="N68" s="134"/>
    </row>
    <row r="69" spans="1:14" x14ac:dyDescent="0.2">
      <c r="A69" s="134"/>
      <c r="B69" s="132"/>
      <c r="C69" s="128"/>
      <c r="D69" s="128"/>
      <c r="E69" s="309"/>
      <c r="F69" s="309"/>
      <c r="G69" s="133"/>
      <c r="H69" s="133"/>
      <c r="I69" s="133"/>
      <c r="J69" s="128"/>
      <c r="K69" s="133"/>
      <c r="L69" s="133"/>
      <c r="M69" s="133"/>
      <c r="N69" s="133"/>
    </row>
    <row r="70" spans="1:14" x14ac:dyDescent="0.2">
      <c r="A70" s="307" t="s">
        <v>208</v>
      </c>
      <c r="B70" s="307"/>
      <c r="C70" s="125"/>
      <c r="D70" s="125"/>
      <c r="E70" s="125"/>
      <c r="F70" s="125"/>
      <c r="G70" s="125"/>
      <c r="H70" s="125"/>
      <c r="I70" s="125"/>
      <c r="J70" s="125"/>
      <c r="K70" s="125"/>
      <c r="L70" s="125"/>
      <c r="M70" s="125"/>
      <c r="N70" s="125"/>
    </row>
    <row r="71" spans="1:14" x14ac:dyDescent="0.2">
      <c r="A71" s="33"/>
      <c r="B71" s="33"/>
      <c r="C71" s="33"/>
      <c r="D71" s="33"/>
      <c r="E71" s="33"/>
      <c r="F71" s="33"/>
      <c r="G71" s="33"/>
      <c r="H71" s="33"/>
      <c r="I71" s="33"/>
      <c r="J71" s="33"/>
      <c r="K71" s="33"/>
      <c r="L71" s="33"/>
      <c r="M71" s="33"/>
      <c r="N71" s="33"/>
    </row>
    <row r="72" spans="1:14" x14ac:dyDescent="0.2">
      <c r="A72" s="307" t="s">
        <v>65</v>
      </c>
      <c r="B72" s="308"/>
      <c r="C72" s="33"/>
      <c r="D72" s="33"/>
      <c r="E72" s="33"/>
      <c r="F72" s="33"/>
      <c r="G72" s="33"/>
      <c r="H72" s="33"/>
      <c r="I72" s="33"/>
      <c r="J72" s="33"/>
      <c r="K72" s="33"/>
      <c r="L72" s="33"/>
      <c r="M72" s="33"/>
      <c r="N72" s="33"/>
    </row>
  </sheetData>
  <mergeCells count="23">
    <mergeCell ref="M1:N1"/>
    <mergeCell ref="K4:K6"/>
    <mergeCell ref="L4:L6"/>
    <mergeCell ref="A10:C11"/>
    <mergeCell ref="A27:C28"/>
    <mergeCell ref="B3:F3"/>
    <mergeCell ref="H3:L3"/>
    <mergeCell ref="A1:K1"/>
    <mergeCell ref="H4:H6"/>
    <mergeCell ref="I4:I6"/>
    <mergeCell ref="J4:J6"/>
    <mergeCell ref="A70:B70"/>
    <mergeCell ref="A72:B72"/>
    <mergeCell ref="E69:F69"/>
    <mergeCell ref="B4:B6"/>
    <mergeCell ref="C4:C6"/>
    <mergeCell ref="D4:D6"/>
    <mergeCell ref="E4:E6"/>
    <mergeCell ref="F4:F6"/>
    <mergeCell ref="A67:L67"/>
    <mergeCell ref="A68:L68"/>
    <mergeCell ref="A64:L64"/>
    <mergeCell ref="A65:L66"/>
  </mergeCells>
  <hyperlinks>
    <hyperlink ref="A65:L66" r:id="rId1" display="2) Figures are based on date of registration.  In Scotland deaths must be registered within 8 days although in practice, the average time between death and registration is around 3 days. More information on days between occurrence and registration can be "/>
    <hyperlink ref="M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showGridLines="0" workbookViewId="0">
      <selection sqref="A1:L1"/>
    </sheetView>
  </sheetViews>
  <sheetFormatPr defaultRowHeight="15" x14ac:dyDescent="0.25"/>
  <cols>
    <col min="1" max="1" width="14.7109375" customWidth="1"/>
    <col min="2" max="2" width="9.28515625" customWidth="1"/>
  </cols>
  <sheetData>
    <row r="1" spans="1:15" ht="18" customHeight="1" x14ac:dyDescent="0.25">
      <c r="A1" s="320" t="s">
        <v>72</v>
      </c>
      <c r="B1" s="320"/>
      <c r="C1" s="320"/>
      <c r="D1" s="320"/>
      <c r="E1" s="320"/>
      <c r="F1" s="320"/>
      <c r="G1" s="320"/>
      <c r="H1" s="320"/>
      <c r="I1" s="320"/>
      <c r="J1" s="320"/>
      <c r="K1" s="320"/>
      <c r="L1" s="320"/>
      <c r="N1" s="279" t="s">
        <v>69</v>
      </c>
      <c r="O1" s="279"/>
    </row>
    <row r="2" spans="1:15" ht="15" customHeight="1" x14ac:dyDescent="0.25">
      <c r="A2" s="90"/>
      <c r="B2" s="90"/>
      <c r="C2" s="90"/>
      <c r="D2" s="90"/>
      <c r="E2" s="90"/>
    </row>
    <row r="3" spans="1:15" x14ac:dyDescent="0.25">
      <c r="A3" s="88" t="s">
        <v>56</v>
      </c>
      <c r="B3" s="88" t="s">
        <v>74</v>
      </c>
      <c r="C3" s="90"/>
      <c r="D3" s="90"/>
      <c r="E3" s="90"/>
    </row>
    <row r="4" spans="1:15" x14ac:dyDescent="0.25">
      <c r="A4" s="93">
        <v>43906</v>
      </c>
      <c r="B4" s="198">
        <v>0</v>
      </c>
      <c r="C4" s="90"/>
      <c r="D4" s="90"/>
      <c r="E4" s="90"/>
    </row>
    <row r="5" spans="1:15" x14ac:dyDescent="0.25">
      <c r="A5" s="93">
        <v>43907</v>
      </c>
      <c r="B5" s="170">
        <v>2</v>
      </c>
      <c r="C5" s="90"/>
      <c r="D5" s="90"/>
      <c r="E5" s="90"/>
    </row>
    <row r="6" spans="1:15" x14ac:dyDescent="0.25">
      <c r="A6" s="93">
        <v>43908</v>
      </c>
      <c r="B6" s="170">
        <v>5</v>
      </c>
      <c r="C6" s="90"/>
      <c r="D6" s="90"/>
      <c r="E6" s="90"/>
    </row>
    <row r="7" spans="1:15" x14ac:dyDescent="0.25">
      <c r="A7" s="93">
        <v>43909</v>
      </c>
      <c r="B7" s="170">
        <v>6</v>
      </c>
      <c r="C7" s="90"/>
      <c r="D7" s="90"/>
      <c r="E7" s="90"/>
    </row>
    <row r="8" spans="1:15" x14ac:dyDescent="0.25">
      <c r="A8" s="93">
        <v>43910</v>
      </c>
      <c r="B8" s="170">
        <v>10</v>
      </c>
      <c r="C8" s="90"/>
      <c r="D8" s="90"/>
      <c r="E8" s="90"/>
    </row>
    <row r="9" spans="1:15" x14ac:dyDescent="0.25">
      <c r="A9" s="93">
        <v>43911</v>
      </c>
      <c r="B9" s="184">
        <v>10</v>
      </c>
      <c r="C9" s="90"/>
      <c r="D9" s="90"/>
      <c r="E9" s="90"/>
    </row>
    <row r="10" spans="1:15" x14ac:dyDescent="0.25">
      <c r="A10" s="93">
        <v>43912</v>
      </c>
      <c r="B10" s="184">
        <v>10</v>
      </c>
      <c r="C10" s="90"/>
      <c r="D10" s="90"/>
      <c r="E10" s="90"/>
    </row>
    <row r="11" spans="1:15" x14ac:dyDescent="0.25">
      <c r="A11" s="93">
        <v>43913</v>
      </c>
      <c r="B11" s="170">
        <v>12</v>
      </c>
      <c r="C11" s="90"/>
      <c r="D11" s="90"/>
      <c r="E11" s="90"/>
    </row>
    <row r="12" spans="1:15" x14ac:dyDescent="0.25">
      <c r="A12" s="93">
        <v>43914</v>
      </c>
      <c r="B12" s="170">
        <v>14</v>
      </c>
      <c r="C12" s="90"/>
      <c r="D12" s="90"/>
      <c r="E12" s="90"/>
    </row>
    <row r="13" spans="1:15" x14ac:dyDescent="0.25">
      <c r="A13" s="93">
        <v>43915</v>
      </c>
      <c r="B13" s="170">
        <v>15</v>
      </c>
      <c r="C13" s="90"/>
      <c r="D13" s="90"/>
      <c r="E13" s="90"/>
    </row>
    <row r="14" spans="1:15" x14ac:dyDescent="0.25">
      <c r="A14" s="93">
        <v>43916</v>
      </c>
      <c r="B14" s="170">
        <v>30</v>
      </c>
      <c r="C14" s="90"/>
      <c r="D14" s="90"/>
      <c r="E14" s="90"/>
    </row>
    <row r="15" spans="1:15" x14ac:dyDescent="0.25">
      <c r="A15" s="93">
        <v>43917</v>
      </c>
      <c r="B15" s="170">
        <v>65</v>
      </c>
      <c r="C15" s="90"/>
      <c r="D15" s="90"/>
      <c r="E15" s="90"/>
    </row>
    <row r="16" spans="1:15" x14ac:dyDescent="0.25">
      <c r="A16" s="93">
        <v>43918</v>
      </c>
      <c r="B16" s="170">
        <v>72</v>
      </c>
      <c r="C16" s="90"/>
      <c r="D16" s="90"/>
      <c r="E16" s="90"/>
    </row>
    <row r="17" spans="1:5" x14ac:dyDescent="0.25">
      <c r="A17" s="93">
        <v>43919</v>
      </c>
      <c r="B17" s="184">
        <v>72</v>
      </c>
      <c r="C17" s="90"/>
      <c r="D17" s="90"/>
      <c r="E17" s="90"/>
    </row>
    <row r="18" spans="1:5" x14ac:dyDescent="0.25">
      <c r="A18" s="93">
        <v>43920</v>
      </c>
      <c r="B18" s="170">
        <v>115</v>
      </c>
      <c r="C18" s="90"/>
      <c r="D18" s="90"/>
      <c r="E18" s="90"/>
    </row>
    <row r="19" spans="1:5" x14ac:dyDescent="0.25">
      <c r="A19" s="93">
        <v>43921</v>
      </c>
      <c r="B19" s="170">
        <v>165</v>
      </c>
      <c r="C19" s="90"/>
      <c r="D19" s="90"/>
      <c r="E19" s="90"/>
    </row>
    <row r="20" spans="1:5" x14ac:dyDescent="0.25">
      <c r="A20" s="93">
        <v>43922</v>
      </c>
      <c r="B20" s="184">
        <v>214</v>
      </c>
      <c r="C20" s="90"/>
      <c r="D20" s="90"/>
      <c r="E20" s="90"/>
    </row>
    <row r="21" spans="1:5" x14ac:dyDescent="0.25">
      <c r="A21" s="93">
        <v>43923</v>
      </c>
      <c r="B21" s="184">
        <v>277</v>
      </c>
      <c r="C21" s="90"/>
      <c r="D21" s="90"/>
      <c r="E21" s="90"/>
    </row>
    <row r="22" spans="1:5" x14ac:dyDescent="0.25">
      <c r="A22" s="93">
        <v>43924</v>
      </c>
      <c r="B22" s="229">
        <v>348</v>
      </c>
      <c r="C22" s="90"/>
      <c r="D22" s="90"/>
      <c r="E22" s="90"/>
    </row>
    <row r="23" spans="1:5" x14ac:dyDescent="0.25">
      <c r="A23" s="93">
        <v>43925</v>
      </c>
      <c r="B23" s="229">
        <v>350</v>
      </c>
      <c r="C23" s="90"/>
      <c r="D23" s="90"/>
      <c r="E23" s="90"/>
    </row>
    <row r="24" spans="1:5" x14ac:dyDescent="0.25">
      <c r="A24" s="93">
        <v>43926</v>
      </c>
      <c r="B24" s="229">
        <v>354</v>
      </c>
      <c r="C24" s="90"/>
      <c r="D24" s="90"/>
      <c r="E24" s="90"/>
    </row>
    <row r="25" spans="1:5" x14ac:dyDescent="0.25">
      <c r="A25" s="93">
        <v>43927</v>
      </c>
      <c r="B25" s="229">
        <v>476</v>
      </c>
      <c r="C25" s="90"/>
      <c r="D25" s="90"/>
      <c r="E25" s="90"/>
    </row>
    <row r="26" spans="1:5" x14ac:dyDescent="0.25">
      <c r="A26" s="93">
        <v>43928</v>
      </c>
      <c r="B26" s="229">
        <v>593</v>
      </c>
      <c r="C26" s="90"/>
      <c r="D26" s="90"/>
      <c r="E26" s="90"/>
    </row>
    <row r="27" spans="1:5" x14ac:dyDescent="0.25">
      <c r="A27" s="93">
        <v>43929</v>
      </c>
      <c r="B27" s="229">
        <v>718</v>
      </c>
      <c r="C27" s="90"/>
      <c r="D27" s="90"/>
      <c r="E27" s="90"/>
    </row>
    <row r="28" spans="1:5" x14ac:dyDescent="0.25">
      <c r="A28" s="93">
        <v>43930</v>
      </c>
      <c r="B28" s="229">
        <v>819</v>
      </c>
      <c r="C28" s="90"/>
      <c r="D28" s="90"/>
      <c r="E28" s="90"/>
    </row>
    <row r="29" spans="1:5" x14ac:dyDescent="0.25">
      <c r="A29" s="93">
        <v>43931</v>
      </c>
      <c r="B29" s="229">
        <v>904</v>
      </c>
      <c r="C29" s="90"/>
      <c r="D29" s="90"/>
      <c r="E29" s="90"/>
    </row>
    <row r="30" spans="1:5" x14ac:dyDescent="0.25">
      <c r="A30" s="93">
        <v>43932</v>
      </c>
      <c r="B30" s="229">
        <v>954</v>
      </c>
      <c r="C30" s="90"/>
      <c r="D30" s="90"/>
      <c r="E30" s="90"/>
    </row>
    <row r="31" spans="1:5" x14ac:dyDescent="0.25">
      <c r="A31" s="93">
        <v>43933</v>
      </c>
      <c r="B31" s="229">
        <v>964</v>
      </c>
      <c r="C31" s="90"/>
      <c r="D31" s="90"/>
      <c r="E31" s="90"/>
    </row>
    <row r="32" spans="1:5" x14ac:dyDescent="0.25">
      <c r="A32" s="93">
        <v>43934</v>
      </c>
      <c r="B32" s="229">
        <v>1041</v>
      </c>
      <c r="C32" s="90"/>
      <c r="D32" s="90"/>
      <c r="E32" s="90"/>
    </row>
    <row r="33" spans="1:5" x14ac:dyDescent="0.25">
      <c r="A33" s="93">
        <v>43935</v>
      </c>
      <c r="B33" s="229">
        <v>1185</v>
      </c>
      <c r="C33" s="90"/>
      <c r="D33" s="90"/>
      <c r="E33" s="90"/>
    </row>
    <row r="34" spans="1:5" x14ac:dyDescent="0.25">
      <c r="A34" s="93">
        <v>43936</v>
      </c>
      <c r="B34" s="229">
        <v>1334</v>
      </c>
      <c r="C34" s="90"/>
      <c r="D34" s="90"/>
      <c r="E34" s="90"/>
    </row>
    <row r="35" spans="1:5" x14ac:dyDescent="0.25">
      <c r="A35" s="93">
        <v>43937</v>
      </c>
      <c r="B35" s="229">
        <v>1462</v>
      </c>
      <c r="C35" s="90"/>
      <c r="D35" s="90"/>
      <c r="E35" s="90"/>
    </row>
    <row r="36" spans="1:5" x14ac:dyDescent="0.25">
      <c r="A36" s="93">
        <v>43938</v>
      </c>
      <c r="B36" s="229">
        <v>1572</v>
      </c>
      <c r="C36" s="90"/>
      <c r="D36" s="90"/>
      <c r="E36" s="90"/>
    </row>
    <row r="37" spans="1:5" x14ac:dyDescent="0.25">
      <c r="A37" s="93">
        <v>43939</v>
      </c>
      <c r="B37" s="229">
        <v>1597</v>
      </c>
      <c r="C37" s="90"/>
      <c r="D37" s="90"/>
      <c r="E37" s="90"/>
    </row>
    <row r="38" spans="1:5" x14ac:dyDescent="0.25">
      <c r="A38" s="93">
        <v>43940</v>
      </c>
      <c r="B38" s="229">
        <v>1614</v>
      </c>
      <c r="C38" s="90"/>
      <c r="D38" s="90"/>
      <c r="E38" s="90"/>
    </row>
    <row r="39" spans="1:5" x14ac:dyDescent="0.25">
      <c r="A39" s="93">
        <v>43941</v>
      </c>
      <c r="B39" s="229">
        <v>1738</v>
      </c>
      <c r="C39" s="90"/>
      <c r="D39" s="90"/>
      <c r="E39" s="90"/>
    </row>
    <row r="40" spans="1:5" x14ac:dyDescent="0.25">
      <c r="A40" s="93">
        <v>43942</v>
      </c>
      <c r="B40" s="229">
        <v>1898</v>
      </c>
      <c r="C40" s="90"/>
      <c r="D40" s="90"/>
      <c r="E40" s="90"/>
    </row>
    <row r="41" spans="1:5" x14ac:dyDescent="0.25">
      <c r="A41" s="93">
        <v>43943</v>
      </c>
      <c r="B41" s="229">
        <v>2019</v>
      </c>
      <c r="C41" s="90"/>
      <c r="D41" s="90"/>
      <c r="E41" s="90"/>
    </row>
    <row r="42" spans="1:5" x14ac:dyDescent="0.25">
      <c r="A42" s="93">
        <v>43944</v>
      </c>
      <c r="B42" s="229">
        <v>2135</v>
      </c>
      <c r="C42" s="90"/>
      <c r="D42" s="90"/>
      <c r="E42" s="90"/>
    </row>
    <row r="43" spans="1:5" x14ac:dyDescent="0.25">
      <c r="A43" s="93">
        <v>43945</v>
      </c>
      <c r="B43" s="229">
        <v>2219</v>
      </c>
      <c r="C43" s="90"/>
      <c r="D43" s="90"/>
      <c r="E43" s="90"/>
    </row>
    <row r="44" spans="1:5" x14ac:dyDescent="0.25">
      <c r="A44" s="93">
        <v>43946</v>
      </c>
      <c r="B44" s="229">
        <v>2259</v>
      </c>
      <c r="C44" s="90"/>
      <c r="D44" s="90"/>
      <c r="E44" s="90"/>
    </row>
    <row r="45" spans="1:5" x14ac:dyDescent="0.25">
      <c r="A45" s="93">
        <v>43947</v>
      </c>
      <c r="B45" s="229">
        <v>2273</v>
      </c>
      <c r="C45" s="90"/>
      <c r="D45" s="90"/>
      <c r="E45" s="90"/>
    </row>
    <row r="46" spans="1:5" x14ac:dyDescent="0.25">
      <c r="A46" s="93">
        <v>43948</v>
      </c>
      <c r="B46" s="229">
        <v>2381</v>
      </c>
      <c r="C46" s="90"/>
      <c r="D46" s="90"/>
      <c r="E46" s="90"/>
    </row>
    <row r="47" spans="1:5" x14ac:dyDescent="0.25">
      <c r="A47" s="93">
        <v>43949</v>
      </c>
      <c r="B47" s="229">
        <v>2515</v>
      </c>
      <c r="C47" s="90"/>
      <c r="D47" s="90"/>
      <c r="E47" s="90"/>
    </row>
    <row r="48" spans="1:5" x14ac:dyDescent="0.25">
      <c r="A48" s="93">
        <v>43950</v>
      </c>
      <c r="B48" s="229">
        <v>2627</v>
      </c>
      <c r="C48" s="90"/>
      <c r="D48" s="90"/>
      <c r="E48" s="90"/>
    </row>
    <row r="49" spans="1:5" x14ac:dyDescent="0.25">
      <c r="A49" s="93">
        <v>43951</v>
      </c>
      <c r="B49" s="229">
        <v>2702</v>
      </c>
      <c r="C49" s="90"/>
      <c r="D49" s="90"/>
      <c r="E49" s="90"/>
    </row>
    <row r="50" spans="1:5" x14ac:dyDescent="0.25">
      <c r="A50" s="93">
        <v>43952</v>
      </c>
      <c r="B50" s="229">
        <v>2778</v>
      </c>
      <c r="C50" s="90"/>
      <c r="D50" s="90"/>
      <c r="E50" s="90"/>
    </row>
    <row r="51" spans="1:5" x14ac:dyDescent="0.25">
      <c r="A51" s="93">
        <v>43953</v>
      </c>
      <c r="B51" s="229">
        <v>2792</v>
      </c>
      <c r="C51" s="90"/>
      <c r="D51" s="90"/>
      <c r="E51" s="90"/>
    </row>
    <row r="52" spans="1:5" x14ac:dyDescent="0.25">
      <c r="A52" s="93">
        <v>43954</v>
      </c>
      <c r="B52" s="229">
        <v>2799</v>
      </c>
      <c r="C52" s="90"/>
      <c r="D52" s="90"/>
      <c r="E52" s="90"/>
    </row>
    <row r="53" spans="1:5" x14ac:dyDescent="0.25">
      <c r="A53" s="93">
        <v>43955</v>
      </c>
      <c r="B53" s="270">
        <v>2864</v>
      </c>
    </row>
    <row r="54" spans="1:5" x14ac:dyDescent="0.25">
      <c r="A54" s="93">
        <v>43956</v>
      </c>
      <c r="B54" s="270">
        <v>2986</v>
      </c>
    </row>
    <row r="55" spans="1:5" x14ac:dyDescent="0.25">
      <c r="A55" s="93">
        <v>43957</v>
      </c>
      <c r="B55" s="270">
        <v>3071</v>
      </c>
    </row>
    <row r="56" spans="1:5" x14ac:dyDescent="0.25">
      <c r="A56" s="93">
        <v>43958</v>
      </c>
      <c r="B56" s="270">
        <v>3143</v>
      </c>
    </row>
    <row r="57" spans="1:5" x14ac:dyDescent="0.25">
      <c r="A57" s="93">
        <v>43959</v>
      </c>
      <c r="B57" s="270">
        <v>3192</v>
      </c>
    </row>
    <row r="58" spans="1:5" x14ac:dyDescent="0.25">
      <c r="A58" s="93">
        <v>43960</v>
      </c>
      <c r="B58" s="270">
        <v>3209</v>
      </c>
    </row>
    <row r="59" spans="1:5" x14ac:dyDescent="0.25">
      <c r="A59" s="93">
        <v>43961</v>
      </c>
      <c r="B59" s="270">
        <v>3214</v>
      </c>
    </row>
    <row r="60" spans="1:5" x14ac:dyDescent="0.25">
      <c r="A60" s="93">
        <v>43962</v>
      </c>
      <c r="B60" s="271">
        <v>3287</v>
      </c>
    </row>
    <row r="61" spans="1:5" x14ac:dyDescent="0.25">
      <c r="A61" s="93">
        <v>43963</v>
      </c>
      <c r="B61" s="271">
        <v>3377</v>
      </c>
    </row>
    <row r="62" spans="1:5" x14ac:dyDescent="0.25">
      <c r="A62" s="93">
        <v>43964</v>
      </c>
      <c r="B62" s="271">
        <v>3421</v>
      </c>
    </row>
    <row r="63" spans="1:5" x14ac:dyDescent="0.25">
      <c r="A63" s="93">
        <v>43965</v>
      </c>
      <c r="B63" s="271">
        <v>3477</v>
      </c>
    </row>
    <row r="64" spans="1:5" x14ac:dyDescent="0.25">
      <c r="A64" s="93">
        <v>43966</v>
      </c>
      <c r="B64" s="271">
        <v>3537</v>
      </c>
    </row>
    <row r="65" spans="1:2" x14ac:dyDescent="0.25">
      <c r="A65" s="93">
        <v>43967</v>
      </c>
      <c r="B65" s="271">
        <v>3547</v>
      </c>
    </row>
    <row r="66" spans="1:2" x14ac:dyDescent="0.25">
      <c r="A66" s="93">
        <v>43968</v>
      </c>
      <c r="B66" s="271">
        <v>3550</v>
      </c>
    </row>
    <row r="67" spans="1:2" x14ac:dyDescent="0.25">
      <c r="A67" s="93">
        <v>43969</v>
      </c>
      <c r="B67" s="271">
        <v>3596</v>
      </c>
    </row>
    <row r="68" spans="1:2" x14ac:dyDescent="0.25">
      <c r="A68" s="93">
        <v>43970</v>
      </c>
      <c r="B68" s="271">
        <v>3662</v>
      </c>
    </row>
    <row r="69" spans="1:2" x14ac:dyDescent="0.25">
      <c r="A69" s="93">
        <v>43971</v>
      </c>
      <c r="B69" s="271">
        <v>3710</v>
      </c>
    </row>
    <row r="70" spans="1:2" x14ac:dyDescent="0.25">
      <c r="A70" s="93">
        <v>43972</v>
      </c>
      <c r="B70" s="271">
        <v>3738</v>
      </c>
    </row>
    <row r="71" spans="1:2" x14ac:dyDescent="0.25">
      <c r="A71" s="93">
        <v>43973</v>
      </c>
      <c r="B71" s="271">
        <v>3766</v>
      </c>
    </row>
    <row r="72" spans="1:2" x14ac:dyDescent="0.25">
      <c r="A72" s="93">
        <v>43974</v>
      </c>
      <c r="B72" s="271">
        <v>3777</v>
      </c>
    </row>
    <row r="73" spans="1:2" x14ac:dyDescent="0.25">
      <c r="A73" s="93">
        <v>43975</v>
      </c>
      <c r="B73" s="271">
        <v>3780</v>
      </c>
    </row>
    <row r="74" spans="1:2" x14ac:dyDescent="0.25">
      <c r="A74" s="93">
        <v>43976</v>
      </c>
      <c r="B74" s="271">
        <v>3802</v>
      </c>
    </row>
    <row r="75" spans="1:2" x14ac:dyDescent="0.25">
      <c r="A75" s="93">
        <v>43977</v>
      </c>
      <c r="B75" s="271">
        <v>3822</v>
      </c>
    </row>
    <row r="76" spans="1:2" x14ac:dyDescent="0.25">
      <c r="A76" s="93">
        <v>43978</v>
      </c>
      <c r="B76" s="271">
        <v>3843</v>
      </c>
    </row>
    <row r="77" spans="1:2" x14ac:dyDescent="0.25">
      <c r="A77" s="93">
        <v>43979</v>
      </c>
      <c r="B77" s="271">
        <v>3868</v>
      </c>
    </row>
    <row r="78" spans="1:2" x14ac:dyDescent="0.25">
      <c r="A78" s="93">
        <v>43980</v>
      </c>
      <c r="B78" s="271">
        <v>3899</v>
      </c>
    </row>
    <row r="79" spans="1:2" x14ac:dyDescent="0.25">
      <c r="A79" s="93">
        <v>43981</v>
      </c>
      <c r="B79" s="271">
        <v>3909</v>
      </c>
    </row>
    <row r="80" spans="1:2" x14ac:dyDescent="0.25">
      <c r="A80" s="93">
        <v>43982</v>
      </c>
      <c r="B80" s="271">
        <v>3911</v>
      </c>
    </row>
    <row r="82" spans="1:2" x14ac:dyDescent="0.25">
      <c r="A82" s="293" t="s">
        <v>65</v>
      </c>
      <c r="B82" s="293"/>
    </row>
  </sheetData>
  <mergeCells count="3">
    <mergeCell ref="A82:B82"/>
    <mergeCell ref="N1:O1"/>
    <mergeCell ref="A1:L1"/>
  </mergeCells>
  <hyperlinks>
    <hyperlink ref="N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8"/>
  <sheetViews>
    <sheetView showGridLines="0" workbookViewId="0">
      <selection sqref="A1:K1"/>
    </sheetView>
  </sheetViews>
  <sheetFormatPr defaultRowHeight="15" x14ac:dyDescent="0.25"/>
  <cols>
    <col min="1" max="1" width="10.140625" bestFit="1" customWidth="1"/>
    <col min="2" max="2" width="17.42578125" style="171" bestFit="1" customWidth="1"/>
    <col min="11" max="11" width="15.7109375" customWidth="1"/>
  </cols>
  <sheetData>
    <row r="1" spans="1:14" ht="18" customHeight="1" x14ac:dyDescent="0.25">
      <c r="A1" s="320" t="s">
        <v>92</v>
      </c>
      <c r="B1" s="320"/>
      <c r="C1" s="320"/>
      <c r="D1" s="320"/>
      <c r="E1" s="320"/>
      <c r="F1" s="320"/>
      <c r="G1" s="320"/>
      <c r="H1" s="320"/>
      <c r="I1" s="320"/>
      <c r="J1" s="320"/>
      <c r="K1" s="320"/>
      <c r="L1" s="89"/>
      <c r="M1" s="279" t="s">
        <v>69</v>
      </c>
      <c r="N1" s="279"/>
    </row>
    <row r="2" spans="1:14" ht="15" customHeight="1" x14ac:dyDescent="0.25">
      <c r="A2" s="95"/>
      <c r="B2" s="167"/>
      <c r="C2" s="95"/>
      <c r="D2" s="95"/>
      <c r="E2" s="95"/>
    </row>
    <row r="3" spans="1:14" x14ac:dyDescent="0.25">
      <c r="A3" s="88" t="s">
        <v>144</v>
      </c>
      <c r="B3" s="168" t="s">
        <v>57</v>
      </c>
      <c r="C3" s="88" t="s">
        <v>58</v>
      </c>
      <c r="D3" s="90"/>
      <c r="E3" s="90"/>
    </row>
    <row r="4" spans="1:14" x14ac:dyDescent="0.25">
      <c r="A4" s="93">
        <v>43903</v>
      </c>
      <c r="B4" s="169">
        <v>1</v>
      </c>
      <c r="C4" s="115" t="s">
        <v>59</v>
      </c>
      <c r="D4" s="90"/>
      <c r="E4" s="90"/>
    </row>
    <row r="5" spans="1:14" x14ac:dyDescent="0.25">
      <c r="A5" s="93">
        <v>43904</v>
      </c>
      <c r="B5" s="169">
        <v>1</v>
      </c>
      <c r="C5" s="115" t="s">
        <v>59</v>
      </c>
      <c r="D5" s="90"/>
      <c r="E5" s="90"/>
    </row>
    <row r="6" spans="1:14" x14ac:dyDescent="0.25">
      <c r="A6" s="93">
        <v>43905</v>
      </c>
      <c r="B6" s="169">
        <v>1</v>
      </c>
      <c r="C6" s="115" t="s">
        <v>59</v>
      </c>
      <c r="D6" s="90"/>
      <c r="E6" s="90"/>
    </row>
    <row r="7" spans="1:14" x14ac:dyDescent="0.25">
      <c r="A7" s="93">
        <v>43906</v>
      </c>
      <c r="B7" s="169">
        <v>2</v>
      </c>
      <c r="C7" s="115" t="s">
        <v>59</v>
      </c>
      <c r="D7" s="90"/>
      <c r="E7" s="90"/>
    </row>
    <row r="8" spans="1:14" x14ac:dyDescent="0.25">
      <c r="A8" s="93">
        <v>43907</v>
      </c>
      <c r="B8" s="169">
        <v>3</v>
      </c>
      <c r="C8" s="115" t="s">
        <v>59</v>
      </c>
      <c r="D8" s="90"/>
      <c r="E8" s="90"/>
    </row>
    <row r="9" spans="1:14" x14ac:dyDescent="0.25">
      <c r="A9" s="93">
        <v>43908</v>
      </c>
      <c r="B9" s="169">
        <v>6</v>
      </c>
      <c r="C9" s="115" t="s">
        <v>59</v>
      </c>
      <c r="D9" s="90"/>
      <c r="E9" s="90"/>
    </row>
    <row r="10" spans="1:14" x14ac:dyDescent="0.25">
      <c r="A10" s="93">
        <v>43909</v>
      </c>
      <c r="B10" s="169">
        <v>6</v>
      </c>
      <c r="C10" s="115" t="s">
        <v>59</v>
      </c>
      <c r="D10" s="90"/>
      <c r="E10" s="90"/>
    </row>
    <row r="11" spans="1:14" x14ac:dyDescent="0.25">
      <c r="A11" s="93">
        <v>43910</v>
      </c>
      <c r="B11" s="169">
        <v>7</v>
      </c>
      <c r="C11" s="115" t="s">
        <v>59</v>
      </c>
      <c r="D11" s="90"/>
      <c r="E11" s="90"/>
    </row>
    <row r="12" spans="1:14" x14ac:dyDescent="0.25">
      <c r="A12" s="93">
        <v>43911</v>
      </c>
      <c r="B12" s="169">
        <v>10</v>
      </c>
      <c r="C12" s="115" t="s">
        <v>59</v>
      </c>
      <c r="D12" s="90"/>
      <c r="E12" s="90"/>
    </row>
    <row r="13" spans="1:14" x14ac:dyDescent="0.25">
      <c r="A13" s="93">
        <v>43912</v>
      </c>
      <c r="B13" s="169">
        <v>14</v>
      </c>
      <c r="C13" s="115" t="s">
        <v>59</v>
      </c>
      <c r="D13" s="90"/>
      <c r="E13" s="90"/>
    </row>
    <row r="14" spans="1:14" x14ac:dyDescent="0.25">
      <c r="A14" s="93">
        <v>43913</v>
      </c>
      <c r="B14" s="169">
        <v>16</v>
      </c>
      <c r="C14" s="115" t="s">
        <v>59</v>
      </c>
      <c r="D14" s="90"/>
      <c r="E14" s="90"/>
    </row>
    <row r="15" spans="1:14" x14ac:dyDescent="0.25">
      <c r="A15" s="93">
        <v>43914</v>
      </c>
      <c r="B15" s="169">
        <v>22</v>
      </c>
      <c r="C15" s="115" t="s">
        <v>59</v>
      </c>
      <c r="D15" s="90"/>
      <c r="E15" s="90"/>
    </row>
    <row r="16" spans="1:14" x14ac:dyDescent="0.25">
      <c r="A16" s="93">
        <v>43915</v>
      </c>
      <c r="B16" s="169">
        <v>25</v>
      </c>
      <c r="C16" s="115" t="s">
        <v>59</v>
      </c>
      <c r="D16" s="90"/>
      <c r="E16" s="90"/>
    </row>
    <row r="17" spans="1:5" x14ac:dyDescent="0.25">
      <c r="A17" s="93">
        <v>43916</v>
      </c>
      <c r="B17" s="169">
        <v>33</v>
      </c>
      <c r="C17" s="115" t="s">
        <v>59</v>
      </c>
      <c r="D17" s="90"/>
      <c r="E17" s="90"/>
    </row>
    <row r="18" spans="1:5" x14ac:dyDescent="0.25">
      <c r="A18" s="93">
        <v>43917</v>
      </c>
      <c r="B18" s="169">
        <v>40</v>
      </c>
      <c r="C18" s="115" t="s">
        <v>59</v>
      </c>
      <c r="D18" s="90"/>
      <c r="E18" s="90"/>
    </row>
    <row r="19" spans="1:5" x14ac:dyDescent="0.25">
      <c r="A19" s="93">
        <v>43918</v>
      </c>
      <c r="B19" s="169">
        <v>41</v>
      </c>
      <c r="C19" s="115" t="s">
        <v>59</v>
      </c>
      <c r="D19" s="90"/>
      <c r="E19" s="90"/>
    </row>
    <row r="20" spans="1:5" x14ac:dyDescent="0.25">
      <c r="A20" s="93">
        <v>43919</v>
      </c>
      <c r="B20" s="169">
        <v>47</v>
      </c>
      <c r="C20" s="115" t="s">
        <v>59</v>
      </c>
      <c r="D20" s="90"/>
      <c r="E20" s="90"/>
    </row>
    <row r="21" spans="1:5" x14ac:dyDescent="0.25">
      <c r="A21" s="93">
        <v>43920</v>
      </c>
      <c r="B21" s="169">
        <v>69</v>
      </c>
      <c r="C21" s="115" t="s">
        <v>59</v>
      </c>
      <c r="D21" s="90"/>
      <c r="E21" s="90"/>
    </row>
    <row r="22" spans="1:5" x14ac:dyDescent="0.25">
      <c r="A22" s="93">
        <v>43921</v>
      </c>
      <c r="B22" s="169">
        <v>97</v>
      </c>
      <c r="C22" s="115" t="s">
        <v>59</v>
      </c>
      <c r="D22" s="90"/>
      <c r="E22" s="90"/>
    </row>
    <row r="23" spans="1:5" x14ac:dyDescent="0.25">
      <c r="A23" s="93">
        <v>43922</v>
      </c>
      <c r="B23" s="169">
        <v>126</v>
      </c>
      <c r="C23" s="115" t="s">
        <v>59</v>
      </c>
      <c r="D23" s="90"/>
      <c r="E23" s="90"/>
    </row>
    <row r="24" spans="1:5" x14ac:dyDescent="0.25">
      <c r="A24" s="93">
        <v>43923</v>
      </c>
      <c r="B24" s="169">
        <v>172</v>
      </c>
      <c r="C24" s="115" t="s">
        <v>59</v>
      </c>
      <c r="D24" s="90"/>
      <c r="E24" s="90"/>
    </row>
    <row r="25" spans="1:5" x14ac:dyDescent="0.25">
      <c r="A25" s="93">
        <v>43924</v>
      </c>
      <c r="B25" s="169">
        <v>218</v>
      </c>
      <c r="C25" s="115" t="s">
        <v>59</v>
      </c>
      <c r="D25" s="90"/>
      <c r="E25" s="90"/>
    </row>
    <row r="26" spans="1:5" x14ac:dyDescent="0.25">
      <c r="A26" s="93">
        <v>43925</v>
      </c>
      <c r="B26" s="169">
        <v>220</v>
      </c>
      <c r="C26" s="115" t="s">
        <v>59</v>
      </c>
      <c r="D26" s="90"/>
      <c r="E26" s="90"/>
    </row>
    <row r="27" spans="1:5" x14ac:dyDescent="0.25">
      <c r="A27" s="93">
        <v>43926</v>
      </c>
      <c r="B27" s="169">
        <v>222</v>
      </c>
      <c r="C27" s="115" t="s">
        <v>59</v>
      </c>
      <c r="D27" s="90"/>
      <c r="E27" s="90"/>
    </row>
    <row r="28" spans="1:5" x14ac:dyDescent="0.25">
      <c r="A28" s="93">
        <v>43927</v>
      </c>
      <c r="B28" s="169">
        <v>296</v>
      </c>
      <c r="C28" s="115" t="s">
        <v>59</v>
      </c>
      <c r="D28" s="90"/>
      <c r="E28" s="90"/>
    </row>
    <row r="29" spans="1:5" x14ac:dyDescent="0.25">
      <c r="A29" s="93">
        <v>43928</v>
      </c>
      <c r="B29" s="169">
        <v>366</v>
      </c>
      <c r="C29" s="115" t="s">
        <v>59</v>
      </c>
      <c r="D29" s="90"/>
      <c r="E29" s="90"/>
    </row>
    <row r="30" spans="1:5" x14ac:dyDescent="0.25">
      <c r="A30" s="93">
        <v>43929</v>
      </c>
      <c r="B30" s="169">
        <v>447</v>
      </c>
      <c r="C30" s="115" t="s">
        <v>59</v>
      </c>
      <c r="D30" s="90"/>
      <c r="E30" s="90"/>
    </row>
    <row r="31" spans="1:5" x14ac:dyDescent="0.25">
      <c r="A31" s="93">
        <v>43930</v>
      </c>
      <c r="B31" s="169">
        <v>495</v>
      </c>
      <c r="C31" s="115" t="s">
        <v>59</v>
      </c>
      <c r="D31" s="90"/>
      <c r="E31" s="90"/>
    </row>
    <row r="32" spans="1:5" x14ac:dyDescent="0.25">
      <c r="A32" s="93">
        <v>43931</v>
      </c>
      <c r="B32" s="169">
        <v>542</v>
      </c>
      <c r="C32" s="115" t="s">
        <v>59</v>
      </c>
      <c r="D32" s="90"/>
      <c r="E32" s="90"/>
    </row>
    <row r="33" spans="1:5" x14ac:dyDescent="0.25">
      <c r="A33" s="93">
        <v>43932</v>
      </c>
      <c r="B33" s="169">
        <v>566</v>
      </c>
      <c r="C33" s="115" t="s">
        <v>59</v>
      </c>
      <c r="D33" s="90"/>
      <c r="E33" s="90"/>
    </row>
    <row r="34" spans="1:5" x14ac:dyDescent="0.25">
      <c r="A34" s="93">
        <v>43933</v>
      </c>
      <c r="B34" s="169">
        <v>575</v>
      </c>
      <c r="C34" s="115" t="s">
        <v>59</v>
      </c>
      <c r="D34" s="90"/>
      <c r="E34" s="90"/>
    </row>
    <row r="35" spans="1:5" x14ac:dyDescent="0.25">
      <c r="A35" s="93">
        <v>43934</v>
      </c>
      <c r="B35" s="169">
        <v>615</v>
      </c>
      <c r="C35" s="115" t="s">
        <v>59</v>
      </c>
      <c r="D35" s="90"/>
      <c r="E35" s="90"/>
    </row>
    <row r="36" spans="1:5" x14ac:dyDescent="0.25">
      <c r="A36" s="93">
        <v>43935</v>
      </c>
      <c r="B36" s="169">
        <v>699</v>
      </c>
      <c r="C36" s="115" t="s">
        <v>59</v>
      </c>
      <c r="D36" s="90"/>
      <c r="E36" s="90"/>
    </row>
    <row r="37" spans="1:5" x14ac:dyDescent="0.25">
      <c r="A37" s="93">
        <v>43936</v>
      </c>
      <c r="B37" s="169">
        <v>779</v>
      </c>
      <c r="C37" s="115" t="s">
        <v>59</v>
      </c>
      <c r="D37" s="90"/>
      <c r="E37" s="90"/>
    </row>
    <row r="38" spans="1:5" x14ac:dyDescent="0.25">
      <c r="A38" s="93">
        <v>43937</v>
      </c>
      <c r="B38" s="169">
        <v>837</v>
      </c>
      <c r="C38" s="115" t="s">
        <v>59</v>
      </c>
      <c r="D38" s="90"/>
      <c r="E38" s="90"/>
    </row>
    <row r="39" spans="1:5" x14ac:dyDescent="0.25">
      <c r="A39" s="93">
        <v>43938</v>
      </c>
      <c r="B39" s="169">
        <v>893</v>
      </c>
      <c r="C39" s="115" t="s">
        <v>59</v>
      </c>
      <c r="D39" s="90"/>
      <c r="E39" s="90"/>
    </row>
    <row r="40" spans="1:5" x14ac:dyDescent="0.25">
      <c r="A40" s="93">
        <v>43939</v>
      </c>
      <c r="B40" s="169">
        <v>903</v>
      </c>
      <c r="C40" s="115" t="s">
        <v>59</v>
      </c>
      <c r="D40" s="90"/>
      <c r="E40" s="90"/>
    </row>
    <row r="41" spans="1:5" x14ac:dyDescent="0.25">
      <c r="A41" s="93">
        <v>43940</v>
      </c>
      <c r="B41" s="169">
        <v>915</v>
      </c>
      <c r="C41" s="115" t="s">
        <v>59</v>
      </c>
      <c r="D41" s="90"/>
      <c r="E41" s="90"/>
    </row>
    <row r="42" spans="1:5" x14ac:dyDescent="0.25">
      <c r="A42" s="93">
        <v>43941</v>
      </c>
      <c r="B42" s="169">
        <v>985</v>
      </c>
      <c r="C42" s="115" t="s">
        <v>59</v>
      </c>
      <c r="D42" s="90"/>
      <c r="E42" s="90"/>
    </row>
    <row r="43" spans="1:5" x14ac:dyDescent="0.25">
      <c r="A43" s="93">
        <v>43942</v>
      </c>
      <c r="B43" s="169">
        <v>1062</v>
      </c>
      <c r="C43" s="115" t="s">
        <v>59</v>
      </c>
      <c r="D43" s="90"/>
      <c r="E43" s="90"/>
    </row>
    <row r="44" spans="1:5" x14ac:dyDescent="0.25">
      <c r="A44" s="93">
        <v>43943</v>
      </c>
      <c r="B44" s="169">
        <v>1120</v>
      </c>
      <c r="C44" s="115" t="s">
        <v>59</v>
      </c>
      <c r="D44" s="90"/>
      <c r="E44" s="90"/>
    </row>
    <row r="45" spans="1:5" x14ac:dyDescent="0.25">
      <c r="A45" s="93">
        <v>43944</v>
      </c>
      <c r="B45" s="169">
        <v>1184</v>
      </c>
      <c r="C45" s="115" t="s">
        <v>59</v>
      </c>
      <c r="D45" s="90"/>
      <c r="E45" s="90"/>
    </row>
    <row r="46" spans="1:5" x14ac:dyDescent="0.25">
      <c r="A46" s="93">
        <v>43945</v>
      </c>
      <c r="B46" s="169">
        <v>1231</v>
      </c>
      <c r="C46" s="115" t="s">
        <v>59</v>
      </c>
      <c r="D46" s="90"/>
      <c r="E46" s="90"/>
    </row>
    <row r="47" spans="1:5" x14ac:dyDescent="0.25">
      <c r="A47" s="93">
        <v>43946</v>
      </c>
      <c r="B47" s="169">
        <v>1249</v>
      </c>
      <c r="C47" s="115" t="s">
        <v>59</v>
      </c>
      <c r="D47" s="90"/>
      <c r="E47" s="90"/>
    </row>
    <row r="48" spans="1:5" x14ac:dyDescent="0.25">
      <c r="A48" s="93">
        <v>43947</v>
      </c>
      <c r="B48" s="169">
        <v>1262</v>
      </c>
      <c r="C48" s="115" t="s">
        <v>59</v>
      </c>
      <c r="D48" s="90"/>
      <c r="E48" s="90"/>
    </row>
    <row r="49" spans="1:5" x14ac:dyDescent="0.25">
      <c r="A49" s="93">
        <v>43948</v>
      </c>
      <c r="B49" s="169">
        <v>1332</v>
      </c>
      <c r="C49" s="115" t="s">
        <v>59</v>
      </c>
      <c r="D49" s="90"/>
      <c r="E49" s="90"/>
    </row>
    <row r="50" spans="1:5" x14ac:dyDescent="0.25">
      <c r="A50" s="93">
        <v>43949</v>
      </c>
      <c r="B50" s="169">
        <v>1415</v>
      </c>
      <c r="C50" s="115" t="s">
        <v>59</v>
      </c>
      <c r="D50" s="90"/>
      <c r="E50" s="90"/>
    </row>
    <row r="51" spans="1:5" x14ac:dyDescent="0.25">
      <c r="A51" s="93">
        <v>43950</v>
      </c>
      <c r="B51" s="169">
        <v>1475</v>
      </c>
      <c r="C51" s="115" t="s">
        <v>59</v>
      </c>
      <c r="D51" s="90"/>
      <c r="E51" s="90"/>
    </row>
    <row r="52" spans="1:5" x14ac:dyDescent="0.25">
      <c r="A52" s="93">
        <v>43951</v>
      </c>
      <c r="B52" s="169">
        <v>1515</v>
      </c>
      <c r="C52" s="115" t="s">
        <v>59</v>
      </c>
      <c r="D52" s="90"/>
      <c r="E52" s="90"/>
    </row>
    <row r="53" spans="1:5" x14ac:dyDescent="0.25">
      <c r="A53" s="93">
        <v>43952</v>
      </c>
      <c r="B53" s="169">
        <v>1559</v>
      </c>
      <c r="C53" s="115" t="s">
        <v>59</v>
      </c>
      <c r="D53" s="90"/>
      <c r="E53" s="90"/>
    </row>
    <row r="54" spans="1:5" x14ac:dyDescent="0.25">
      <c r="A54" s="93">
        <v>43953</v>
      </c>
      <c r="B54" s="169">
        <v>1571</v>
      </c>
      <c r="C54" s="115" t="s">
        <v>59</v>
      </c>
      <c r="D54" s="90"/>
      <c r="E54" s="90"/>
    </row>
    <row r="55" spans="1:5" x14ac:dyDescent="0.25">
      <c r="A55" s="93">
        <v>43954</v>
      </c>
      <c r="B55" s="203">
        <v>1576</v>
      </c>
      <c r="C55" s="115" t="s">
        <v>59</v>
      </c>
      <c r="D55" s="90"/>
      <c r="E55" s="90"/>
    </row>
    <row r="56" spans="1:5" x14ac:dyDescent="0.25">
      <c r="A56" s="93">
        <v>43955</v>
      </c>
      <c r="B56" s="203">
        <v>1620</v>
      </c>
      <c r="C56" s="115" t="s">
        <v>59</v>
      </c>
      <c r="D56" s="90"/>
      <c r="E56" s="90"/>
    </row>
    <row r="57" spans="1:5" x14ac:dyDescent="0.25">
      <c r="A57" s="93">
        <v>43956</v>
      </c>
      <c r="B57" s="203">
        <v>1703</v>
      </c>
      <c r="C57" s="115" t="s">
        <v>59</v>
      </c>
      <c r="D57" s="90"/>
      <c r="E57" s="90"/>
    </row>
    <row r="58" spans="1:5" x14ac:dyDescent="0.25">
      <c r="A58" s="93">
        <v>43957</v>
      </c>
      <c r="B58" s="203">
        <v>1762</v>
      </c>
      <c r="C58" s="115" t="s">
        <v>59</v>
      </c>
      <c r="D58" s="90"/>
      <c r="E58" s="90"/>
    </row>
    <row r="59" spans="1:5" x14ac:dyDescent="0.25">
      <c r="A59" s="93">
        <v>43958</v>
      </c>
      <c r="B59" s="203">
        <v>1811</v>
      </c>
      <c r="C59" s="115" t="s">
        <v>59</v>
      </c>
      <c r="D59" s="90"/>
      <c r="E59" s="90"/>
    </row>
    <row r="60" spans="1:5" x14ac:dyDescent="0.25">
      <c r="A60" s="93">
        <v>43959</v>
      </c>
      <c r="B60" s="203">
        <v>1847</v>
      </c>
      <c r="C60" s="115" t="s">
        <v>59</v>
      </c>
      <c r="D60" s="90"/>
      <c r="E60" s="90"/>
    </row>
    <row r="61" spans="1:5" x14ac:dyDescent="0.25">
      <c r="A61" s="93">
        <v>43960</v>
      </c>
      <c r="B61" s="203">
        <v>1857</v>
      </c>
      <c r="C61" s="115" t="s">
        <v>59</v>
      </c>
      <c r="D61" s="90"/>
      <c r="E61" s="90"/>
    </row>
    <row r="62" spans="1:5" x14ac:dyDescent="0.25">
      <c r="A62" s="93">
        <v>43961</v>
      </c>
      <c r="B62" s="203">
        <v>1862</v>
      </c>
      <c r="C62" s="115" t="s">
        <v>59</v>
      </c>
      <c r="D62" s="90"/>
      <c r="E62" s="90"/>
    </row>
    <row r="63" spans="1:5" x14ac:dyDescent="0.25">
      <c r="A63" s="93">
        <v>43962</v>
      </c>
      <c r="B63" s="272">
        <v>1912</v>
      </c>
      <c r="C63" s="115" t="s">
        <v>59</v>
      </c>
      <c r="D63" s="90"/>
      <c r="E63" s="90"/>
    </row>
    <row r="64" spans="1:5" x14ac:dyDescent="0.25">
      <c r="A64" s="93">
        <v>43963</v>
      </c>
      <c r="B64" s="272">
        <v>1973</v>
      </c>
      <c r="C64" s="115" t="s">
        <v>59</v>
      </c>
      <c r="D64" s="90"/>
      <c r="E64" s="90"/>
    </row>
    <row r="65" spans="1:5" x14ac:dyDescent="0.25">
      <c r="A65" s="93">
        <v>43964</v>
      </c>
      <c r="B65" s="272">
        <v>2007</v>
      </c>
      <c r="C65" s="115" t="s">
        <v>59</v>
      </c>
      <c r="D65" s="90"/>
      <c r="E65" s="90"/>
    </row>
    <row r="66" spans="1:5" x14ac:dyDescent="0.25">
      <c r="A66" s="93">
        <v>43965</v>
      </c>
      <c r="B66" s="272">
        <v>2053</v>
      </c>
      <c r="C66" s="115" t="s">
        <v>59</v>
      </c>
      <c r="D66" s="90"/>
      <c r="E66" s="90"/>
    </row>
    <row r="67" spans="1:5" x14ac:dyDescent="0.25">
      <c r="A67" s="93">
        <v>43966</v>
      </c>
      <c r="B67" s="272">
        <v>2094</v>
      </c>
      <c r="C67" s="115" t="s">
        <v>59</v>
      </c>
      <c r="D67" s="90"/>
      <c r="E67" s="90"/>
    </row>
    <row r="68" spans="1:5" x14ac:dyDescent="0.25">
      <c r="A68" s="93">
        <v>43967</v>
      </c>
      <c r="B68" s="272">
        <v>2103</v>
      </c>
      <c r="C68" s="115" t="s">
        <v>59</v>
      </c>
      <c r="D68" s="90"/>
      <c r="E68" s="90"/>
    </row>
    <row r="69" spans="1:5" x14ac:dyDescent="0.25">
      <c r="A69" s="93">
        <v>43968</v>
      </c>
      <c r="B69" s="272">
        <v>2105</v>
      </c>
      <c r="C69" s="115" t="s">
        <v>59</v>
      </c>
      <c r="D69" s="90"/>
      <c r="E69" s="90"/>
    </row>
    <row r="70" spans="1:5" x14ac:dyDescent="0.25">
      <c r="A70" s="93">
        <v>43969</v>
      </c>
      <c r="B70" s="272">
        <v>2134</v>
      </c>
      <c r="C70" s="115" t="s">
        <v>59</v>
      </c>
      <c r="E70" s="90"/>
    </row>
    <row r="71" spans="1:5" x14ac:dyDescent="0.25">
      <c r="A71" s="93">
        <v>43970</v>
      </c>
      <c r="B71" s="272">
        <v>2184</v>
      </c>
      <c r="C71" s="115" t="s">
        <v>59</v>
      </c>
      <c r="E71" s="90"/>
    </row>
    <row r="72" spans="1:5" x14ac:dyDescent="0.25">
      <c r="A72" s="93">
        <v>43971</v>
      </c>
      <c r="B72" s="272">
        <v>2221</v>
      </c>
      <c r="C72" s="115" t="s">
        <v>59</v>
      </c>
      <c r="E72" s="90"/>
    </row>
    <row r="73" spans="1:5" x14ac:dyDescent="0.25">
      <c r="A73" s="93">
        <v>43972</v>
      </c>
      <c r="B73" s="272">
        <v>2245</v>
      </c>
      <c r="C73" s="115" t="s">
        <v>59</v>
      </c>
      <c r="E73" s="90"/>
    </row>
    <row r="74" spans="1:5" x14ac:dyDescent="0.25">
      <c r="A74" s="93">
        <v>43973</v>
      </c>
      <c r="B74" s="272">
        <v>2261</v>
      </c>
      <c r="C74" s="115" t="s">
        <v>59</v>
      </c>
      <c r="E74" s="90"/>
    </row>
    <row r="75" spans="1:5" x14ac:dyDescent="0.25">
      <c r="A75" s="93">
        <v>43974</v>
      </c>
      <c r="B75" s="272">
        <v>2270</v>
      </c>
      <c r="C75" s="115" t="s">
        <v>59</v>
      </c>
      <c r="E75" s="90"/>
    </row>
    <row r="76" spans="1:5" x14ac:dyDescent="0.25">
      <c r="A76" s="93">
        <v>43975</v>
      </c>
      <c r="B76" s="272">
        <v>2273</v>
      </c>
      <c r="C76" s="115" t="s">
        <v>59</v>
      </c>
      <c r="E76" s="90"/>
    </row>
    <row r="77" spans="1:5" x14ac:dyDescent="0.25">
      <c r="A77" s="93">
        <v>43976</v>
      </c>
      <c r="B77" s="272">
        <v>2291</v>
      </c>
      <c r="C77" s="115" t="s">
        <v>59</v>
      </c>
      <c r="E77" s="90"/>
    </row>
    <row r="78" spans="1:5" x14ac:dyDescent="0.25">
      <c r="A78" s="93">
        <v>43977</v>
      </c>
      <c r="B78" s="272">
        <v>2304</v>
      </c>
      <c r="C78" s="115" t="s">
        <v>59</v>
      </c>
      <c r="E78" s="90"/>
    </row>
    <row r="79" spans="1:5" x14ac:dyDescent="0.25">
      <c r="A79" s="93">
        <v>43978</v>
      </c>
      <c r="B79" s="272">
        <v>2316</v>
      </c>
      <c r="C79" s="115" t="s">
        <v>59</v>
      </c>
      <c r="E79" s="90"/>
    </row>
    <row r="80" spans="1:5" x14ac:dyDescent="0.25">
      <c r="A80" s="93">
        <v>43979</v>
      </c>
      <c r="B80" s="272">
        <v>2331</v>
      </c>
      <c r="C80" s="115" t="s">
        <v>59</v>
      </c>
      <c r="E80" s="90"/>
    </row>
    <row r="81" spans="1:5" x14ac:dyDescent="0.25">
      <c r="A81" s="93">
        <v>43980</v>
      </c>
      <c r="B81" s="272">
        <v>2353</v>
      </c>
      <c r="C81" s="115" t="s">
        <v>59</v>
      </c>
      <c r="E81" s="90"/>
    </row>
    <row r="82" spans="1:5" x14ac:dyDescent="0.25">
      <c r="A82" s="93">
        <v>43981</v>
      </c>
      <c r="B82" s="272">
        <v>2362</v>
      </c>
      <c r="C82" s="115" t="s">
        <v>59</v>
      </c>
      <c r="E82" s="90"/>
    </row>
    <row r="83" spans="1:5" x14ac:dyDescent="0.25">
      <c r="A83" s="93">
        <v>43982</v>
      </c>
      <c r="B83" s="272">
        <v>2363</v>
      </c>
      <c r="C83" s="115" t="s">
        <v>59</v>
      </c>
      <c r="E83" s="90"/>
    </row>
    <row r="84" spans="1:5" x14ac:dyDescent="0.25">
      <c r="A84" s="93">
        <v>43903</v>
      </c>
      <c r="B84" s="169">
        <v>0</v>
      </c>
      <c r="C84" s="116" t="s">
        <v>60</v>
      </c>
      <c r="D84" s="90"/>
      <c r="E84" s="90"/>
    </row>
    <row r="85" spans="1:5" x14ac:dyDescent="0.25">
      <c r="A85" s="93">
        <v>43904</v>
      </c>
      <c r="B85" s="169">
        <v>0</v>
      </c>
      <c r="C85" s="116" t="s">
        <v>60</v>
      </c>
      <c r="D85" s="90"/>
      <c r="E85" s="90"/>
    </row>
    <row r="86" spans="1:5" x14ac:dyDescent="0.25">
      <c r="A86" s="93">
        <v>43905</v>
      </c>
      <c r="B86" s="169">
        <v>0</v>
      </c>
      <c r="C86" s="116" t="s">
        <v>60</v>
      </c>
      <c r="D86" s="90"/>
      <c r="E86" s="90"/>
    </row>
    <row r="87" spans="1:5" x14ac:dyDescent="0.25">
      <c r="A87" s="93">
        <v>43906</v>
      </c>
      <c r="B87" s="169">
        <v>0</v>
      </c>
      <c r="C87" s="116" t="s">
        <v>60</v>
      </c>
      <c r="D87" s="90"/>
      <c r="E87" s="90"/>
    </row>
    <row r="88" spans="1:5" x14ac:dyDescent="0.25">
      <c r="A88" s="93">
        <v>43907</v>
      </c>
      <c r="B88" s="170">
        <f>'Figure 1 data'!B5</f>
        <v>2</v>
      </c>
      <c r="C88" s="116" t="s">
        <v>60</v>
      </c>
      <c r="D88" s="90"/>
      <c r="E88" s="90"/>
    </row>
    <row r="89" spans="1:5" x14ac:dyDescent="0.25">
      <c r="A89" s="93">
        <v>43908</v>
      </c>
      <c r="B89" s="170">
        <f>'Figure 1 data'!B6</f>
        <v>5</v>
      </c>
      <c r="C89" s="116" t="s">
        <v>60</v>
      </c>
      <c r="D89" s="90"/>
      <c r="E89" s="90"/>
    </row>
    <row r="90" spans="1:5" x14ac:dyDescent="0.25">
      <c r="A90" s="93">
        <v>43909</v>
      </c>
      <c r="B90" s="170">
        <f>'Figure 1 data'!B7</f>
        <v>6</v>
      </c>
      <c r="C90" s="116" t="s">
        <v>60</v>
      </c>
      <c r="D90" s="90"/>
      <c r="E90" s="90"/>
    </row>
    <row r="91" spans="1:5" x14ac:dyDescent="0.25">
      <c r="A91" s="93">
        <v>43910</v>
      </c>
      <c r="B91" s="170">
        <f>'Figure 1 data'!B8</f>
        <v>10</v>
      </c>
      <c r="C91" s="116" t="s">
        <v>60</v>
      </c>
      <c r="D91" s="90"/>
      <c r="E91" s="90"/>
    </row>
    <row r="92" spans="1:5" x14ac:dyDescent="0.25">
      <c r="A92" s="93">
        <v>43911</v>
      </c>
      <c r="B92" s="170">
        <f>'Figure 1 data'!B9</f>
        <v>10</v>
      </c>
      <c r="C92" s="116" t="s">
        <v>60</v>
      </c>
      <c r="D92" s="90"/>
      <c r="E92" s="90"/>
    </row>
    <row r="93" spans="1:5" x14ac:dyDescent="0.25">
      <c r="A93" s="93">
        <v>43912</v>
      </c>
      <c r="B93" s="170">
        <f>'Figure 1 data'!B10</f>
        <v>10</v>
      </c>
      <c r="C93" s="116" t="s">
        <v>60</v>
      </c>
      <c r="D93" s="90"/>
      <c r="E93" s="90"/>
    </row>
    <row r="94" spans="1:5" x14ac:dyDescent="0.25">
      <c r="A94" s="93">
        <v>43913</v>
      </c>
      <c r="B94" s="170">
        <f>'Figure 1 data'!B11</f>
        <v>12</v>
      </c>
      <c r="C94" s="116" t="s">
        <v>60</v>
      </c>
      <c r="D94" s="90"/>
      <c r="E94" s="90"/>
    </row>
    <row r="95" spans="1:5" x14ac:dyDescent="0.25">
      <c r="A95" s="93">
        <v>43914</v>
      </c>
      <c r="B95" s="170">
        <f>'Figure 1 data'!B12</f>
        <v>14</v>
      </c>
      <c r="C95" s="116" t="s">
        <v>60</v>
      </c>
      <c r="D95" s="90"/>
      <c r="E95" s="90"/>
    </row>
    <row r="96" spans="1:5" x14ac:dyDescent="0.25">
      <c r="A96" s="93">
        <v>43915</v>
      </c>
      <c r="B96" s="170">
        <f>'Figure 1 data'!B13</f>
        <v>15</v>
      </c>
      <c r="C96" s="116" t="s">
        <v>60</v>
      </c>
      <c r="D96" s="90"/>
      <c r="E96" s="90"/>
    </row>
    <row r="97" spans="1:5" x14ac:dyDescent="0.25">
      <c r="A97" s="93">
        <v>43916</v>
      </c>
      <c r="B97" s="170">
        <f>'Figure 1 data'!B14</f>
        <v>30</v>
      </c>
      <c r="C97" s="116" t="s">
        <v>60</v>
      </c>
      <c r="D97" s="90"/>
      <c r="E97" s="90"/>
    </row>
    <row r="98" spans="1:5" x14ac:dyDescent="0.25">
      <c r="A98" s="93">
        <v>43917</v>
      </c>
      <c r="B98" s="170">
        <f>'Figure 1 data'!B15</f>
        <v>65</v>
      </c>
      <c r="C98" s="116" t="s">
        <v>60</v>
      </c>
      <c r="D98" s="90"/>
      <c r="E98" s="90"/>
    </row>
    <row r="99" spans="1:5" x14ac:dyDescent="0.25">
      <c r="A99" s="93">
        <v>43918</v>
      </c>
      <c r="B99" s="170">
        <f>'Figure 1 data'!B16</f>
        <v>72</v>
      </c>
      <c r="C99" s="116" t="s">
        <v>60</v>
      </c>
      <c r="D99" s="90"/>
      <c r="E99" s="90"/>
    </row>
    <row r="100" spans="1:5" x14ac:dyDescent="0.25">
      <c r="A100" s="93">
        <v>43919</v>
      </c>
      <c r="B100" s="170">
        <f>'Figure 1 data'!B17</f>
        <v>72</v>
      </c>
      <c r="C100" s="116" t="s">
        <v>60</v>
      </c>
      <c r="D100" s="90"/>
      <c r="E100" s="90"/>
    </row>
    <row r="101" spans="1:5" x14ac:dyDescent="0.25">
      <c r="A101" s="93">
        <v>43920</v>
      </c>
      <c r="B101" s="170">
        <f>'Figure 1 data'!B18</f>
        <v>115</v>
      </c>
      <c r="C101" s="116" t="s">
        <v>60</v>
      </c>
      <c r="D101" s="90"/>
      <c r="E101" s="90"/>
    </row>
    <row r="102" spans="1:5" x14ac:dyDescent="0.25">
      <c r="A102" s="93">
        <v>43921</v>
      </c>
      <c r="B102" s="170">
        <f>'Figure 1 data'!B19</f>
        <v>165</v>
      </c>
      <c r="C102" s="116" t="s">
        <v>60</v>
      </c>
      <c r="D102" s="90"/>
      <c r="E102" s="90"/>
    </row>
    <row r="103" spans="1:5" x14ac:dyDescent="0.25">
      <c r="A103" s="93">
        <v>43922</v>
      </c>
      <c r="B103" s="170">
        <f>'Figure 1 data'!B20</f>
        <v>214</v>
      </c>
      <c r="C103" s="116" t="s">
        <v>60</v>
      </c>
      <c r="D103" s="90"/>
      <c r="E103" s="90"/>
    </row>
    <row r="104" spans="1:5" x14ac:dyDescent="0.25">
      <c r="A104" s="93">
        <v>43923</v>
      </c>
      <c r="B104" s="170">
        <f>'Figure 1 data'!B21</f>
        <v>277</v>
      </c>
      <c r="C104" s="116" t="s">
        <v>60</v>
      </c>
      <c r="D104" s="90"/>
      <c r="E104" s="90"/>
    </row>
    <row r="105" spans="1:5" x14ac:dyDescent="0.25">
      <c r="A105" s="93">
        <v>43924</v>
      </c>
      <c r="B105" s="170">
        <f>'Figure 1 data'!B22</f>
        <v>348</v>
      </c>
      <c r="C105" s="115" t="s">
        <v>60</v>
      </c>
      <c r="D105" s="90"/>
      <c r="E105" s="90"/>
    </row>
    <row r="106" spans="1:5" x14ac:dyDescent="0.25">
      <c r="A106" s="93">
        <v>43925</v>
      </c>
      <c r="B106" s="170">
        <f>'Figure 1 data'!B23</f>
        <v>350</v>
      </c>
      <c r="C106" s="115" t="s">
        <v>60</v>
      </c>
      <c r="D106" s="90"/>
      <c r="E106" s="90"/>
    </row>
    <row r="107" spans="1:5" x14ac:dyDescent="0.25">
      <c r="A107" s="93">
        <v>43926</v>
      </c>
      <c r="B107" s="170">
        <f>'Figure 1 data'!B24</f>
        <v>354</v>
      </c>
      <c r="C107" s="115" t="s">
        <v>60</v>
      </c>
      <c r="D107" s="90"/>
      <c r="E107" s="90"/>
    </row>
    <row r="108" spans="1:5" x14ac:dyDescent="0.25">
      <c r="A108" s="93">
        <v>43927</v>
      </c>
      <c r="B108" s="170">
        <f>'Figure 1 data'!B25</f>
        <v>476</v>
      </c>
      <c r="C108" s="115" t="s">
        <v>60</v>
      </c>
      <c r="D108" s="90"/>
      <c r="E108" s="90"/>
    </row>
    <row r="109" spans="1:5" x14ac:dyDescent="0.25">
      <c r="A109" s="93">
        <v>43928</v>
      </c>
      <c r="B109" s="170">
        <f>'Figure 1 data'!B26</f>
        <v>593</v>
      </c>
      <c r="C109" s="115" t="s">
        <v>60</v>
      </c>
      <c r="D109" s="90"/>
      <c r="E109" s="90"/>
    </row>
    <row r="110" spans="1:5" x14ac:dyDescent="0.25">
      <c r="A110" s="93">
        <v>43929</v>
      </c>
      <c r="B110" s="170">
        <f>'Figure 1 data'!B27</f>
        <v>718</v>
      </c>
      <c r="C110" s="115" t="s">
        <v>60</v>
      </c>
      <c r="D110" s="90"/>
      <c r="E110" s="90"/>
    </row>
    <row r="111" spans="1:5" x14ac:dyDescent="0.25">
      <c r="A111" s="93">
        <v>43930</v>
      </c>
      <c r="B111" s="170">
        <f>'Figure 1 data'!B28</f>
        <v>819</v>
      </c>
      <c r="C111" s="115" t="s">
        <v>60</v>
      </c>
      <c r="D111" s="90"/>
      <c r="E111" s="90"/>
    </row>
    <row r="112" spans="1:5" x14ac:dyDescent="0.25">
      <c r="A112" s="93">
        <v>43931</v>
      </c>
      <c r="B112" s="170">
        <f>'Figure 1 data'!B29</f>
        <v>904</v>
      </c>
      <c r="C112" s="115" t="s">
        <v>60</v>
      </c>
      <c r="D112" s="90"/>
      <c r="E112" s="90"/>
    </row>
    <row r="113" spans="1:5" x14ac:dyDescent="0.25">
      <c r="A113" s="93">
        <v>43932</v>
      </c>
      <c r="B113" s="170">
        <f>'Figure 1 data'!B30</f>
        <v>954</v>
      </c>
      <c r="C113" s="115" t="s">
        <v>60</v>
      </c>
      <c r="D113" s="90"/>
      <c r="E113" s="90"/>
    </row>
    <row r="114" spans="1:5" x14ac:dyDescent="0.25">
      <c r="A114" s="93">
        <v>43933</v>
      </c>
      <c r="B114" s="170">
        <f>'Figure 1 data'!B31</f>
        <v>964</v>
      </c>
      <c r="C114" s="115" t="s">
        <v>60</v>
      </c>
      <c r="D114" s="90"/>
      <c r="E114" s="90"/>
    </row>
    <row r="115" spans="1:5" x14ac:dyDescent="0.25">
      <c r="A115" s="93">
        <v>43934</v>
      </c>
      <c r="B115" s="170">
        <f>'Figure 1 data'!B32</f>
        <v>1041</v>
      </c>
      <c r="C115" s="115" t="s">
        <v>60</v>
      </c>
      <c r="D115" s="90"/>
      <c r="E115" s="90"/>
    </row>
    <row r="116" spans="1:5" x14ac:dyDescent="0.25">
      <c r="A116" s="93">
        <v>43935</v>
      </c>
      <c r="B116" s="170">
        <f>'Figure 1 data'!B33</f>
        <v>1185</v>
      </c>
      <c r="C116" s="115" t="s">
        <v>60</v>
      </c>
      <c r="D116" s="90"/>
      <c r="E116" s="90"/>
    </row>
    <row r="117" spans="1:5" x14ac:dyDescent="0.25">
      <c r="A117" s="93">
        <v>43936</v>
      </c>
      <c r="B117" s="170">
        <f>'Figure 1 data'!B34</f>
        <v>1334</v>
      </c>
      <c r="C117" s="115" t="s">
        <v>60</v>
      </c>
      <c r="D117" s="90"/>
      <c r="E117" s="90"/>
    </row>
    <row r="118" spans="1:5" x14ac:dyDescent="0.25">
      <c r="A118" s="93">
        <v>43937</v>
      </c>
      <c r="B118" s="170">
        <f>'Figure 1 data'!B35</f>
        <v>1462</v>
      </c>
      <c r="C118" s="115" t="s">
        <v>60</v>
      </c>
      <c r="D118" s="90"/>
      <c r="E118" s="90"/>
    </row>
    <row r="119" spans="1:5" x14ac:dyDescent="0.25">
      <c r="A119" s="93">
        <v>43938</v>
      </c>
      <c r="B119" s="170">
        <f>'Figure 1 data'!B36</f>
        <v>1572</v>
      </c>
      <c r="C119" s="115" t="s">
        <v>60</v>
      </c>
      <c r="D119" s="90"/>
      <c r="E119" s="90"/>
    </row>
    <row r="120" spans="1:5" x14ac:dyDescent="0.25">
      <c r="A120" s="93">
        <v>43939</v>
      </c>
      <c r="B120" s="170">
        <f>'Figure 1 data'!B37</f>
        <v>1597</v>
      </c>
      <c r="C120" s="115" t="s">
        <v>60</v>
      </c>
      <c r="D120" s="90"/>
      <c r="E120" s="90"/>
    </row>
    <row r="121" spans="1:5" x14ac:dyDescent="0.25">
      <c r="A121" s="93">
        <v>43940</v>
      </c>
      <c r="B121" s="170">
        <f>'Figure 1 data'!B38</f>
        <v>1614</v>
      </c>
      <c r="C121" s="115" t="s">
        <v>60</v>
      </c>
      <c r="D121" s="90"/>
      <c r="E121" s="90"/>
    </row>
    <row r="122" spans="1:5" x14ac:dyDescent="0.25">
      <c r="A122" s="93">
        <v>43941</v>
      </c>
      <c r="B122" s="170">
        <f>'Figure 1 data'!B39</f>
        <v>1738</v>
      </c>
      <c r="C122" s="115" t="s">
        <v>60</v>
      </c>
      <c r="D122" s="90"/>
      <c r="E122" s="90"/>
    </row>
    <row r="123" spans="1:5" x14ac:dyDescent="0.25">
      <c r="A123" s="93">
        <v>43942</v>
      </c>
      <c r="B123" s="170">
        <f>'Figure 1 data'!B40</f>
        <v>1898</v>
      </c>
      <c r="C123" s="115" t="s">
        <v>60</v>
      </c>
      <c r="D123" s="90"/>
      <c r="E123" s="90"/>
    </row>
    <row r="124" spans="1:5" x14ac:dyDescent="0.25">
      <c r="A124" s="93">
        <v>43943</v>
      </c>
      <c r="B124" s="170">
        <f>'Figure 1 data'!B41</f>
        <v>2019</v>
      </c>
      <c r="C124" s="115" t="s">
        <v>60</v>
      </c>
      <c r="D124" s="90"/>
      <c r="E124" s="90"/>
    </row>
    <row r="125" spans="1:5" x14ac:dyDescent="0.25">
      <c r="A125" s="93">
        <v>43944</v>
      </c>
      <c r="B125" s="170">
        <f>'Figure 1 data'!B42</f>
        <v>2135</v>
      </c>
      <c r="C125" s="115" t="s">
        <v>60</v>
      </c>
      <c r="D125" s="90"/>
    </row>
    <row r="126" spans="1:5" x14ac:dyDescent="0.25">
      <c r="A126" s="93">
        <v>43945</v>
      </c>
      <c r="B126" s="170">
        <f>'Figure 1 data'!B43</f>
        <v>2219</v>
      </c>
      <c r="C126" s="115" t="s">
        <v>60</v>
      </c>
      <c r="D126" s="90"/>
    </row>
    <row r="127" spans="1:5" x14ac:dyDescent="0.25">
      <c r="A127" s="93">
        <v>43946</v>
      </c>
      <c r="B127" s="170">
        <f>'Figure 1 data'!B44</f>
        <v>2259</v>
      </c>
      <c r="C127" s="115" t="s">
        <v>60</v>
      </c>
      <c r="D127" s="90"/>
    </row>
    <row r="128" spans="1:5" x14ac:dyDescent="0.25">
      <c r="A128" s="93">
        <v>43947</v>
      </c>
      <c r="B128" s="170">
        <f>'Figure 1 data'!B45</f>
        <v>2273</v>
      </c>
      <c r="C128" s="115" t="s">
        <v>60</v>
      </c>
      <c r="D128" s="90"/>
    </row>
    <row r="129" spans="1:4" x14ac:dyDescent="0.25">
      <c r="A129" s="93">
        <v>43948</v>
      </c>
      <c r="B129" s="170">
        <f>'Figure 1 data'!B46</f>
        <v>2381</v>
      </c>
      <c r="C129" s="115" t="s">
        <v>60</v>
      </c>
      <c r="D129" s="90"/>
    </row>
    <row r="130" spans="1:4" x14ac:dyDescent="0.25">
      <c r="A130" s="93">
        <v>43949</v>
      </c>
      <c r="B130" s="170">
        <f>'Figure 1 data'!B47</f>
        <v>2515</v>
      </c>
      <c r="C130" s="115" t="s">
        <v>60</v>
      </c>
      <c r="D130" s="90"/>
    </row>
    <row r="131" spans="1:4" x14ac:dyDescent="0.25">
      <c r="A131" s="93">
        <v>43950</v>
      </c>
      <c r="B131" s="170">
        <f>'Figure 1 data'!B48</f>
        <v>2627</v>
      </c>
      <c r="C131" s="115" t="s">
        <v>60</v>
      </c>
      <c r="D131" s="90"/>
    </row>
    <row r="132" spans="1:4" x14ac:dyDescent="0.25">
      <c r="A132" s="93">
        <v>43951</v>
      </c>
      <c r="B132" s="170">
        <f>'Figure 1 data'!B49</f>
        <v>2702</v>
      </c>
      <c r="C132" s="115" t="s">
        <v>60</v>
      </c>
    </row>
    <row r="133" spans="1:4" x14ac:dyDescent="0.25">
      <c r="A133" s="93">
        <v>43952</v>
      </c>
      <c r="B133" s="170">
        <f>'Figure 1 data'!B50</f>
        <v>2778</v>
      </c>
      <c r="C133" s="115" t="s">
        <v>60</v>
      </c>
    </row>
    <row r="134" spans="1:4" x14ac:dyDescent="0.25">
      <c r="A134" s="93">
        <v>43953</v>
      </c>
      <c r="B134" s="170">
        <f>'Figure 1 data'!B51</f>
        <v>2792</v>
      </c>
      <c r="C134" s="115" t="s">
        <v>60</v>
      </c>
    </row>
    <row r="135" spans="1:4" x14ac:dyDescent="0.25">
      <c r="A135" s="93">
        <v>43954</v>
      </c>
      <c r="B135" s="170">
        <f>'Figure 1 data'!B52</f>
        <v>2799</v>
      </c>
      <c r="C135" s="115" t="s">
        <v>60</v>
      </c>
    </row>
    <row r="136" spans="1:4" x14ac:dyDescent="0.25">
      <c r="A136" s="93">
        <v>43955</v>
      </c>
      <c r="B136" s="170">
        <f>'Figure 1 data'!B53</f>
        <v>2864</v>
      </c>
      <c r="C136" s="115" t="s">
        <v>60</v>
      </c>
    </row>
    <row r="137" spans="1:4" x14ac:dyDescent="0.25">
      <c r="A137" s="93">
        <v>43956</v>
      </c>
      <c r="B137" s="170">
        <f>'Figure 1 data'!B54</f>
        <v>2986</v>
      </c>
      <c r="C137" s="115" t="s">
        <v>60</v>
      </c>
    </row>
    <row r="138" spans="1:4" x14ac:dyDescent="0.25">
      <c r="A138" s="93">
        <v>43957</v>
      </c>
      <c r="B138" s="170">
        <f>'Figure 1 data'!B55</f>
        <v>3071</v>
      </c>
      <c r="C138" s="115" t="s">
        <v>60</v>
      </c>
    </row>
    <row r="139" spans="1:4" x14ac:dyDescent="0.25">
      <c r="A139" s="93">
        <v>43958</v>
      </c>
      <c r="B139" s="170">
        <f>'Figure 1 data'!B56</f>
        <v>3143</v>
      </c>
      <c r="C139" s="115" t="s">
        <v>60</v>
      </c>
    </row>
    <row r="140" spans="1:4" x14ac:dyDescent="0.25">
      <c r="A140" s="93">
        <v>43959</v>
      </c>
      <c r="B140" s="170">
        <f>'Figure 1 data'!B57</f>
        <v>3192</v>
      </c>
      <c r="C140" s="115" t="s">
        <v>60</v>
      </c>
    </row>
    <row r="141" spans="1:4" x14ac:dyDescent="0.25">
      <c r="A141" s="93">
        <v>43960</v>
      </c>
      <c r="B141" s="170">
        <f>'Figure 1 data'!B58</f>
        <v>3209</v>
      </c>
      <c r="C141" s="115" t="s">
        <v>60</v>
      </c>
    </row>
    <row r="142" spans="1:4" x14ac:dyDescent="0.25">
      <c r="A142" s="93">
        <v>43961</v>
      </c>
      <c r="B142" s="170">
        <f>'Figure 1 data'!B59</f>
        <v>3214</v>
      </c>
      <c r="C142" s="115" t="s">
        <v>60</v>
      </c>
    </row>
    <row r="143" spans="1:4" x14ac:dyDescent="0.25">
      <c r="A143" s="93">
        <v>43962</v>
      </c>
      <c r="B143" s="170">
        <f>'Figure 1 data'!B60</f>
        <v>3287</v>
      </c>
      <c r="C143" s="115" t="s">
        <v>60</v>
      </c>
    </row>
    <row r="144" spans="1:4" x14ac:dyDescent="0.25">
      <c r="A144" s="93">
        <v>43963</v>
      </c>
      <c r="B144" s="170">
        <f>'Figure 1 data'!B61</f>
        <v>3377</v>
      </c>
      <c r="C144" s="115" t="s">
        <v>60</v>
      </c>
    </row>
    <row r="145" spans="1:3" x14ac:dyDescent="0.25">
      <c r="A145" s="93">
        <v>43964</v>
      </c>
      <c r="B145" s="170">
        <f>'Figure 1 data'!B62</f>
        <v>3421</v>
      </c>
      <c r="C145" s="115" t="s">
        <v>60</v>
      </c>
    </row>
    <row r="146" spans="1:3" x14ac:dyDescent="0.25">
      <c r="A146" s="93">
        <v>43965</v>
      </c>
      <c r="B146" s="170">
        <f>'Figure 1 data'!B63</f>
        <v>3477</v>
      </c>
      <c r="C146" s="115" t="s">
        <v>60</v>
      </c>
    </row>
    <row r="147" spans="1:3" x14ac:dyDescent="0.25">
      <c r="A147" s="93">
        <v>43966</v>
      </c>
      <c r="B147" s="170">
        <f>'Figure 1 data'!B64</f>
        <v>3537</v>
      </c>
      <c r="C147" s="115" t="s">
        <v>60</v>
      </c>
    </row>
    <row r="148" spans="1:3" x14ac:dyDescent="0.25">
      <c r="A148" s="93">
        <v>43967</v>
      </c>
      <c r="B148" s="170">
        <f>'Figure 1 data'!B65</f>
        <v>3547</v>
      </c>
      <c r="C148" s="115" t="s">
        <v>60</v>
      </c>
    </row>
    <row r="149" spans="1:3" x14ac:dyDescent="0.25">
      <c r="A149" s="93">
        <v>43968</v>
      </c>
      <c r="B149" s="170">
        <f>'Figure 1 data'!B66</f>
        <v>3550</v>
      </c>
      <c r="C149" s="115" t="s">
        <v>60</v>
      </c>
    </row>
    <row r="150" spans="1:3" x14ac:dyDescent="0.25">
      <c r="A150" s="93">
        <v>43969</v>
      </c>
      <c r="B150" s="170">
        <f>'Figure 1 data'!B67</f>
        <v>3596</v>
      </c>
      <c r="C150" s="115" t="s">
        <v>60</v>
      </c>
    </row>
    <row r="151" spans="1:3" x14ac:dyDescent="0.25">
      <c r="A151" s="93">
        <v>43970</v>
      </c>
      <c r="B151" s="170">
        <f>'Figure 1 data'!B68</f>
        <v>3662</v>
      </c>
      <c r="C151" s="115" t="s">
        <v>60</v>
      </c>
    </row>
    <row r="152" spans="1:3" x14ac:dyDescent="0.25">
      <c r="A152" s="93">
        <v>43971</v>
      </c>
      <c r="B152" s="170">
        <f>'Figure 1 data'!B69</f>
        <v>3710</v>
      </c>
      <c r="C152" s="115" t="s">
        <v>60</v>
      </c>
    </row>
    <row r="153" spans="1:3" x14ac:dyDescent="0.25">
      <c r="A153" s="93">
        <v>43972</v>
      </c>
      <c r="B153" s="170">
        <f>'Figure 1 data'!B70</f>
        <v>3738</v>
      </c>
      <c r="C153" s="115" t="s">
        <v>60</v>
      </c>
    </row>
    <row r="154" spans="1:3" x14ac:dyDescent="0.25">
      <c r="A154" s="93">
        <v>43973</v>
      </c>
      <c r="B154" s="170">
        <f>'Figure 1 data'!B71</f>
        <v>3766</v>
      </c>
      <c r="C154" s="115" t="s">
        <v>60</v>
      </c>
    </row>
    <row r="155" spans="1:3" x14ac:dyDescent="0.25">
      <c r="A155" s="93">
        <v>43974</v>
      </c>
      <c r="B155" s="170">
        <f>'Figure 1 data'!B72</f>
        <v>3777</v>
      </c>
      <c r="C155" s="115" t="s">
        <v>60</v>
      </c>
    </row>
    <row r="156" spans="1:3" x14ac:dyDescent="0.25">
      <c r="A156" s="93">
        <v>43975</v>
      </c>
      <c r="B156" s="170">
        <f>'Figure 1 data'!B73</f>
        <v>3780</v>
      </c>
      <c r="C156" s="115" t="s">
        <v>60</v>
      </c>
    </row>
    <row r="157" spans="1:3" x14ac:dyDescent="0.25">
      <c r="A157" s="93">
        <v>43976</v>
      </c>
      <c r="B157" s="170">
        <f>'Figure 1 data'!B74</f>
        <v>3802</v>
      </c>
      <c r="C157" s="115" t="s">
        <v>60</v>
      </c>
    </row>
    <row r="158" spans="1:3" x14ac:dyDescent="0.25">
      <c r="A158" s="93">
        <v>43977</v>
      </c>
      <c r="B158" s="170">
        <f>'Figure 1 data'!B75</f>
        <v>3822</v>
      </c>
      <c r="C158" s="115" t="s">
        <v>60</v>
      </c>
    </row>
    <row r="159" spans="1:3" x14ac:dyDescent="0.25">
      <c r="A159" s="93">
        <v>43978</v>
      </c>
      <c r="B159" s="170">
        <f>'Figure 1 data'!B76</f>
        <v>3843</v>
      </c>
      <c r="C159" s="115" t="s">
        <v>60</v>
      </c>
    </row>
    <row r="160" spans="1:3" x14ac:dyDescent="0.25">
      <c r="A160" s="93">
        <v>43979</v>
      </c>
      <c r="B160" s="170">
        <f>'Figure 1 data'!B77</f>
        <v>3868</v>
      </c>
      <c r="C160" s="115" t="s">
        <v>60</v>
      </c>
    </row>
    <row r="161" spans="1:13" x14ac:dyDescent="0.25">
      <c r="A161" s="93">
        <v>43980</v>
      </c>
      <c r="B161" s="170">
        <f>'Figure 1 data'!B78</f>
        <v>3899</v>
      </c>
      <c r="C161" s="115" t="s">
        <v>60</v>
      </c>
    </row>
    <row r="162" spans="1:13" x14ac:dyDescent="0.25">
      <c r="A162" s="93">
        <v>43981</v>
      </c>
      <c r="B162" s="170">
        <f>'Figure 1 data'!B79</f>
        <v>3909</v>
      </c>
      <c r="C162" s="115" t="s">
        <v>60</v>
      </c>
    </row>
    <row r="163" spans="1:13" x14ac:dyDescent="0.25">
      <c r="A163" s="93">
        <v>43982</v>
      </c>
      <c r="B163" s="170">
        <f>'Figure 1 data'!B80</f>
        <v>3911</v>
      </c>
      <c r="C163" s="115" t="s">
        <v>60</v>
      </c>
    </row>
    <row r="165" spans="1:13" x14ac:dyDescent="0.25">
      <c r="A165" s="127" t="s">
        <v>204</v>
      </c>
    </row>
    <row r="166" spans="1:13" x14ac:dyDescent="0.25">
      <c r="A166" s="307" t="s">
        <v>149</v>
      </c>
      <c r="B166" s="307"/>
      <c r="C166" s="307"/>
      <c r="D166" s="307"/>
      <c r="E166" s="307"/>
      <c r="F166" s="307"/>
      <c r="G166" s="307"/>
      <c r="H166" s="307"/>
      <c r="I166" s="307"/>
      <c r="J166" s="307"/>
      <c r="K166" s="307"/>
      <c r="L166" s="307"/>
      <c r="M166" s="307"/>
    </row>
    <row r="167" spans="1:13" x14ac:dyDescent="0.25">
      <c r="A167" s="246"/>
      <c r="B167" s="246"/>
      <c r="C167" s="246"/>
      <c r="D167" s="246"/>
      <c r="E167" s="246"/>
      <c r="F167" s="246"/>
      <c r="G167" s="246"/>
      <c r="H167" s="246"/>
      <c r="I167" s="246"/>
      <c r="J167" s="246"/>
      <c r="K167" s="246"/>
      <c r="L167" s="246"/>
      <c r="M167" s="246"/>
    </row>
    <row r="168" spans="1:13" x14ac:dyDescent="0.25">
      <c r="A168" s="293" t="s">
        <v>65</v>
      </c>
      <c r="B168" s="293"/>
    </row>
  </sheetData>
  <mergeCells count="4">
    <mergeCell ref="M1:N1"/>
    <mergeCell ref="A1:K1"/>
    <mergeCell ref="A166:M166"/>
    <mergeCell ref="A168:B168"/>
  </mergeCells>
  <hyperlinks>
    <hyperlink ref="M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election sqref="A1:H1"/>
    </sheetView>
  </sheetViews>
  <sheetFormatPr defaultRowHeight="15" x14ac:dyDescent="0.25"/>
  <cols>
    <col min="1" max="1" width="12.140625" customWidth="1"/>
    <col min="2" max="2" width="21.140625" customWidth="1"/>
    <col min="3" max="3" width="12.140625" customWidth="1"/>
    <col min="4" max="4" width="20" customWidth="1"/>
    <col min="5" max="5" width="12.140625" customWidth="1"/>
  </cols>
  <sheetData>
    <row r="1" spans="1:14" ht="18" customHeight="1" x14ac:dyDescent="0.25">
      <c r="A1" s="320" t="s">
        <v>217</v>
      </c>
      <c r="B1" s="320"/>
      <c r="C1" s="320"/>
      <c r="D1" s="320"/>
      <c r="E1" s="320"/>
      <c r="F1" s="320"/>
      <c r="G1" s="320"/>
      <c r="H1" s="320"/>
      <c r="I1" s="89"/>
      <c r="J1" s="321" t="s">
        <v>69</v>
      </c>
      <c r="K1" s="321"/>
      <c r="L1" s="89"/>
      <c r="M1" s="99"/>
      <c r="N1" s="99"/>
    </row>
    <row r="2" spans="1:14" ht="18" customHeight="1" x14ac:dyDescent="0.25">
      <c r="A2" s="320" t="s">
        <v>218</v>
      </c>
      <c r="B2" s="320"/>
      <c r="C2" s="320"/>
      <c r="D2" s="320"/>
      <c r="E2" s="320"/>
      <c r="F2" s="320"/>
      <c r="G2" s="320"/>
      <c r="H2" s="89"/>
      <c r="I2" s="89"/>
      <c r="J2" s="89"/>
      <c r="K2" s="89"/>
    </row>
    <row r="3" spans="1:14" ht="15" customHeight="1" x14ac:dyDescent="0.25">
      <c r="A3" s="247"/>
      <c r="C3" s="95"/>
      <c r="E3" s="95"/>
    </row>
    <row r="4" spans="1:14" ht="15" customHeight="1" x14ac:dyDescent="0.25">
      <c r="A4" s="262"/>
      <c r="B4" s="261" t="s">
        <v>75</v>
      </c>
      <c r="C4" s="261" t="s">
        <v>76</v>
      </c>
      <c r="D4" s="261" t="s">
        <v>30</v>
      </c>
      <c r="E4" s="261" t="s">
        <v>76</v>
      </c>
    </row>
    <row r="5" spans="1:14" x14ac:dyDescent="0.25">
      <c r="A5" s="263" t="s">
        <v>2</v>
      </c>
      <c r="B5" s="118">
        <f>'Table 2 - All deaths'!Z15</f>
        <v>68</v>
      </c>
      <c r="C5" s="172">
        <f t="shared" ref="C5:C11" si="0">(B5/SUM(B$5:B$11))</f>
        <v>2.2513574361011784E-3</v>
      </c>
      <c r="D5" s="118">
        <f>'Table 1 - COVID deaths'!Z13</f>
        <v>0</v>
      </c>
      <c r="E5" s="172">
        <f>(D5/SUM(D$5:D$11))</f>
        <v>0</v>
      </c>
    </row>
    <row r="6" spans="1:14" x14ac:dyDescent="0.25">
      <c r="A6" s="264" t="s">
        <v>3</v>
      </c>
      <c r="B6" s="118">
        <f>'Table 2 - All deaths'!Z16</f>
        <v>38</v>
      </c>
      <c r="C6" s="172">
        <f t="shared" si="0"/>
        <v>1.2581115084094822E-3</v>
      </c>
      <c r="D6" s="118">
        <f>'Table 1 - COVID deaths'!Z14</f>
        <v>0</v>
      </c>
      <c r="E6" s="172">
        <f t="shared" ref="E6:E11" si="1">(D6/SUM(D$5:D$11))</f>
        <v>0</v>
      </c>
    </row>
    <row r="7" spans="1:14" x14ac:dyDescent="0.25">
      <c r="A7" s="264" t="s">
        <v>4</v>
      </c>
      <c r="B7" s="118">
        <f>'Table 2 - All deaths'!Z17</f>
        <v>984</v>
      </c>
      <c r="C7" s="172">
        <f t="shared" si="0"/>
        <v>3.2578466428287642E-2</v>
      </c>
      <c r="D7" s="118">
        <f>'Table 1 - COVID deaths'!Z15</f>
        <v>24</v>
      </c>
      <c r="E7" s="172">
        <f t="shared" si="1"/>
        <v>6.1365379698286879E-3</v>
      </c>
    </row>
    <row r="8" spans="1:14" x14ac:dyDescent="0.25">
      <c r="A8" s="264" t="s">
        <v>5</v>
      </c>
      <c r="B8" s="118">
        <f>'Table 2 - All deaths'!Z18</f>
        <v>4077</v>
      </c>
      <c r="C8" s="172">
        <f>(B8/SUM(B$5:B$11))</f>
        <v>0.13498212157330156</v>
      </c>
      <c r="D8" s="118">
        <f>'Table 1 - COVID deaths'!Z16</f>
        <v>325</v>
      </c>
      <c r="E8" s="172">
        <f t="shared" si="1"/>
        <v>8.3098951674763485E-2</v>
      </c>
    </row>
    <row r="9" spans="1:14" x14ac:dyDescent="0.25">
      <c r="A9" s="264" t="s">
        <v>6</v>
      </c>
      <c r="B9" s="118">
        <f>'Table 2 - All deaths'!Z19</f>
        <v>5348</v>
      </c>
      <c r="C9" s="172">
        <f t="shared" si="0"/>
        <v>0.17706264070983976</v>
      </c>
      <c r="D9" s="118">
        <f>'Table 1 - COVID deaths'!Z17</f>
        <v>573</v>
      </c>
      <c r="E9" s="172">
        <f>(D9/SUM(D$5:D$11))</f>
        <v>0.14650984402965994</v>
      </c>
    </row>
    <row r="10" spans="1:14" x14ac:dyDescent="0.25">
      <c r="A10" s="264" t="s">
        <v>7</v>
      </c>
      <c r="B10" s="118">
        <f>'Table 2 - All deaths'!Z20</f>
        <v>9051</v>
      </c>
      <c r="C10" s="172">
        <f t="shared" si="0"/>
        <v>0.2996622963845848</v>
      </c>
      <c r="D10" s="118">
        <f>'Table 1 - COVID deaths'!Z18</f>
        <v>1307</v>
      </c>
      <c r="E10" s="172">
        <f t="shared" si="1"/>
        <v>0.33418563027358733</v>
      </c>
    </row>
    <row r="11" spans="1:14" x14ac:dyDescent="0.25">
      <c r="A11" s="263" t="s">
        <v>8</v>
      </c>
      <c r="B11" s="118">
        <f>'Table 2 - All deaths'!Z21</f>
        <v>10638</v>
      </c>
      <c r="C11" s="172">
        <f t="shared" si="0"/>
        <v>0.35220500595947557</v>
      </c>
      <c r="D11" s="118">
        <f>'Table 1 - COVID deaths'!Z19</f>
        <v>1682</v>
      </c>
      <c r="E11" s="172">
        <f t="shared" si="1"/>
        <v>0.43006903605216057</v>
      </c>
    </row>
    <row r="13" spans="1:14" x14ac:dyDescent="0.25">
      <c r="A13" s="293" t="s">
        <v>65</v>
      </c>
      <c r="B13" s="293"/>
    </row>
  </sheetData>
  <mergeCells count="4">
    <mergeCell ref="A13:B13"/>
    <mergeCell ref="A1:H1"/>
    <mergeCell ref="A2:G2"/>
    <mergeCell ref="J1:K1"/>
  </mergeCells>
  <hyperlinks>
    <hyperlink ref="J1" location="Contents!A1" display="back to contents"/>
  </hyperlinks>
  <pageMargins left="0.7" right="0.7" top="0.75" bottom="0.75" header="0.3" footer="0.3"/>
  <ignoredErrors>
    <ignoredError sqref="D5:D1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election sqref="A1:G1"/>
    </sheetView>
  </sheetViews>
  <sheetFormatPr defaultRowHeight="15" x14ac:dyDescent="0.25"/>
  <cols>
    <col min="1" max="1" width="23.7109375" customWidth="1"/>
    <col min="2" max="2" width="13.42578125" customWidth="1"/>
    <col min="3" max="3" width="15.42578125" customWidth="1"/>
    <col min="4" max="4" width="14.7109375" customWidth="1"/>
    <col min="5" max="5" width="21.42578125" customWidth="1"/>
    <col min="6" max="6" width="19.7109375" customWidth="1"/>
    <col min="7" max="7" width="23.85546875" customWidth="1"/>
    <col min="8" max="8" width="18" customWidth="1"/>
  </cols>
  <sheetData>
    <row r="1" spans="1:14" ht="18" customHeight="1" x14ac:dyDescent="0.25">
      <c r="A1" s="324" t="s">
        <v>219</v>
      </c>
      <c r="B1" s="324"/>
      <c r="C1" s="324"/>
      <c r="D1" s="324"/>
      <c r="E1" s="324"/>
      <c r="F1" s="324"/>
      <c r="G1" s="324"/>
      <c r="H1" s="97"/>
      <c r="I1" s="325" t="s">
        <v>69</v>
      </c>
      <c r="J1" s="325"/>
      <c r="K1" s="97"/>
      <c r="L1" s="97"/>
      <c r="M1" s="97"/>
      <c r="N1" s="97"/>
    </row>
    <row r="2" spans="1:14" ht="15" customHeight="1" x14ac:dyDescent="0.25">
      <c r="A2" s="122"/>
      <c r="B2" s="122"/>
      <c r="C2" s="122"/>
      <c r="D2" s="105"/>
      <c r="E2" s="97"/>
      <c r="F2" s="97"/>
      <c r="G2" s="97"/>
      <c r="H2" s="97"/>
      <c r="I2" s="97"/>
      <c r="J2" s="97"/>
      <c r="K2" s="97"/>
      <c r="L2" s="97"/>
      <c r="M2" s="97"/>
      <c r="N2" s="97"/>
    </row>
    <row r="3" spans="1:14" x14ac:dyDescent="0.25">
      <c r="A3" s="322"/>
      <c r="B3" s="326" t="s">
        <v>75</v>
      </c>
      <c r="C3" s="326" t="s">
        <v>86</v>
      </c>
      <c r="D3" s="326" t="s">
        <v>157</v>
      </c>
      <c r="E3" s="326" t="s">
        <v>85</v>
      </c>
      <c r="F3" s="96"/>
      <c r="G3" s="96"/>
    </row>
    <row r="4" spans="1:14" x14ac:dyDescent="0.25">
      <c r="A4" s="323"/>
      <c r="B4" s="327"/>
      <c r="C4" s="327"/>
      <c r="D4" s="327"/>
      <c r="E4" s="327"/>
      <c r="F4" s="120"/>
    </row>
    <row r="5" spans="1:14" x14ac:dyDescent="0.25">
      <c r="A5" s="260" t="s">
        <v>10</v>
      </c>
      <c r="B5" s="121">
        <f>'Table 2 - All deaths'!Z39</f>
        <v>2408</v>
      </c>
      <c r="C5" s="118">
        <f>'Table 1 - COVID deaths'!Z37</f>
        <v>276</v>
      </c>
      <c r="D5" s="118">
        <v>369360</v>
      </c>
      <c r="E5" s="119">
        <f>C5/D5*10000</f>
        <v>7.4723846653671213</v>
      </c>
    </row>
    <row r="6" spans="1:14" x14ac:dyDescent="0.25">
      <c r="A6" s="260" t="s">
        <v>11</v>
      </c>
      <c r="B6" s="121">
        <f>'Table 2 - All deaths'!Z40</f>
        <v>651</v>
      </c>
      <c r="C6" s="118">
        <f>'Table 1 - COVID deaths'!Z38</f>
        <v>62</v>
      </c>
      <c r="D6" s="118">
        <v>115510</v>
      </c>
      <c r="E6" s="119">
        <f t="shared" ref="E6:E18" si="0">C6/D6*10000</f>
        <v>5.367500649294433</v>
      </c>
    </row>
    <row r="7" spans="1:14" x14ac:dyDescent="0.25">
      <c r="A7" s="260" t="s">
        <v>12</v>
      </c>
      <c r="B7" s="121">
        <f>'Table 2 - All deaths'!Z41</f>
        <v>924</v>
      </c>
      <c r="C7" s="118">
        <f>'Table 1 - COVID deaths'!Z39</f>
        <v>47</v>
      </c>
      <c r="D7" s="118">
        <v>148860</v>
      </c>
      <c r="E7" s="119">
        <f t="shared" si="0"/>
        <v>3.1573290339916698</v>
      </c>
    </row>
    <row r="8" spans="1:14" x14ac:dyDescent="0.25">
      <c r="A8" s="260" t="s">
        <v>13</v>
      </c>
      <c r="B8" s="121">
        <f>'Table 2 - All deaths'!Z42</f>
        <v>1937</v>
      </c>
      <c r="C8" s="118">
        <f>'Table 1 - COVID deaths'!Z40</f>
        <v>189</v>
      </c>
      <c r="D8" s="118">
        <v>373550</v>
      </c>
      <c r="E8" s="119">
        <f t="shared" si="0"/>
        <v>5.0595636460982467</v>
      </c>
    </row>
    <row r="9" spans="1:14" x14ac:dyDescent="0.25">
      <c r="A9" s="260" t="s">
        <v>14</v>
      </c>
      <c r="B9" s="121">
        <f>'Table 2 - All deaths'!Z43</f>
        <v>1694</v>
      </c>
      <c r="C9" s="118">
        <f>'Table 1 - COVID deaths'!Z41</f>
        <v>219</v>
      </c>
      <c r="D9" s="118">
        <v>306640</v>
      </c>
      <c r="E9" s="119">
        <f t="shared" si="0"/>
        <v>7.1419253848160702</v>
      </c>
    </row>
    <row r="10" spans="1:14" x14ac:dyDescent="0.25">
      <c r="A10" s="260" t="s">
        <v>15</v>
      </c>
      <c r="B10" s="121">
        <f>'Table 2 - All deaths'!Z44</f>
        <v>2777</v>
      </c>
      <c r="C10" s="118">
        <f>'Table 1 - COVID deaths'!Z42</f>
        <v>240</v>
      </c>
      <c r="D10" s="118">
        <v>585700</v>
      </c>
      <c r="E10" s="119">
        <f t="shared" si="0"/>
        <v>4.0976609185589892</v>
      </c>
    </row>
    <row r="11" spans="1:14" x14ac:dyDescent="0.25">
      <c r="A11" s="260" t="s">
        <v>16</v>
      </c>
      <c r="B11" s="121">
        <f>'Table 2 - All deaths'!Z45</f>
        <v>6953</v>
      </c>
      <c r="C11" s="118">
        <f>'Table 1 - COVID deaths'!Z43</f>
        <v>1262</v>
      </c>
      <c r="D11" s="118">
        <v>1183120</v>
      </c>
      <c r="E11" s="119">
        <f t="shared" si="0"/>
        <v>10.666711745216039</v>
      </c>
    </row>
    <row r="12" spans="1:14" x14ac:dyDescent="0.25">
      <c r="A12" s="260" t="s">
        <v>17</v>
      </c>
      <c r="B12" s="121">
        <f>'Table 2 - All deaths'!Z46</f>
        <v>1787</v>
      </c>
      <c r="C12" s="118">
        <f>'Table 1 - COVID deaths'!Z44</f>
        <v>111</v>
      </c>
      <c r="D12" s="118">
        <v>321700</v>
      </c>
      <c r="E12" s="119">
        <f t="shared" si="0"/>
        <v>3.4504196456325769</v>
      </c>
    </row>
    <row r="13" spans="1:14" x14ac:dyDescent="0.25">
      <c r="A13" s="260" t="s">
        <v>18</v>
      </c>
      <c r="B13" s="121">
        <f>'Table 2 - All deaths'!Z47</f>
        <v>3871</v>
      </c>
      <c r="C13" s="118">
        <f>'Table 1 - COVID deaths'!Z45</f>
        <v>534</v>
      </c>
      <c r="D13" s="118">
        <v>661900</v>
      </c>
      <c r="E13" s="119">
        <f t="shared" si="0"/>
        <v>8.0676839401722322</v>
      </c>
    </row>
    <row r="14" spans="1:14" x14ac:dyDescent="0.25">
      <c r="A14" s="260" t="s">
        <v>19</v>
      </c>
      <c r="B14" s="121">
        <f>'Table 2 - All deaths'!Z48</f>
        <v>4308</v>
      </c>
      <c r="C14" s="118">
        <f>'Table 1 - COVID deaths'!Z46</f>
        <v>673</v>
      </c>
      <c r="D14" s="118">
        <v>907580</v>
      </c>
      <c r="E14" s="119">
        <f t="shared" si="0"/>
        <v>7.4153242689349694</v>
      </c>
    </row>
    <row r="15" spans="1:14" x14ac:dyDescent="0.25">
      <c r="A15" s="260" t="s">
        <v>20</v>
      </c>
      <c r="B15" s="121">
        <f>'Table 2 - All deaths'!Z49</f>
        <v>106</v>
      </c>
      <c r="C15" s="118">
        <f>'Table 1 - COVID deaths'!Z47</f>
        <v>2</v>
      </c>
      <c r="D15" s="118">
        <v>22270</v>
      </c>
      <c r="E15" s="119">
        <f t="shared" si="0"/>
        <v>0.89806915132465193</v>
      </c>
    </row>
    <row r="16" spans="1:14" x14ac:dyDescent="0.25">
      <c r="A16" s="260" t="s">
        <v>21</v>
      </c>
      <c r="B16" s="121">
        <f>'Table 2 - All deaths'!Z50</f>
        <v>100</v>
      </c>
      <c r="C16" s="118">
        <f>'Table 1 - COVID deaths'!Z48</f>
        <v>7</v>
      </c>
      <c r="D16" s="118">
        <v>22920</v>
      </c>
      <c r="E16" s="119">
        <f t="shared" si="0"/>
        <v>3.0541012216404888</v>
      </c>
    </row>
    <row r="17" spans="1:5" x14ac:dyDescent="0.25">
      <c r="A17" s="260" t="s">
        <v>22</v>
      </c>
      <c r="B17" s="121">
        <f>'Table 2 - All deaths'!Z51</f>
        <v>2527</v>
      </c>
      <c r="C17" s="118">
        <f>'Table 1 - COVID deaths'!Z49</f>
        <v>289</v>
      </c>
      <c r="D17" s="118">
        <v>417470</v>
      </c>
      <c r="E17" s="119">
        <f t="shared" si="0"/>
        <v>6.9226531247754322</v>
      </c>
    </row>
    <row r="18" spans="1:5" x14ac:dyDescent="0.25">
      <c r="A18" s="260" t="s">
        <v>23</v>
      </c>
      <c r="B18" s="121">
        <f>'Table 2 - All deaths'!Z52</f>
        <v>161</v>
      </c>
      <c r="C18" s="118">
        <f>'Table 1 - COVID deaths'!Z50</f>
        <v>0</v>
      </c>
      <c r="D18" s="118">
        <v>26720</v>
      </c>
      <c r="E18" s="119">
        <f t="shared" si="0"/>
        <v>0</v>
      </c>
    </row>
    <row r="20" spans="1:5" x14ac:dyDescent="0.25">
      <c r="A20" s="29" t="s">
        <v>65</v>
      </c>
      <c r="B20" s="29"/>
    </row>
  </sheetData>
  <mergeCells count="7">
    <mergeCell ref="A3:A4"/>
    <mergeCell ref="A1:G1"/>
    <mergeCell ref="I1:J1"/>
    <mergeCell ref="B3:B4"/>
    <mergeCell ref="C3:C4"/>
    <mergeCell ref="D3:D4"/>
    <mergeCell ref="E3:E4"/>
  </mergeCells>
  <hyperlinks>
    <hyperlink ref="I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0"/>
  <sheetViews>
    <sheetView showGridLines="0" zoomScaleNormal="100" workbookViewId="0">
      <selection sqref="A1:E1"/>
    </sheetView>
  </sheetViews>
  <sheetFormatPr defaultRowHeight="12.75" x14ac:dyDescent="0.2"/>
  <cols>
    <col min="1" max="1" width="34" style="90" customWidth="1"/>
    <col min="2" max="18" width="9.140625" style="90" customWidth="1"/>
    <col min="19" max="16384" width="9.140625" style="90"/>
  </cols>
  <sheetData>
    <row r="1" spans="1:27" ht="18" customHeight="1" x14ac:dyDescent="0.25">
      <c r="A1" s="320" t="s">
        <v>73</v>
      </c>
      <c r="B1" s="320"/>
      <c r="C1" s="320"/>
      <c r="D1" s="320"/>
      <c r="E1" s="320"/>
      <c r="G1" s="321" t="s">
        <v>69</v>
      </c>
      <c r="H1" s="321"/>
    </row>
    <row r="2" spans="1:27" ht="15" customHeight="1" x14ac:dyDescent="0.2"/>
    <row r="3" spans="1:27" ht="15" customHeight="1" x14ac:dyDescent="0.2">
      <c r="A3" s="328" t="s">
        <v>77</v>
      </c>
      <c r="B3" s="223" t="s">
        <v>181</v>
      </c>
      <c r="C3" s="223" t="s">
        <v>182</v>
      </c>
      <c r="D3" s="223" t="s">
        <v>183</v>
      </c>
      <c r="E3" s="223" t="s">
        <v>184</v>
      </c>
      <c r="F3" s="223" t="s">
        <v>185</v>
      </c>
      <c r="G3" s="223" t="s">
        <v>186</v>
      </c>
      <c r="H3" s="223" t="s">
        <v>187</v>
      </c>
      <c r="I3" s="223" t="s">
        <v>188</v>
      </c>
      <c r="J3" s="223" t="s">
        <v>189</v>
      </c>
      <c r="K3" s="223" t="s">
        <v>190</v>
      </c>
      <c r="L3" s="223" t="s">
        <v>191</v>
      </c>
      <c r="M3" s="223" t="s">
        <v>192</v>
      </c>
      <c r="N3" s="223" t="s">
        <v>193</v>
      </c>
      <c r="O3" s="223" t="s">
        <v>194</v>
      </c>
      <c r="P3" s="223" t="s">
        <v>195</v>
      </c>
      <c r="Q3" s="223" t="s">
        <v>196</v>
      </c>
      <c r="R3" s="223" t="s">
        <v>197</v>
      </c>
      <c r="S3" s="223" t="s">
        <v>198</v>
      </c>
      <c r="T3" s="223" t="s">
        <v>199</v>
      </c>
      <c r="U3" s="243" t="s">
        <v>201</v>
      </c>
      <c r="V3" s="243" t="s">
        <v>202</v>
      </c>
      <c r="W3" s="243" t="s">
        <v>220</v>
      </c>
    </row>
    <row r="4" spans="1:27" x14ac:dyDescent="0.2">
      <c r="A4" s="329"/>
      <c r="B4" s="224" t="s">
        <v>164</v>
      </c>
      <c r="C4" s="224" t="s">
        <v>163</v>
      </c>
      <c r="D4" s="224" t="s">
        <v>165</v>
      </c>
      <c r="E4" s="224" t="s">
        <v>166</v>
      </c>
      <c r="F4" s="224" t="s">
        <v>167</v>
      </c>
      <c r="G4" s="224" t="s">
        <v>168</v>
      </c>
      <c r="H4" s="224" t="s">
        <v>169</v>
      </c>
      <c r="I4" s="224" t="s">
        <v>170</v>
      </c>
      <c r="J4" s="224" t="s">
        <v>171</v>
      </c>
      <c r="K4" s="224" t="s">
        <v>172</v>
      </c>
      <c r="L4" s="224" t="s">
        <v>173</v>
      </c>
      <c r="M4" s="224" t="s">
        <v>174</v>
      </c>
      <c r="N4" s="224" t="s">
        <v>175</v>
      </c>
      <c r="O4" s="224" t="s">
        <v>176</v>
      </c>
      <c r="P4" s="224" t="s">
        <v>177</v>
      </c>
      <c r="Q4" s="224" t="s">
        <v>178</v>
      </c>
      <c r="R4" s="224" t="s">
        <v>179</v>
      </c>
      <c r="S4" s="224" t="s">
        <v>180</v>
      </c>
      <c r="T4" s="224" t="s">
        <v>200</v>
      </c>
      <c r="U4" s="259" t="s">
        <v>205</v>
      </c>
      <c r="V4" s="224" t="s">
        <v>206</v>
      </c>
      <c r="W4" s="224" t="s">
        <v>221</v>
      </c>
    </row>
    <row r="5" spans="1:27" x14ac:dyDescent="0.2">
      <c r="A5" s="98" t="s">
        <v>29</v>
      </c>
      <c r="B5" s="118">
        <f>'Table 2 - All deaths'!C7</f>
        <v>1161</v>
      </c>
      <c r="C5" s="118">
        <f>'Table 2 - All deaths'!D7</f>
        <v>1567</v>
      </c>
      <c r="D5" s="118">
        <f>'Table 2 - All deaths'!E7</f>
        <v>1322</v>
      </c>
      <c r="E5" s="118">
        <f>'Table 2 - All deaths'!F7</f>
        <v>1226</v>
      </c>
      <c r="F5" s="118">
        <f>'Table 2 - All deaths'!G7</f>
        <v>1188</v>
      </c>
      <c r="G5" s="118">
        <f>'Table 2 - All deaths'!H7</f>
        <v>1216</v>
      </c>
      <c r="H5" s="118">
        <f>'Table 2 - All deaths'!I7</f>
        <v>1162</v>
      </c>
      <c r="I5" s="118">
        <f>'Table 2 - All deaths'!J7</f>
        <v>1162</v>
      </c>
      <c r="J5" s="118">
        <f>'Table 2 - All deaths'!K7</f>
        <v>1171</v>
      </c>
      <c r="K5" s="118">
        <f>'Table 2 - All deaths'!L7</f>
        <v>1208</v>
      </c>
      <c r="L5" s="118">
        <f>'Table 2 - All deaths'!M7</f>
        <v>1186</v>
      </c>
      <c r="M5" s="118">
        <f>'Table 2 - All deaths'!N7</f>
        <v>1196</v>
      </c>
      <c r="N5" s="118">
        <f>'Table 2 - All deaths'!O7</f>
        <v>1079</v>
      </c>
      <c r="O5" s="118">
        <f>'Table 2 - All deaths'!P7</f>
        <v>1744</v>
      </c>
      <c r="P5" s="118">
        <f>'Table 2 - All deaths'!Q7</f>
        <v>1978</v>
      </c>
      <c r="Q5" s="118">
        <f>'Table 2 - All deaths'!R7</f>
        <v>1916</v>
      </c>
      <c r="R5" s="118">
        <f>'Table 2 - All deaths'!S7</f>
        <v>1836</v>
      </c>
      <c r="S5" s="118">
        <f>'Table 2 - All deaths'!T7</f>
        <v>1679</v>
      </c>
      <c r="T5" s="118">
        <f>'Table 2 - All deaths'!U7</f>
        <v>1435</v>
      </c>
      <c r="U5" s="118">
        <f>'Table 2 - All deaths'!V7</f>
        <v>1421</v>
      </c>
      <c r="V5" s="118">
        <f>'Table 2 - All deaths'!W7</f>
        <v>1226</v>
      </c>
      <c r="W5" s="118">
        <f>'Table 2 - All deaths'!X7</f>
        <v>1125</v>
      </c>
      <c r="X5" s="118"/>
      <c r="Y5" s="94"/>
      <c r="Z5" s="94"/>
      <c r="AA5" s="94"/>
    </row>
    <row r="6" spans="1:27" x14ac:dyDescent="0.2">
      <c r="A6" s="98" t="s">
        <v>78</v>
      </c>
      <c r="B6" s="118">
        <f>'Table 2 - All deaths'!C10</f>
        <v>1276</v>
      </c>
      <c r="C6" s="118">
        <f>'Table 2 - All deaths'!D10</f>
        <v>1559.6</v>
      </c>
      <c r="D6" s="118">
        <f>'Table 2 - All deaths'!E10</f>
        <v>1382</v>
      </c>
      <c r="E6" s="118">
        <f>'Table 2 - All deaths'!F10</f>
        <v>1316.6</v>
      </c>
      <c r="F6" s="118">
        <f>'Table 2 - All deaths'!G10</f>
        <v>1279.5999999999999</v>
      </c>
      <c r="G6" s="118">
        <f>'Table 2 - All deaths'!H10</f>
        <v>1253.8</v>
      </c>
      <c r="H6" s="118">
        <f>'Table 2 - All deaths'!I10</f>
        <v>1259.2</v>
      </c>
      <c r="I6" s="118">
        <f>'Table 2 - All deaths'!J10</f>
        <v>1246.8</v>
      </c>
      <c r="J6" s="118">
        <f>'Table 2 - All deaths'!K10</f>
        <v>1164.8</v>
      </c>
      <c r="K6" s="118">
        <f>'Table 2 - All deaths'!L10</f>
        <v>1228.5999999999999</v>
      </c>
      <c r="L6" s="118">
        <f>'Table 2 - All deaths'!M10</f>
        <v>1169</v>
      </c>
      <c r="M6" s="118">
        <f>'Table 2 - All deaths'!N10</f>
        <v>1120.4000000000001</v>
      </c>
      <c r="N6" s="118">
        <f>'Table 2 - All deaths'!O10</f>
        <v>1118.2</v>
      </c>
      <c r="O6" s="118">
        <f>'Table 2 - All deaths'!P10</f>
        <v>1098.4000000000001</v>
      </c>
      <c r="P6" s="118">
        <f>'Table 2 - All deaths'!Q10</f>
        <v>1099.8</v>
      </c>
      <c r="Q6" s="118">
        <f>'Table 2 - All deaths'!R10</f>
        <v>1067.2</v>
      </c>
      <c r="R6" s="118">
        <f>'Table 2 - All deaths'!S10</f>
        <v>1086.8</v>
      </c>
      <c r="S6" s="118">
        <f>'Table 2 - All deaths'!T10</f>
        <v>1079.4000000000001</v>
      </c>
      <c r="T6" s="118">
        <f>'Table 2 - All deaths'!U10</f>
        <v>1034.2</v>
      </c>
      <c r="U6" s="118">
        <f>'Table 2 - All deaths'!V10</f>
        <v>1064</v>
      </c>
      <c r="V6" s="118">
        <f>'Table 2 - All deaths'!W10</f>
        <v>1045</v>
      </c>
      <c r="W6" s="118">
        <f>'Table 2 - All deaths'!X10</f>
        <v>1017</v>
      </c>
      <c r="X6" s="118"/>
      <c r="Y6" s="94"/>
      <c r="Z6" s="94"/>
      <c r="AA6" s="94"/>
    </row>
    <row r="7" spans="1:27" x14ac:dyDescent="0.2">
      <c r="A7" s="98" t="s">
        <v>28</v>
      </c>
      <c r="B7" s="118">
        <f>'Table 1 - COVID deaths'!C7</f>
        <v>0</v>
      </c>
      <c r="C7" s="118">
        <f>'Table 1 - COVID deaths'!D7</f>
        <v>0</v>
      </c>
      <c r="D7" s="118">
        <f>'Table 1 - COVID deaths'!E7</f>
        <v>0</v>
      </c>
      <c r="E7" s="118">
        <f>'Table 1 - COVID deaths'!F7</f>
        <v>0</v>
      </c>
      <c r="F7" s="118">
        <f>'Table 1 - COVID deaths'!G7</f>
        <v>0</v>
      </c>
      <c r="G7" s="118">
        <f>'Table 1 - COVID deaths'!H7</f>
        <v>0</v>
      </c>
      <c r="H7" s="118">
        <f>'Table 1 - COVID deaths'!I7</f>
        <v>0</v>
      </c>
      <c r="I7" s="118">
        <f>'Table 1 - COVID deaths'!J7</f>
        <v>0</v>
      </c>
      <c r="J7" s="118">
        <f>'Table 1 - COVID deaths'!K7</f>
        <v>0</v>
      </c>
      <c r="K7" s="118">
        <f>'Table 1 - COVID deaths'!L7</f>
        <v>0</v>
      </c>
      <c r="L7" s="118">
        <f>'Table 1 - COVID deaths'!M7</f>
        <v>0</v>
      </c>
      <c r="M7" s="118">
        <f>'Table 1 - COVID deaths'!N7</f>
        <v>10</v>
      </c>
      <c r="N7" s="118">
        <f>'Table 1 - COVID deaths'!O7</f>
        <v>62</v>
      </c>
      <c r="O7" s="118">
        <f>'Table 1 - COVID deaths'!P7</f>
        <v>282</v>
      </c>
      <c r="P7" s="118">
        <f>'Table 1 - COVID deaths'!Q7</f>
        <v>610</v>
      </c>
      <c r="Q7" s="118">
        <f>'Table 1 - COVID deaths'!R7</f>
        <v>650</v>
      </c>
      <c r="R7" s="118">
        <f>'Table 1 - COVID deaths'!S7</f>
        <v>659</v>
      </c>
      <c r="S7" s="118">
        <f>'Table 1 - COVID deaths'!T7</f>
        <v>526</v>
      </c>
      <c r="T7" s="118">
        <f>'Table 1 - COVID deaths'!U7</f>
        <v>415</v>
      </c>
      <c r="U7" s="118">
        <f>'Table 1 - COVID deaths'!V7</f>
        <v>336</v>
      </c>
      <c r="V7" s="118">
        <f>'Table 1 - COVID deaths'!W7</f>
        <v>230</v>
      </c>
      <c r="W7" s="118">
        <f>'Table 1 - COVID deaths'!X7</f>
        <v>131</v>
      </c>
      <c r="X7" s="118"/>
      <c r="Y7" s="94"/>
      <c r="Z7" s="94"/>
      <c r="AA7" s="94"/>
    </row>
    <row r="8" spans="1:27" x14ac:dyDescent="0.2">
      <c r="A8" s="98"/>
      <c r="B8" s="117"/>
      <c r="C8" s="117"/>
      <c r="D8" s="117"/>
      <c r="E8" s="117"/>
      <c r="F8" s="117"/>
      <c r="G8" s="117"/>
      <c r="H8" s="117"/>
      <c r="I8" s="117"/>
      <c r="J8" s="117"/>
      <c r="K8" s="117"/>
      <c r="L8" s="117"/>
      <c r="M8" s="123"/>
      <c r="N8" s="123"/>
      <c r="O8" s="123"/>
      <c r="P8" s="123"/>
      <c r="Q8" s="123"/>
      <c r="R8" s="123"/>
      <c r="S8" s="123"/>
      <c r="T8" s="94"/>
      <c r="U8" s="94"/>
      <c r="V8" s="94"/>
      <c r="W8" s="94"/>
      <c r="X8" s="94"/>
      <c r="Y8" s="94"/>
      <c r="Z8" s="94"/>
      <c r="AA8" s="94"/>
    </row>
    <row r="9" spans="1:27" x14ac:dyDescent="0.2">
      <c r="A9" s="98" t="s">
        <v>84</v>
      </c>
      <c r="B9" s="124">
        <f t="shared" ref="B9:L9" si="0">B7/B5</f>
        <v>0</v>
      </c>
      <c r="C9" s="124">
        <f t="shared" si="0"/>
        <v>0</v>
      </c>
      <c r="D9" s="124">
        <f t="shared" si="0"/>
        <v>0</v>
      </c>
      <c r="E9" s="124">
        <f t="shared" si="0"/>
        <v>0</v>
      </c>
      <c r="F9" s="124">
        <f t="shared" si="0"/>
        <v>0</v>
      </c>
      <c r="G9" s="124">
        <f t="shared" si="0"/>
        <v>0</v>
      </c>
      <c r="H9" s="124">
        <f t="shared" si="0"/>
        <v>0</v>
      </c>
      <c r="I9" s="124">
        <f t="shared" si="0"/>
        <v>0</v>
      </c>
      <c r="J9" s="124">
        <f t="shared" si="0"/>
        <v>0</v>
      </c>
      <c r="K9" s="124">
        <f t="shared" si="0"/>
        <v>0</v>
      </c>
      <c r="L9" s="124">
        <f t="shared" si="0"/>
        <v>0</v>
      </c>
      <c r="M9" s="124">
        <f>M7/M5</f>
        <v>8.3612040133779261E-3</v>
      </c>
      <c r="N9" s="124">
        <f t="shared" ref="N9:O9" si="1">N7/N5</f>
        <v>5.7460611677479144E-2</v>
      </c>
      <c r="O9" s="124">
        <f t="shared" si="1"/>
        <v>0.16169724770642202</v>
      </c>
      <c r="P9" s="124">
        <f t="shared" ref="P9" si="2">P7/P5</f>
        <v>0.30839231547017187</v>
      </c>
      <c r="Q9" s="124">
        <f t="shared" ref="Q9" si="3">Q7/Q5</f>
        <v>0.33924843423799583</v>
      </c>
      <c r="R9" s="124">
        <f t="shared" ref="R9:U9" si="4">R7/R5</f>
        <v>0.35893246187363836</v>
      </c>
      <c r="S9" s="124">
        <f t="shared" si="4"/>
        <v>0.31328171530673021</v>
      </c>
      <c r="T9" s="124">
        <f t="shared" si="4"/>
        <v>0.28919860627177701</v>
      </c>
      <c r="U9" s="124">
        <f t="shared" si="4"/>
        <v>0.23645320197044334</v>
      </c>
      <c r="V9" s="124">
        <f t="shared" ref="V9:W9" si="5">V7/V5</f>
        <v>0.18760195758564438</v>
      </c>
      <c r="W9" s="124">
        <f t="shared" si="5"/>
        <v>0.11644444444444445</v>
      </c>
      <c r="X9" s="124"/>
      <c r="Y9" s="94"/>
      <c r="Z9" s="94"/>
      <c r="AA9" s="94"/>
    </row>
    <row r="11" spans="1:27" x14ac:dyDescent="0.2">
      <c r="A11" s="244" t="s">
        <v>65</v>
      </c>
      <c r="B11" s="244"/>
    </row>
    <row r="27" spans="6:7" x14ac:dyDescent="0.2">
      <c r="F27" s="95"/>
      <c r="G27" s="95"/>
    </row>
    <row r="28" spans="6:7" x14ac:dyDescent="0.2">
      <c r="F28" s="95"/>
    </row>
    <row r="79" spans="6:7" x14ac:dyDescent="0.2">
      <c r="F79" s="95"/>
      <c r="G79" s="95"/>
    </row>
    <row r="80" spans="6:7" x14ac:dyDescent="0.2">
      <c r="F80" s="95"/>
    </row>
    <row r="81" spans="6:8" x14ac:dyDescent="0.2">
      <c r="F81" s="95"/>
    </row>
    <row r="91" spans="6:8" ht="12.75" customHeight="1" x14ac:dyDescent="0.2">
      <c r="G91" s="96"/>
      <c r="H91" s="96"/>
    </row>
    <row r="92" spans="6:8" x14ac:dyDescent="0.2">
      <c r="G92" s="96"/>
      <c r="H92" s="96"/>
    </row>
    <row r="115" spans="1:37" x14ac:dyDescent="0.2">
      <c r="S115" s="91"/>
      <c r="T115" s="91"/>
      <c r="U115" s="91"/>
      <c r="V115" s="91"/>
      <c r="W115" s="91"/>
      <c r="X115" s="91"/>
      <c r="Y115" s="91"/>
      <c r="Z115" s="91"/>
      <c r="AA115" s="91"/>
      <c r="AB115" s="91"/>
      <c r="AC115" s="91"/>
      <c r="AD115" s="91"/>
      <c r="AE115" s="91"/>
      <c r="AF115" s="91"/>
      <c r="AG115" s="91"/>
      <c r="AH115" s="91"/>
      <c r="AI115" s="91"/>
      <c r="AJ115" s="91"/>
      <c r="AK115" s="91"/>
    </row>
    <row r="118" spans="1:37" x14ac:dyDescent="0.2">
      <c r="A118" s="92"/>
    </row>
    <row r="119" spans="1:37" x14ac:dyDescent="0.2">
      <c r="A119" s="92"/>
    </row>
    <row r="120" spans="1:37" x14ac:dyDescent="0.2">
      <c r="A120" s="92"/>
    </row>
    <row r="121" spans="1:37" x14ac:dyDescent="0.2">
      <c r="A121" s="92"/>
    </row>
    <row r="122" spans="1:37" x14ac:dyDescent="0.2">
      <c r="A122" s="92"/>
    </row>
    <row r="123" spans="1:37" x14ac:dyDescent="0.2">
      <c r="A123" s="92"/>
    </row>
    <row r="124" spans="1:37" x14ac:dyDescent="0.2">
      <c r="A124" s="92"/>
    </row>
    <row r="125" spans="1:37" x14ac:dyDescent="0.2">
      <c r="A125" s="92"/>
    </row>
    <row r="126" spans="1:37" x14ac:dyDescent="0.2">
      <c r="A126" s="92"/>
    </row>
    <row r="127" spans="1:37" x14ac:dyDescent="0.2">
      <c r="A127" s="92"/>
    </row>
    <row r="128" spans="1:37" x14ac:dyDescent="0.2">
      <c r="A128" s="92"/>
    </row>
    <row r="129" spans="1:1" x14ac:dyDescent="0.2">
      <c r="A129" s="92"/>
    </row>
    <row r="130" spans="1:1" x14ac:dyDescent="0.2">
      <c r="A130" s="92"/>
    </row>
    <row r="131" spans="1:1" x14ac:dyDescent="0.2">
      <c r="A131" s="92"/>
    </row>
    <row r="132" spans="1:1" x14ac:dyDescent="0.2">
      <c r="A132" s="92"/>
    </row>
    <row r="133" spans="1:1" x14ac:dyDescent="0.2">
      <c r="A133" s="92"/>
    </row>
    <row r="134" spans="1:1" x14ac:dyDescent="0.2">
      <c r="A134" s="92"/>
    </row>
    <row r="135" spans="1:1" x14ac:dyDescent="0.2">
      <c r="A135" s="92"/>
    </row>
    <row r="136" spans="1:1" x14ac:dyDescent="0.2">
      <c r="A136" s="92"/>
    </row>
    <row r="137" spans="1:1" x14ac:dyDescent="0.2">
      <c r="A137" s="92"/>
    </row>
    <row r="138" spans="1:1" x14ac:dyDescent="0.2">
      <c r="A138" s="92"/>
    </row>
    <row r="139" spans="1:1" x14ac:dyDescent="0.2">
      <c r="A139" s="92"/>
    </row>
    <row r="140" spans="1:1" x14ac:dyDescent="0.2">
      <c r="A140" s="92"/>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zoomScaleNormal="100" workbookViewId="0">
      <selection sqref="A1:F1"/>
    </sheetView>
  </sheetViews>
  <sheetFormatPr defaultColWidth="11.42578125" defaultRowHeight="12" customHeight="1" x14ac:dyDescent="0.2"/>
  <cols>
    <col min="1" max="1" width="34.85546875" style="156" customWidth="1"/>
    <col min="2" max="14" width="7.5703125" style="157" bestFit="1" customWidth="1"/>
    <col min="15" max="15" width="6.85546875" style="157" customWidth="1"/>
    <col min="16" max="17" width="7.5703125" style="157" bestFit="1" customWidth="1"/>
    <col min="18" max="18" width="6.7109375" style="157" customWidth="1"/>
    <col min="19" max="23" width="6" style="157" customWidth="1"/>
    <col min="24" max="16384" width="11.42578125" style="157"/>
  </cols>
  <sheetData>
    <row r="1" spans="1:23" ht="18" customHeight="1" x14ac:dyDescent="0.25">
      <c r="A1" s="331" t="s">
        <v>203</v>
      </c>
      <c r="B1" s="331"/>
      <c r="C1" s="331"/>
      <c r="D1" s="331"/>
      <c r="E1" s="331"/>
      <c r="F1" s="331"/>
      <c r="H1" s="332" t="s">
        <v>69</v>
      </c>
      <c r="I1" s="332"/>
      <c r="N1" s="152"/>
      <c r="O1" s="152"/>
    </row>
    <row r="2" spans="1:23" ht="15" customHeight="1" x14ac:dyDescent="0.2"/>
    <row r="3" spans="1:23" ht="14.1" customHeight="1" x14ac:dyDescent="0.2">
      <c r="A3" s="158" t="s">
        <v>77</v>
      </c>
      <c r="B3" s="159">
        <v>1</v>
      </c>
      <c r="C3" s="157">
        <v>2</v>
      </c>
      <c r="D3" s="157">
        <v>3</v>
      </c>
      <c r="E3" s="157">
        <v>4</v>
      </c>
      <c r="F3" s="157">
        <v>5</v>
      </c>
      <c r="G3" s="157">
        <v>6</v>
      </c>
      <c r="H3" s="157">
        <v>7</v>
      </c>
      <c r="I3" s="157">
        <v>8</v>
      </c>
      <c r="J3" s="157">
        <v>9</v>
      </c>
      <c r="K3" s="157">
        <v>10</v>
      </c>
      <c r="L3" s="157">
        <v>11</v>
      </c>
      <c r="M3" s="157">
        <v>12</v>
      </c>
      <c r="N3" s="157">
        <v>13</v>
      </c>
      <c r="O3" s="157">
        <v>14</v>
      </c>
      <c r="P3" s="157">
        <v>15</v>
      </c>
      <c r="Q3" s="157">
        <v>16</v>
      </c>
      <c r="R3" s="166">
        <v>17</v>
      </c>
      <c r="S3" s="166">
        <v>18</v>
      </c>
      <c r="T3" s="166">
        <v>19</v>
      </c>
      <c r="U3" s="166">
        <v>20</v>
      </c>
      <c r="V3" s="166">
        <v>21</v>
      </c>
      <c r="W3" s="166">
        <v>22</v>
      </c>
    </row>
    <row r="4" spans="1:23" ht="12.75" x14ac:dyDescent="0.2">
      <c r="A4" s="333" t="s">
        <v>146</v>
      </c>
      <c r="B4" s="160"/>
      <c r="C4" s="161"/>
      <c r="D4" s="161"/>
      <c r="E4" s="161"/>
      <c r="F4" s="161"/>
      <c r="G4" s="161"/>
      <c r="H4" s="161"/>
      <c r="I4" s="161"/>
      <c r="J4" s="161"/>
      <c r="K4" s="161"/>
      <c r="L4" s="161"/>
      <c r="M4" s="161"/>
      <c r="N4" s="161"/>
      <c r="O4" s="161"/>
      <c r="P4" s="161"/>
      <c r="Q4" s="161"/>
    </row>
    <row r="5" spans="1:23" ht="12.75" x14ac:dyDescent="0.2">
      <c r="A5" s="334"/>
      <c r="B5" s="159"/>
    </row>
    <row r="6" spans="1:23" ht="14.1" customHeight="1" x14ac:dyDescent="0.2">
      <c r="A6" s="156" t="s">
        <v>135</v>
      </c>
      <c r="B6" s="199">
        <v>328</v>
      </c>
      <c r="C6" s="200">
        <v>359</v>
      </c>
      <c r="D6" s="200">
        <v>321</v>
      </c>
      <c r="E6" s="200">
        <v>326</v>
      </c>
      <c r="F6" s="200">
        <v>315</v>
      </c>
      <c r="G6" s="200">
        <v>322</v>
      </c>
      <c r="H6" s="200">
        <v>328</v>
      </c>
      <c r="I6" s="200">
        <v>319</v>
      </c>
      <c r="J6" s="200">
        <v>303</v>
      </c>
      <c r="K6" s="200">
        <v>324</v>
      </c>
      <c r="L6" s="200">
        <v>314</v>
      </c>
      <c r="M6" s="200">
        <v>295</v>
      </c>
      <c r="N6" s="200">
        <v>309</v>
      </c>
      <c r="O6" s="200">
        <v>292</v>
      </c>
      <c r="P6" s="200">
        <v>301</v>
      </c>
      <c r="Q6" s="200">
        <v>296</v>
      </c>
      <c r="R6" s="200">
        <v>305</v>
      </c>
      <c r="S6" s="200">
        <v>310</v>
      </c>
      <c r="T6" s="200">
        <v>301</v>
      </c>
      <c r="U6" s="200">
        <v>311</v>
      </c>
      <c r="V6" s="157">
        <v>298</v>
      </c>
      <c r="W6" s="157">
        <v>293</v>
      </c>
    </row>
    <row r="7" spans="1:23" ht="14.1" customHeight="1" x14ac:dyDescent="0.2">
      <c r="A7" s="156" t="s">
        <v>136</v>
      </c>
      <c r="B7" s="199">
        <v>148</v>
      </c>
      <c r="C7" s="200">
        <v>173</v>
      </c>
      <c r="D7" s="200">
        <v>161</v>
      </c>
      <c r="E7" s="200">
        <v>152</v>
      </c>
      <c r="F7" s="200">
        <v>156</v>
      </c>
      <c r="G7" s="200">
        <v>148</v>
      </c>
      <c r="H7" s="200">
        <v>137</v>
      </c>
      <c r="I7" s="200">
        <v>137</v>
      </c>
      <c r="J7" s="200">
        <v>134</v>
      </c>
      <c r="K7" s="200">
        <v>134</v>
      </c>
      <c r="L7" s="200">
        <v>126</v>
      </c>
      <c r="M7" s="200">
        <v>118</v>
      </c>
      <c r="N7" s="200">
        <v>120</v>
      </c>
      <c r="O7" s="200">
        <v>118</v>
      </c>
      <c r="P7" s="200">
        <v>113</v>
      </c>
      <c r="Q7" s="200">
        <v>113</v>
      </c>
      <c r="R7" s="200">
        <v>109</v>
      </c>
      <c r="S7" s="200">
        <v>119</v>
      </c>
      <c r="T7" s="200">
        <v>103</v>
      </c>
      <c r="U7" s="200">
        <v>102</v>
      </c>
      <c r="V7" s="157">
        <v>114</v>
      </c>
      <c r="W7" s="157">
        <v>104</v>
      </c>
    </row>
    <row r="8" spans="1:23" ht="14.1" customHeight="1" x14ac:dyDescent="0.2">
      <c r="A8" s="156" t="s">
        <v>141</v>
      </c>
      <c r="B8" s="199">
        <v>324</v>
      </c>
      <c r="C8" s="200">
        <v>418</v>
      </c>
      <c r="D8" s="200">
        <v>369</v>
      </c>
      <c r="E8" s="200">
        <v>345</v>
      </c>
      <c r="F8" s="200">
        <v>326</v>
      </c>
      <c r="G8" s="200">
        <v>315</v>
      </c>
      <c r="H8" s="200">
        <v>327</v>
      </c>
      <c r="I8" s="200">
        <v>323</v>
      </c>
      <c r="J8" s="200">
        <v>304</v>
      </c>
      <c r="K8" s="200">
        <v>332</v>
      </c>
      <c r="L8" s="200">
        <v>306</v>
      </c>
      <c r="M8" s="200">
        <v>302</v>
      </c>
      <c r="N8" s="200">
        <v>301</v>
      </c>
      <c r="O8" s="200">
        <v>286</v>
      </c>
      <c r="P8" s="200">
        <v>299</v>
      </c>
      <c r="Q8" s="200">
        <v>283</v>
      </c>
      <c r="R8" s="200">
        <v>292</v>
      </c>
      <c r="S8" s="200">
        <v>276</v>
      </c>
      <c r="T8" s="200">
        <v>275</v>
      </c>
      <c r="U8" s="200">
        <v>275</v>
      </c>
      <c r="V8" s="157">
        <v>279</v>
      </c>
      <c r="W8" s="157">
        <v>275</v>
      </c>
    </row>
    <row r="9" spans="1:23" ht="14.1" customHeight="1" x14ac:dyDescent="0.2">
      <c r="A9" s="156" t="s">
        <v>137</v>
      </c>
      <c r="B9" s="199">
        <v>205</v>
      </c>
      <c r="C9" s="200">
        <v>268</v>
      </c>
      <c r="D9" s="200">
        <v>228</v>
      </c>
      <c r="E9" s="200">
        <v>203</v>
      </c>
      <c r="F9" s="200">
        <v>194</v>
      </c>
      <c r="G9" s="200">
        <v>185</v>
      </c>
      <c r="H9" s="200">
        <v>181</v>
      </c>
      <c r="I9" s="200">
        <v>191</v>
      </c>
      <c r="J9" s="200">
        <v>172</v>
      </c>
      <c r="K9" s="200">
        <v>158</v>
      </c>
      <c r="L9" s="200">
        <v>162</v>
      </c>
      <c r="M9" s="200">
        <v>157</v>
      </c>
      <c r="N9" s="200">
        <v>136</v>
      </c>
      <c r="O9" s="200">
        <v>143</v>
      </c>
      <c r="P9" s="200">
        <v>139</v>
      </c>
      <c r="Q9" s="200">
        <v>125</v>
      </c>
      <c r="R9" s="200">
        <v>128</v>
      </c>
      <c r="S9" s="200">
        <v>125</v>
      </c>
      <c r="T9" s="200">
        <v>116</v>
      </c>
      <c r="U9" s="200">
        <v>125</v>
      </c>
      <c r="V9" s="157">
        <v>121</v>
      </c>
      <c r="W9" s="157">
        <v>114</v>
      </c>
    </row>
    <row r="10" spans="1:23" ht="14.1" customHeight="1" x14ac:dyDescent="0.2">
      <c r="A10" s="156" t="s">
        <v>138</v>
      </c>
      <c r="B10" s="199">
        <v>271</v>
      </c>
      <c r="C10" s="200">
        <v>341</v>
      </c>
      <c r="D10" s="200">
        <v>304</v>
      </c>
      <c r="E10" s="200">
        <v>291</v>
      </c>
      <c r="F10" s="200">
        <v>289</v>
      </c>
      <c r="G10" s="200">
        <v>284</v>
      </c>
      <c r="H10" s="200">
        <v>286</v>
      </c>
      <c r="I10" s="200">
        <v>277</v>
      </c>
      <c r="J10" s="200">
        <v>252</v>
      </c>
      <c r="K10" s="200">
        <v>281</v>
      </c>
      <c r="L10" s="200">
        <v>261</v>
      </c>
      <c r="M10" s="200">
        <v>249</v>
      </c>
      <c r="N10" s="200">
        <v>252</v>
      </c>
      <c r="O10" s="200">
        <v>260</v>
      </c>
      <c r="P10" s="200">
        <v>248</v>
      </c>
      <c r="Q10" s="200">
        <v>250</v>
      </c>
      <c r="R10" s="200">
        <v>253</v>
      </c>
      <c r="S10" s="200">
        <v>250</v>
      </c>
      <c r="T10" s="200">
        <v>240</v>
      </c>
      <c r="U10" s="200">
        <v>251</v>
      </c>
      <c r="V10" s="157">
        <v>234</v>
      </c>
      <c r="W10" s="157">
        <v>231</v>
      </c>
    </row>
    <row r="11" spans="1:23" ht="14.1" customHeight="1" x14ac:dyDescent="0.2">
      <c r="A11" s="156" t="s">
        <v>123</v>
      </c>
      <c r="B11" s="199">
        <v>1276</v>
      </c>
      <c r="C11" s="200">
        <v>1560</v>
      </c>
      <c r="D11" s="200">
        <v>1382</v>
      </c>
      <c r="E11" s="200">
        <v>1317</v>
      </c>
      <c r="F11" s="200">
        <v>1280</v>
      </c>
      <c r="G11" s="200">
        <v>1254</v>
      </c>
      <c r="H11" s="200">
        <v>1259</v>
      </c>
      <c r="I11" s="200">
        <v>1247</v>
      </c>
      <c r="J11" s="200">
        <v>1165</v>
      </c>
      <c r="K11" s="200">
        <v>1229</v>
      </c>
      <c r="L11" s="200">
        <v>1169</v>
      </c>
      <c r="M11" s="200">
        <v>1120</v>
      </c>
      <c r="N11" s="200">
        <v>1118</v>
      </c>
      <c r="O11" s="200">
        <v>1098</v>
      </c>
      <c r="P11" s="200">
        <v>1100</v>
      </c>
      <c r="Q11" s="200">
        <v>1067</v>
      </c>
      <c r="R11" s="200">
        <v>1087</v>
      </c>
      <c r="S11" s="200">
        <v>1079</v>
      </c>
      <c r="T11" s="200">
        <v>1034</v>
      </c>
      <c r="U11" s="200">
        <v>1064</v>
      </c>
      <c r="V11" s="200">
        <v>1045</v>
      </c>
      <c r="W11" s="200">
        <v>1017</v>
      </c>
    </row>
    <row r="12" spans="1:23" ht="12.75" x14ac:dyDescent="0.2">
      <c r="A12" s="335" t="s">
        <v>147</v>
      </c>
      <c r="B12" s="199"/>
      <c r="C12" s="200"/>
      <c r="D12" s="200"/>
      <c r="E12" s="200"/>
      <c r="F12" s="200"/>
      <c r="G12" s="200"/>
      <c r="H12" s="200"/>
      <c r="I12" s="200"/>
      <c r="J12" s="200"/>
      <c r="K12" s="200"/>
      <c r="L12" s="200"/>
      <c r="M12" s="200"/>
      <c r="N12" s="200"/>
      <c r="O12" s="200"/>
      <c r="P12" s="200"/>
      <c r="Q12" s="200"/>
      <c r="R12" s="200"/>
      <c r="S12" s="200"/>
      <c r="T12" s="200"/>
      <c r="U12" s="200"/>
    </row>
    <row r="13" spans="1:23" ht="12.75" x14ac:dyDescent="0.2">
      <c r="A13" s="335"/>
      <c r="B13" s="199"/>
      <c r="C13" s="200"/>
      <c r="D13" s="200"/>
      <c r="E13" s="200"/>
      <c r="F13" s="200"/>
      <c r="G13" s="200"/>
      <c r="H13" s="200"/>
      <c r="I13" s="200"/>
      <c r="J13" s="200"/>
      <c r="K13" s="200"/>
      <c r="L13" s="200"/>
      <c r="M13" s="200"/>
      <c r="N13" s="200"/>
      <c r="O13" s="200"/>
      <c r="P13" s="200"/>
      <c r="Q13" s="200"/>
      <c r="R13" s="200"/>
      <c r="S13" s="200"/>
      <c r="T13" s="200"/>
      <c r="U13" s="200"/>
    </row>
    <row r="14" spans="1:23" ht="14.1" customHeight="1" x14ac:dyDescent="0.2">
      <c r="A14" s="156" t="s">
        <v>135</v>
      </c>
      <c r="B14" s="199">
        <v>308</v>
      </c>
      <c r="C14" s="200">
        <v>378</v>
      </c>
      <c r="D14" s="200">
        <v>331</v>
      </c>
      <c r="E14" s="200">
        <v>310</v>
      </c>
      <c r="F14" s="200">
        <v>326</v>
      </c>
      <c r="G14" s="200">
        <v>337</v>
      </c>
      <c r="H14" s="200">
        <v>322</v>
      </c>
      <c r="I14" s="200">
        <v>318</v>
      </c>
      <c r="J14" s="200">
        <v>301</v>
      </c>
      <c r="K14" s="200">
        <v>296</v>
      </c>
      <c r="L14" s="200">
        <v>321</v>
      </c>
      <c r="M14" s="200">
        <v>337</v>
      </c>
      <c r="N14" s="200">
        <v>273</v>
      </c>
      <c r="O14" s="200">
        <v>375</v>
      </c>
      <c r="P14" s="200">
        <v>341</v>
      </c>
      <c r="Q14" s="200">
        <v>334</v>
      </c>
      <c r="R14" s="200">
        <v>301</v>
      </c>
      <c r="S14" s="200">
        <v>308</v>
      </c>
      <c r="T14" s="200">
        <v>292</v>
      </c>
      <c r="U14" s="200">
        <v>328</v>
      </c>
      <c r="V14" s="157">
        <v>305</v>
      </c>
      <c r="W14" s="157">
        <v>285</v>
      </c>
    </row>
    <row r="15" spans="1:23" ht="14.1" customHeight="1" x14ac:dyDescent="0.2">
      <c r="A15" s="156" t="s">
        <v>136</v>
      </c>
      <c r="B15" s="199">
        <v>147</v>
      </c>
      <c r="C15" s="200">
        <v>211</v>
      </c>
      <c r="D15" s="200">
        <v>155</v>
      </c>
      <c r="E15" s="200">
        <v>137</v>
      </c>
      <c r="F15" s="200">
        <v>155</v>
      </c>
      <c r="G15" s="200">
        <v>133</v>
      </c>
      <c r="H15" s="200">
        <v>120</v>
      </c>
      <c r="I15" s="200">
        <v>115</v>
      </c>
      <c r="J15" s="200">
        <v>117</v>
      </c>
      <c r="K15" s="200">
        <v>164</v>
      </c>
      <c r="L15" s="200">
        <v>134</v>
      </c>
      <c r="M15" s="200">
        <v>123</v>
      </c>
      <c r="N15" s="200">
        <v>135</v>
      </c>
      <c r="O15" s="200">
        <v>203</v>
      </c>
      <c r="P15" s="200">
        <v>215</v>
      </c>
      <c r="Q15" s="200">
        <v>195</v>
      </c>
      <c r="R15" s="200">
        <v>180</v>
      </c>
      <c r="S15" s="200">
        <v>161</v>
      </c>
      <c r="T15" s="200">
        <v>129</v>
      </c>
      <c r="U15" s="200">
        <v>118</v>
      </c>
      <c r="V15" s="157">
        <v>103</v>
      </c>
      <c r="W15" s="157">
        <v>106</v>
      </c>
    </row>
    <row r="16" spans="1:23" ht="14.1" customHeight="1" x14ac:dyDescent="0.2">
      <c r="A16" s="156" t="s">
        <v>141</v>
      </c>
      <c r="B16" s="199">
        <v>312</v>
      </c>
      <c r="C16" s="200">
        <v>383</v>
      </c>
      <c r="D16" s="200">
        <v>330</v>
      </c>
      <c r="E16" s="200">
        <v>298</v>
      </c>
      <c r="F16" s="200">
        <v>282</v>
      </c>
      <c r="G16" s="200">
        <v>338</v>
      </c>
      <c r="H16" s="200">
        <v>281</v>
      </c>
      <c r="I16" s="200">
        <v>305</v>
      </c>
      <c r="J16" s="200">
        <v>323</v>
      </c>
      <c r="K16" s="200">
        <v>314</v>
      </c>
      <c r="L16" s="200">
        <v>325</v>
      </c>
      <c r="M16" s="200">
        <v>289</v>
      </c>
      <c r="N16" s="200">
        <v>270</v>
      </c>
      <c r="O16" s="200">
        <v>390</v>
      </c>
      <c r="P16" s="200">
        <v>353</v>
      </c>
      <c r="Q16" s="200">
        <v>294</v>
      </c>
      <c r="R16" s="200">
        <v>320</v>
      </c>
      <c r="S16" s="200">
        <v>327</v>
      </c>
      <c r="T16" s="200">
        <v>283</v>
      </c>
      <c r="U16" s="200">
        <v>279</v>
      </c>
      <c r="V16" s="157">
        <v>250</v>
      </c>
      <c r="W16" s="157">
        <v>282</v>
      </c>
    </row>
    <row r="17" spans="1:23" ht="14.1" customHeight="1" x14ac:dyDescent="0.2">
      <c r="A17" s="156" t="s">
        <v>137</v>
      </c>
      <c r="B17" s="199">
        <v>162</v>
      </c>
      <c r="C17" s="200">
        <v>229</v>
      </c>
      <c r="D17" s="200">
        <v>192</v>
      </c>
      <c r="E17" s="200">
        <v>153</v>
      </c>
      <c r="F17" s="200">
        <v>139</v>
      </c>
      <c r="G17" s="200">
        <v>120</v>
      </c>
      <c r="H17" s="200">
        <v>137</v>
      </c>
      <c r="I17" s="200">
        <v>132</v>
      </c>
      <c r="J17" s="200">
        <v>131</v>
      </c>
      <c r="K17" s="200">
        <v>128</v>
      </c>
      <c r="L17" s="200">
        <v>120</v>
      </c>
      <c r="M17" s="200">
        <v>143</v>
      </c>
      <c r="N17" s="200">
        <v>113</v>
      </c>
      <c r="O17" s="200">
        <v>160</v>
      </c>
      <c r="P17" s="200">
        <v>142</v>
      </c>
      <c r="Q17" s="200">
        <v>101</v>
      </c>
      <c r="R17" s="200">
        <v>105</v>
      </c>
      <c r="S17" s="200">
        <v>105</v>
      </c>
      <c r="T17" s="200">
        <v>89</v>
      </c>
      <c r="U17" s="200">
        <v>87</v>
      </c>
      <c r="V17" s="157">
        <v>82</v>
      </c>
      <c r="W17" s="157">
        <v>74</v>
      </c>
    </row>
    <row r="18" spans="1:23" ht="14.1" customHeight="1" x14ac:dyDescent="0.2">
      <c r="A18" s="156" t="s">
        <v>139</v>
      </c>
      <c r="B18" s="199">
        <v>0</v>
      </c>
      <c r="C18" s="200">
        <v>0</v>
      </c>
      <c r="D18" s="200">
        <v>0</v>
      </c>
      <c r="E18" s="200">
        <v>0</v>
      </c>
      <c r="F18" s="200">
        <v>0</v>
      </c>
      <c r="G18" s="200">
        <v>0</v>
      </c>
      <c r="H18" s="200">
        <v>0</v>
      </c>
      <c r="I18" s="200">
        <v>0</v>
      </c>
      <c r="J18" s="200">
        <v>0</v>
      </c>
      <c r="K18" s="200">
        <v>0</v>
      </c>
      <c r="L18" s="200">
        <v>0</v>
      </c>
      <c r="M18" s="200">
        <v>10</v>
      </c>
      <c r="N18" s="200">
        <v>53</v>
      </c>
      <c r="O18" s="200">
        <v>256</v>
      </c>
      <c r="P18" s="200">
        <v>588</v>
      </c>
      <c r="Q18" s="200">
        <v>637</v>
      </c>
      <c r="R18" s="200">
        <v>633</v>
      </c>
      <c r="S18" s="200">
        <v>498</v>
      </c>
      <c r="T18" s="200">
        <v>387</v>
      </c>
      <c r="U18" s="200">
        <v>302</v>
      </c>
      <c r="V18" s="157">
        <v>212</v>
      </c>
      <c r="W18" s="157">
        <v>111</v>
      </c>
    </row>
    <row r="19" spans="1:23" ht="14.1" customHeight="1" x14ac:dyDescent="0.2">
      <c r="A19" s="156" t="s">
        <v>138</v>
      </c>
      <c r="B19" s="199">
        <v>232</v>
      </c>
      <c r="C19" s="200">
        <v>366</v>
      </c>
      <c r="D19" s="200">
        <v>314</v>
      </c>
      <c r="E19" s="200">
        <v>328</v>
      </c>
      <c r="F19" s="200">
        <v>286</v>
      </c>
      <c r="G19" s="200">
        <v>288</v>
      </c>
      <c r="H19" s="200">
        <v>302</v>
      </c>
      <c r="I19" s="200">
        <v>292</v>
      </c>
      <c r="J19" s="200">
        <v>299</v>
      </c>
      <c r="K19" s="200">
        <v>306</v>
      </c>
      <c r="L19" s="200">
        <v>286</v>
      </c>
      <c r="M19" s="200">
        <v>294</v>
      </c>
      <c r="N19" s="200">
        <v>235</v>
      </c>
      <c r="O19" s="200">
        <v>360</v>
      </c>
      <c r="P19" s="200">
        <v>339</v>
      </c>
      <c r="Q19" s="200">
        <v>355</v>
      </c>
      <c r="R19" s="200">
        <v>297</v>
      </c>
      <c r="S19" s="200">
        <v>280</v>
      </c>
      <c r="T19" s="200">
        <v>255</v>
      </c>
      <c r="U19" s="200">
        <v>307</v>
      </c>
      <c r="V19" s="157">
        <v>274</v>
      </c>
      <c r="W19" s="157">
        <v>267</v>
      </c>
    </row>
    <row r="20" spans="1:23" ht="14.1" customHeight="1" x14ac:dyDescent="0.2">
      <c r="A20" s="156" t="s">
        <v>123</v>
      </c>
      <c r="B20" s="199">
        <v>1161</v>
      </c>
      <c r="C20" s="200">
        <v>1567</v>
      </c>
      <c r="D20" s="200">
        <v>1322</v>
      </c>
      <c r="E20" s="200">
        <v>1226</v>
      </c>
      <c r="F20" s="200">
        <v>1188</v>
      </c>
      <c r="G20" s="200">
        <v>1216</v>
      </c>
      <c r="H20" s="200">
        <v>1162</v>
      </c>
      <c r="I20" s="200">
        <v>1162</v>
      </c>
      <c r="J20" s="200">
        <v>1171</v>
      </c>
      <c r="K20" s="200">
        <v>1208</v>
      </c>
      <c r="L20" s="200">
        <v>1186</v>
      </c>
      <c r="M20" s="200">
        <v>1196</v>
      </c>
      <c r="N20" s="200">
        <v>1079</v>
      </c>
      <c r="O20" s="200">
        <v>1744</v>
      </c>
      <c r="P20" s="200">
        <v>1978</v>
      </c>
      <c r="Q20" s="200">
        <v>1916</v>
      </c>
      <c r="R20" s="200">
        <v>1836</v>
      </c>
      <c r="S20" s="200">
        <v>1679</v>
      </c>
      <c r="T20" s="200">
        <v>1435</v>
      </c>
      <c r="U20" s="238">
        <v>1421</v>
      </c>
      <c r="V20" s="200">
        <v>1226</v>
      </c>
      <c r="W20" s="200">
        <v>1125</v>
      </c>
    </row>
    <row r="21" spans="1:23" ht="12.75" x14ac:dyDescent="0.2">
      <c r="A21" s="334" t="s">
        <v>140</v>
      </c>
      <c r="B21" s="199"/>
      <c r="C21" s="200"/>
      <c r="D21" s="200"/>
      <c r="E21" s="200"/>
      <c r="F21" s="200"/>
      <c r="G21" s="200"/>
      <c r="H21" s="200"/>
      <c r="I21" s="200"/>
      <c r="J21" s="200"/>
      <c r="K21" s="200"/>
      <c r="L21" s="200"/>
      <c r="M21" s="200"/>
      <c r="N21" s="200"/>
      <c r="O21" s="238"/>
      <c r="P21" s="238"/>
      <c r="Q21" s="238"/>
      <c r="R21" s="238"/>
      <c r="S21" s="238"/>
      <c r="T21" s="238"/>
      <c r="U21" s="200"/>
    </row>
    <row r="22" spans="1:23" ht="12.75" x14ac:dyDescent="0.2">
      <c r="A22" s="334"/>
      <c r="B22" s="199"/>
      <c r="C22" s="200"/>
      <c r="D22" s="200"/>
      <c r="E22" s="200"/>
      <c r="F22" s="200"/>
      <c r="G22" s="200"/>
      <c r="H22" s="200"/>
      <c r="I22" s="200"/>
      <c r="J22" s="200"/>
      <c r="K22" s="200"/>
      <c r="L22" s="200"/>
      <c r="M22" s="200"/>
      <c r="N22" s="200"/>
      <c r="O22" s="238"/>
      <c r="P22" s="238"/>
      <c r="Q22" s="238"/>
      <c r="R22" s="238"/>
      <c r="S22" s="238"/>
      <c r="T22" s="238"/>
      <c r="U22" s="200"/>
    </row>
    <row r="23" spans="1:23" ht="12" customHeight="1" x14ac:dyDescent="0.2">
      <c r="A23" s="156" t="s">
        <v>135</v>
      </c>
      <c r="B23" s="199">
        <f t="shared" ref="B23:C23" si="0">B14-B6</f>
        <v>-20</v>
      </c>
      <c r="C23" s="200">
        <f t="shared" si="0"/>
        <v>19</v>
      </c>
      <c r="D23" s="200">
        <f t="shared" ref="D23:Q23" si="1">D14-D6</f>
        <v>10</v>
      </c>
      <c r="E23" s="200">
        <f t="shared" si="1"/>
        <v>-16</v>
      </c>
      <c r="F23" s="200">
        <f t="shared" si="1"/>
        <v>11</v>
      </c>
      <c r="G23" s="200">
        <f t="shared" si="1"/>
        <v>15</v>
      </c>
      <c r="H23" s="200">
        <f t="shared" si="1"/>
        <v>-6</v>
      </c>
      <c r="I23" s="200">
        <f t="shared" si="1"/>
        <v>-1</v>
      </c>
      <c r="J23" s="200">
        <f t="shared" si="1"/>
        <v>-2</v>
      </c>
      <c r="K23" s="200">
        <f t="shared" si="1"/>
        <v>-28</v>
      </c>
      <c r="L23" s="200">
        <f t="shared" si="1"/>
        <v>7</v>
      </c>
      <c r="M23" s="200">
        <f t="shared" si="1"/>
        <v>42</v>
      </c>
      <c r="N23" s="200">
        <f t="shared" si="1"/>
        <v>-36</v>
      </c>
      <c r="O23" s="200">
        <f t="shared" si="1"/>
        <v>83</v>
      </c>
      <c r="P23" s="200">
        <f t="shared" si="1"/>
        <v>40</v>
      </c>
      <c r="Q23" s="200">
        <f t="shared" si="1"/>
        <v>38</v>
      </c>
      <c r="R23" s="200">
        <f t="shared" ref="R23" si="2">R14-R6</f>
        <v>-4</v>
      </c>
      <c r="S23" s="200">
        <f>S14-S6</f>
        <v>-2</v>
      </c>
      <c r="T23" s="200">
        <f>T14-T6</f>
        <v>-9</v>
      </c>
      <c r="U23" s="200">
        <f>U14-U6</f>
        <v>17</v>
      </c>
      <c r="V23" s="200">
        <f>V14-V6</f>
        <v>7</v>
      </c>
      <c r="W23" s="200">
        <f>W14-W6</f>
        <v>-8</v>
      </c>
    </row>
    <row r="24" spans="1:23" ht="12" customHeight="1" x14ac:dyDescent="0.2">
      <c r="A24" s="156" t="s">
        <v>136</v>
      </c>
      <c r="B24" s="199">
        <f t="shared" ref="B24:C24" si="3">B15-B7</f>
        <v>-1</v>
      </c>
      <c r="C24" s="200">
        <f t="shared" si="3"/>
        <v>38</v>
      </c>
      <c r="D24" s="200">
        <f t="shared" ref="D24:Q24" si="4">D15-D7</f>
        <v>-6</v>
      </c>
      <c r="E24" s="200">
        <f t="shared" si="4"/>
        <v>-15</v>
      </c>
      <c r="F24" s="200">
        <f t="shared" si="4"/>
        <v>-1</v>
      </c>
      <c r="G24" s="200">
        <f t="shared" si="4"/>
        <v>-15</v>
      </c>
      <c r="H24" s="200">
        <f t="shared" si="4"/>
        <v>-17</v>
      </c>
      <c r="I24" s="200">
        <f t="shared" si="4"/>
        <v>-22</v>
      </c>
      <c r="J24" s="200">
        <f t="shared" si="4"/>
        <v>-17</v>
      </c>
      <c r="K24" s="200">
        <f t="shared" si="4"/>
        <v>30</v>
      </c>
      <c r="L24" s="200">
        <f t="shared" si="4"/>
        <v>8</v>
      </c>
      <c r="M24" s="200">
        <f t="shared" si="4"/>
        <v>5</v>
      </c>
      <c r="N24" s="200">
        <f t="shared" si="4"/>
        <v>15</v>
      </c>
      <c r="O24" s="200">
        <f t="shared" si="4"/>
        <v>85</v>
      </c>
      <c r="P24" s="200">
        <f t="shared" si="4"/>
        <v>102</v>
      </c>
      <c r="Q24" s="200">
        <f t="shared" si="4"/>
        <v>82</v>
      </c>
      <c r="R24" s="200">
        <f t="shared" ref="R24:S24" si="5">R15-R7</f>
        <v>71</v>
      </c>
      <c r="S24" s="200">
        <f t="shared" si="5"/>
        <v>42</v>
      </c>
      <c r="T24" s="200">
        <f t="shared" ref="T24:W24" si="6">T15-T7</f>
        <v>26</v>
      </c>
      <c r="U24" s="200">
        <f t="shared" si="6"/>
        <v>16</v>
      </c>
      <c r="V24" s="200">
        <f t="shared" ref="V24" si="7">V15-V7</f>
        <v>-11</v>
      </c>
      <c r="W24" s="200">
        <f t="shared" si="6"/>
        <v>2</v>
      </c>
    </row>
    <row r="25" spans="1:23" ht="12" customHeight="1" x14ac:dyDescent="0.2">
      <c r="A25" s="156" t="s">
        <v>141</v>
      </c>
      <c r="B25" s="199">
        <f t="shared" ref="B25:C25" si="8">B16-B8</f>
        <v>-12</v>
      </c>
      <c r="C25" s="200">
        <f t="shared" si="8"/>
        <v>-35</v>
      </c>
      <c r="D25" s="200">
        <f t="shared" ref="D25:Q25" si="9">D16-D8</f>
        <v>-39</v>
      </c>
      <c r="E25" s="200">
        <f t="shared" si="9"/>
        <v>-47</v>
      </c>
      <c r="F25" s="200">
        <f t="shared" si="9"/>
        <v>-44</v>
      </c>
      <c r="G25" s="200">
        <f t="shared" si="9"/>
        <v>23</v>
      </c>
      <c r="H25" s="200">
        <f t="shared" si="9"/>
        <v>-46</v>
      </c>
      <c r="I25" s="200">
        <f t="shared" si="9"/>
        <v>-18</v>
      </c>
      <c r="J25" s="200">
        <f t="shared" si="9"/>
        <v>19</v>
      </c>
      <c r="K25" s="200">
        <f t="shared" si="9"/>
        <v>-18</v>
      </c>
      <c r="L25" s="200">
        <f t="shared" si="9"/>
        <v>19</v>
      </c>
      <c r="M25" s="200">
        <f t="shared" si="9"/>
        <v>-13</v>
      </c>
      <c r="N25" s="200">
        <f t="shared" si="9"/>
        <v>-31</v>
      </c>
      <c r="O25" s="200">
        <f t="shared" si="9"/>
        <v>104</v>
      </c>
      <c r="P25" s="200">
        <f t="shared" si="9"/>
        <v>54</v>
      </c>
      <c r="Q25" s="200">
        <f t="shared" si="9"/>
        <v>11</v>
      </c>
      <c r="R25" s="200">
        <f t="shared" ref="R25:S25" si="10">R16-R8</f>
        <v>28</v>
      </c>
      <c r="S25" s="200">
        <f t="shared" si="10"/>
        <v>51</v>
      </c>
      <c r="T25" s="200">
        <f t="shared" ref="T25:U25" si="11">T16-T8</f>
        <v>8</v>
      </c>
      <c r="U25" s="200">
        <f t="shared" si="11"/>
        <v>4</v>
      </c>
      <c r="V25" s="200">
        <f>V16-V8</f>
        <v>-29</v>
      </c>
      <c r="W25" s="200">
        <f>W16-W8</f>
        <v>7</v>
      </c>
    </row>
    <row r="26" spans="1:23" ht="12" customHeight="1" x14ac:dyDescent="0.2">
      <c r="A26" s="156" t="s">
        <v>137</v>
      </c>
      <c r="B26" s="199">
        <f t="shared" ref="B26:C26" si="12">B17-B9</f>
        <v>-43</v>
      </c>
      <c r="C26" s="200">
        <f t="shared" si="12"/>
        <v>-39</v>
      </c>
      <c r="D26" s="200">
        <f t="shared" ref="D26:Q26" si="13">D17-D9</f>
        <v>-36</v>
      </c>
      <c r="E26" s="200">
        <f t="shared" si="13"/>
        <v>-50</v>
      </c>
      <c r="F26" s="200">
        <f t="shared" si="13"/>
        <v>-55</v>
      </c>
      <c r="G26" s="200">
        <f t="shared" si="13"/>
        <v>-65</v>
      </c>
      <c r="H26" s="200">
        <f t="shared" si="13"/>
        <v>-44</v>
      </c>
      <c r="I26" s="200">
        <f t="shared" si="13"/>
        <v>-59</v>
      </c>
      <c r="J26" s="200">
        <f t="shared" si="13"/>
        <v>-41</v>
      </c>
      <c r="K26" s="200">
        <f t="shared" si="13"/>
        <v>-30</v>
      </c>
      <c r="L26" s="200">
        <f t="shared" si="13"/>
        <v>-42</v>
      </c>
      <c r="M26" s="200">
        <f t="shared" si="13"/>
        <v>-14</v>
      </c>
      <c r="N26" s="200">
        <f t="shared" si="13"/>
        <v>-23</v>
      </c>
      <c r="O26" s="200">
        <f t="shared" si="13"/>
        <v>17</v>
      </c>
      <c r="P26" s="200">
        <f t="shared" si="13"/>
        <v>3</v>
      </c>
      <c r="Q26" s="200">
        <f t="shared" si="13"/>
        <v>-24</v>
      </c>
      <c r="R26" s="200">
        <f t="shared" ref="R26:S26" si="14">R17-R9</f>
        <v>-23</v>
      </c>
      <c r="S26" s="200">
        <f t="shared" si="14"/>
        <v>-20</v>
      </c>
      <c r="T26" s="200">
        <f t="shared" ref="T26:U26" si="15">T17-T9</f>
        <v>-27</v>
      </c>
      <c r="U26" s="200">
        <f t="shared" si="15"/>
        <v>-38</v>
      </c>
      <c r="V26" s="200">
        <f>V17-V9</f>
        <v>-39</v>
      </c>
      <c r="W26" s="200">
        <f>W17-W9</f>
        <v>-40</v>
      </c>
    </row>
    <row r="27" spans="1:23" ht="12" customHeight="1" x14ac:dyDescent="0.2">
      <c r="A27" s="156" t="s">
        <v>139</v>
      </c>
      <c r="B27" s="199">
        <f t="shared" ref="B27:L27" si="16">B18</f>
        <v>0</v>
      </c>
      <c r="C27" s="200">
        <f t="shared" si="16"/>
        <v>0</v>
      </c>
      <c r="D27" s="200">
        <f t="shared" si="16"/>
        <v>0</v>
      </c>
      <c r="E27" s="200">
        <f t="shared" si="16"/>
        <v>0</v>
      </c>
      <c r="F27" s="200">
        <f t="shared" si="16"/>
        <v>0</v>
      </c>
      <c r="G27" s="200">
        <f t="shared" si="16"/>
        <v>0</v>
      </c>
      <c r="H27" s="200">
        <f t="shared" si="16"/>
        <v>0</v>
      </c>
      <c r="I27" s="200">
        <f t="shared" si="16"/>
        <v>0</v>
      </c>
      <c r="J27" s="200">
        <f t="shared" si="16"/>
        <v>0</v>
      </c>
      <c r="K27" s="200">
        <f t="shared" si="16"/>
        <v>0</v>
      </c>
      <c r="L27" s="200">
        <f t="shared" si="16"/>
        <v>0</v>
      </c>
      <c r="M27" s="200">
        <f>M18</f>
        <v>10</v>
      </c>
      <c r="N27" s="200">
        <f t="shared" ref="N27:Q27" si="17">N18</f>
        <v>53</v>
      </c>
      <c r="O27" s="200">
        <f t="shared" si="17"/>
        <v>256</v>
      </c>
      <c r="P27" s="200">
        <f t="shared" si="17"/>
        <v>588</v>
      </c>
      <c r="Q27" s="200">
        <f t="shared" si="17"/>
        <v>637</v>
      </c>
      <c r="R27" s="200">
        <f t="shared" ref="R27:S27" si="18">R18</f>
        <v>633</v>
      </c>
      <c r="S27" s="200">
        <f t="shared" si="18"/>
        <v>498</v>
      </c>
      <c r="T27" s="200">
        <f t="shared" ref="T27:W27" si="19">T18</f>
        <v>387</v>
      </c>
      <c r="U27" s="200">
        <f t="shared" si="19"/>
        <v>302</v>
      </c>
      <c r="V27" s="200">
        <f t="shared" ref="V27" si="20">V18</f>
        <v>212</v>
      </c>
      <c r="W27" s="200">
        <f t="shared" si="19"/>
        <v>111</v>
      </c>
    </row>
    <row r="28" spans="1:23" ht="12" customHeight="1" x14ac:dyDescent="0.2">
      <c r="A28" s="156" t="s">
        <v>138</v>
      </c>
      <c r="B28" s="199">
        <f>B19-B10</f>
        <v>-39</v>
      </c>
      <c r="C28" s="200">
        <f t="shared" ref="C28:Q28" si="21">C19-C10</f>
        <v>25</v>
      </c>
      <c r="D28" s="200">
        <f t="shared" si="21"/>
        <v>10</v>
      </c>
      <c r="E28" s="200">
        <f t="shared" si="21"/>
        <v>37</v>
      </c>
      <c r="F28" s="200">
        <f t="shared" si="21"/>
        <v>-3</v>
      </c>
      <c r="G28" s="200">
        <f t="shared" si="21"/>
        <v>4</v>
      </c>
      <c r="H28" s="200">
        <f t="shared" si="21"/>
        <v>16</v>
      </c>
      <c r="I28" s="200">
        <f t="shared" si="21"/>
        <v>15</v>
      </c>
      <c r="J28" s="200">
        <f t="shared" si="21"/>
        <v>47</v>
      </c>
      <c r="K28" s="200">
        <f t="shared" si="21"/>
        <v>25</v>
      </c>
      <c r="L28" s="200">
        <f t="shared" si="21"/>
        <v>25</v>
      </c>
      <c r="M28" s="200">
        <f t="shared" si="21"/>
        <v>45</v>
      </c>
      <c r="N28" s="200">
        <f t="shared" si="21"/>
        <v>-17</v>
      </c>
      <c r="O28" s="200">
        <f t="shared" si="21"/>
        <v>100</v>
      </c>
      <c r="P28" s="200">
        <f t="shared" si="21"/>
        <v>91</v>
      </c>
      <c r="Q28" s="200">
        <f t="shared" si="21"/>
        <v>105</v>
      </c>
      <c r="R28" s="200">
        <f t="shared" ref="R28" si="22">R19-R10</f>
        <v>44</v>
      </c>
      <c r="S28" s="200">
        <f t="shared" ref="S28:W29" si="23">S19-S10</f>
        <v>30</v>
      </c>
      <c r="T28" s="200">
        <f t="shared" si="23"/>
        <v>15</v>
      </c>
      <c r="U28" s="200">
        <f t="shared" si="23"/>
        <v>56</v>
      </c>
      <c r="V28" s="200">
        <f t="shared" ref="V28" si="24">V19-V10</f>
        <v>40</v>
      </c>
      <c r="W28" s="200">
        <f t="shared" si="23"/>
        <v>36</v>
      </c>
    </row>
    <row r="29" spans="1:23" ht="12" customHeight="1" x14ac:dyDescent="0.2">
      <c r="A29" s="156" t="s">
        <v>123</v>
      </c>
      <c r="B29" s="199">
        <f>B20-B11</f>
        <v>-115</v>
      </c>
      <c r="C29" s="200">
        <f>C20-C11</f>
        <v>7</v>
      </c>
      <c r="D29" s="200">
        <f t="shared" ref="D29:Q29" si="25">D20-D11</f>
        <v>-60</v>
      </c>
      <c r="E29" s="200">
        <f t="shared" si="25"/>
        <v>-91</v>
      </c>
      <c r="F29" s="200">
        <f t="shared" si="25"/>
        <v>-92</v>
      </c>
      <c r="G29" s="200">
        <f t="shared" si="25"/>
        <v>-38</v>
      </c>
      <c r="H29" s="200">
        <f t="shared" si="25"/>
        <v>-97</v>
      </c>
      <c r="I29" s="200">
        <f t="shared" si="25"/>
        <v>-85</v>
      </c>
      <c r="J29" s="200">
        <f t="shared" si="25"/>
        <v>6</v>
      </c>
      <c r="K29" s="200">
        <f t="shared" si="25"/>
        <v>-21</v>
      </c>
      <c r="L29" s="200">
        <f t="shared" si="25"/>
        <v>17</v>
      </c>
      <c r="M29" s="200">
        <f t="shared" si="25"/>
        <v>76</v>
      </c>
      <c r="N29" s="200">
        <f t="shared" si="25"/>
        <v>-39</v>
      </c>
      <c r="O29" s="200">
        <f t="shared" si="25"/>
        <v>646</v>
      </c>
      <c r="P29" s="200">
        <f t="shared" si="25"/>
        <v>878</v>
      </c>
      <c r="Q29" s="200">
        <f t="shared" si="25"/>
        <v>849</v>
      </c>
      <c r="R29" s="200">
        <f t="shared" ref="R29" si="26">R20-R11</f>
        <v>749</v>
      </c>
      <c r="S29" s="200">
        <f t="shared" si="23"/>
        <v>600</v>
      </c>
      <c r="T29" s="200">
        <f t="shared" si="23"/>
        <v>401</v>
      </c>
      <c r="U29" s="200">
        <f t="shared" si="23"/>
        <v>357</v>
      </c>
      <c r="V29" s="200">
        <f t="shared" ref="V29" si="27">V20-V11</f>
        <v>181</v>
      </c>
      <c r="W29" s="200">
        <f>W20-W11</f>
        <v>108</v>
      </c>
    </row>
    <row r="30" spans="1:23" ht="12" customHeight="1" x14ac:dyDescent="0.2">
      <c r="B30" s="159"/>
      <c r="T30" s="221"/>
    </row>
    <row r="32" spans="1:23" ht="12" customHeight="1" x14ac:dyDescent="0.2">
      <c r="A32" s="258" t="s">
        <v>204</v>
      </c>
    </row>
    <row r="33" spans="1:2" ht="12" customHeight="1" x14ac:dyDescent="0.2">
      <c r="A33" s="330" t="s">
        <v>156</v>
      </c>
      <c r="B33" s="330"/>
    </row>
    <row r="34" spans="1:2" ht="12" customHeight="1" x14ac:dyDescent="0.2">
      <c r="A34" s="330" t="s">
        <v>151</v>
      </c>
      <c r="B34" s="330"/>
    </row>
    <row r="35" spans="1:2" ht="12" customHeight="1" x14ac:dyDescent="0.2">
      <c r="A35" s="330" t="s">
        <v>152</v>
      </c>
      <c r="B35" s="330"/>
    </row>
    <row r="36" spans="1:2" ht="12" customHeight="1" x14ac:dyDescent="0.2">
      <c r="A36" s="330" t="s">
        <v>153</v>
      </c>
      <c r="B36" s="330"/>
    </row>
    <row r="37" spans="1:2" ht="12" customHeight="1" x14ac:dyDescent="0.2">
      <c r="A37" s="330" t="s">
        <v>154</v>
      </c>
      <c r="B37" s="330"/>
    </row>
    <row r="38" spans="1:2" ht="12" customHeight="1" x14ac:dyDescent="0.2">
      <c r="A38" s="330" t="s">
        <v>155</v>
      </c>
      <c r="B38" s="330"/>
    </row>
    <row r="39" spans="1:2" ht="12" customHeight="1" x14ac:dyDescent="0.2">
      <c r="A39" s="257"/>
    </row>
    <row r="40" spans="1:2" ht="12" customHeight="1" x14ac:dyDescent="0.2">
      <c r="A40" s="257" t="s">
        <v>148</v>
      </c>
    </row>
  </sheetData>
  <mergeCells count="11">
    <mergeCell ref="A34:B34"/>
    <mergeCell ref="A35:B35"/>
    <mergeCell ref="A36:B36"/>
    <mergeCell ref="A37:B37"/>
    <mergeCell ref="A38:B38"/>
    <mergeCell ref="A33:B33"/>
    <mergeCell ref="A1:F1"/>
    <mergeCell ref="H1:I1"/>
    <mergeCell ref="A4:A5"/>
    <mergeCell ref="A12:A13"/>
    <mergeCell ref="A21:A22"/>
  </mergeCells>
  <hyperlinks>
    <hyperlink ref="H1" location="Contents!A1" display="back to contents"/>
  </hyperlinks>
  <pageMargins left="0.05" right="0.05" top="0.5" bottom="0.5" header="0" footer="0"/>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sqref="A1:H1"/>
    </sheetView>
  </sheetViews>
  <sheetFormatPr defaultRowHeight="12.75" x14ac:dyDescent="0.2"/>
  <cols>
    <col min="1" max="1" width="28.42578125" style="144" customWidth="1"/>
    <col min="2" max="16384" width="9.140625" style="144"/>
  </cols>
  <sheetData>
    <row r="1" spans="1:17" ht="18" customHeight="1" x14ac:dyDescent="0.25">
      <c r="A1" s="331" t="s">
        <v>222</v>
      </c>
      <c r="B1" s="331"/>
      <c r="C1" s="331"/>
      <c r="D1" s="331"/>
      <c r="E1" s="331"/>
      <c r="F1" s="331"/>
      <c r="G1" s="331"/>
      <c r="H1" s="331"/>
      <c r="I1" s="157"/>
      <c r="J1" s="332" t="s">
        <v>69</v>
      </c>
      <c r="K1" s="332"/>
      <c r="L1" s="332"/>
      <c r="M1" s="157"/>
      <c r="N1" s="157"/>
      <c r="O1" s="204"/>
      <c r="P1" s="204"/>
      <c r="Q1" s="157"/>
    </row>
    <row r="2" spans="1:17" ht="15" customHeight="1" x14ac:dyDescent="0.2">
      <c r="B2" s="206"/>
      <c r="C2" s="206"/>
      <c r="D2" s="206"/>
      <c r="E2" s="206"/>
      <c r="F2" s="206"/>
      <c r="G2" s="206"/>
    </row>
    <row r="3" spans="1:17" x14ac:dyDescent="0.2">
      <c r="A3" s="207" t="s">
        <v>77</v>
      </c>
      <c r="B3" s="208">
        <v>12</v>
      </c>
      <c r="C3" s="209">
        <v>13</v>
      </c>
      <c r="D3" s="209">
        <v>14</v>
      </c>
      <c r="E3" s="209">
        <v>15</v>
      </c>
      <c r="F3" s="209">
        <v>16</v>
      </c>
      <c r="G3" s="209">
        <v>17</v>
      </c>
      <c r="H3" s="209">
        <v>18</v>
      </c>
      <c r="I3" s="228">
        <v>19</v>
      </c>
      <c r="J3" s="237">
        <v>20</v>
      </c>
      <c r="K3" s="237">
        <v>21</v>
      </c>
      <c r="L3" s="237">
        <v>22</v>
      </c>
      <c r="M3" s="206"/>
    </row>
    <row r="4" spans="1:17" x14ac:dyDescent="0.2">
      <c r="A4" s="337" t="s">
        <v>159</v>
      </c>
      <c r="B4" s="210"/>
      <c r="C4" s="211"/>
      <c r="D4" s="211"/>
      <c r="E4" s="211"/>
      <c r="F4" s="211"/>
      <c r="G4" s="211"/>
      <c r="H4" s="211"/>
      <c r="M4" s="206"/>
    </row>
    <row r="5" spans="1:17" x14ac:dyDescent="0.2">
      <c r="A5" s="338"/>
      <c r="B5" s="208"/>
      <c r="C5" s="209"/>
      <c r="D5" s="209"/>
      <c r="E5" s="209"/>
      <c r="F5" s="209"/>
      <c r="G5" s="209"/>
      <c r="H5" s="209"/>
    </row>
    <row r="6" spans="1:17" x14ac:dyDescent="0.2">
      <c r="A6" s="212" t="s">
        <v>80</v>
      </c>
      <c r="B6" s="213">
        <f>'Table 1 - COVID deaths'!N87</f>
        <v>0</v>
      </c>
      <c r="C6" s="214">
        <f>'Table 1 - COVID deaths'!O87</f>
        <v>5</v>
      </c>
      <c r="D6" s="214">
        <f>'Table 1 - COVID deaths'!P87</f>
        <v>49</v>
      </c>
      <c r="E6" s="214">
        <f>'Table 1 - COVID deaths'!Q87</f>
        <v>189</v>
      </c>
      <c r="F6" s="214">
        <f>'Table 1 - COVID deaths'!R87</f>
        <v>303</v>
      </c>
      <c r="G6" s="214">
        <f>'Table 1 - COVID deaths'!S87</f>
        <v>340</v>
      </c>
      <c r="H6" s="214">
        <f>'Table 1 - COVID deaths'!T87</f>
        <v>315</v>
      </c>
      <c r="I6" s="214">
        <f>'Table 1 - COVID deaths'!U87</f>
        <v>238</v>
      </c>
      <c r="J6" s="214">
        <f>'Table 1 - COVID deaths'!V87</f>
        <v>187</v>
      </c>
      <c r="K6" s="214">
        <f>'Table 1 - COVID deaths'!W87</f>
        <v>124</v>
      </c>
      <c r="L6" s="214">
        <f>'Table 1 - COVID deaths'!X87</f>
        <v>68</v>
      </c>
      <c r="M6" s="214"/>
    </row>
    <row r="7" spans="1:17" x14ac:dyDescent="0.2">
      <c r="A7" s="212" t="s">
        <v>81</v>
      </c>
      <c r="B7" s="213">
        <f>'Table 1 - COVID deaths'!N88</f>
        <v>2</v>
      </c>
      <c r="C7" s="214">
        <f>'Table 1 - COVID deaths'!O88</f>
        <v>14</v>
      </c>
      <c r="D7" s="214">
        <f>'Table 1 - COVID deaths'!P88</f>
        <v>39</v>
      </c>
      <c r="E7" s="214">
        <f>'Table 1 - COVID deaths'!Q88</f>
        <v>64</v>
      </c>
      <c r="F7" s="214">
        <f>'Table 1 - COVID deaths'!R88</f>
        <v>36</v>
      </c>
      <c r="G7" s="214">
        <f>'Table 1 - COVID deaths'!S88</f>
        <v>42</v>
      </c>
      <c r="H7" s="214">
        <f>'Table 1 - COVID deaths'!T88</f>
        <v>17</v>
      </c>
      <c r="I7" s="214">
        <f>'Table 1 - COVID deaths'!U88</f>
        <v>22</v>
      </c>
      <c r="J7" s="214">
        <f>'Table 1 - COVID deaths'!V88</f>
        <v>19</v>
      </c>
      <c r="K7" s="214">
        <f>'Table 1 - COVID deaths'!W88</f>
        <v>9</v>
      </c>
      <c r="L7" s="214">
        <f>'Table 1 - COVID deaths'!X88</f>
        <v>8</v>
      </c>
      <c r="M7" s="214"/>
    </row>
    <row r="8" spans="1:17" x14ac:dyDescent="0.2">
      <c r="A8" s="212" t="s">
        <v>82</v>
      </c>
      <c r="B8" s="213">
        <f>'Table 1 - COVID deaths'!N89</f>
        <v>8</v>
      </c>
      <c r="C8" s="214">
        <f>'Table 1 - COVID deaths'!O89</f>
        <v>43</v>
      </c>
      <c r="D8" s="214">
        <f>'Table 1 - COVID deaths'!P89</f>
        <v>193</v>
      </c>
      <c r="E8" s="214">
        <f>'Table 1 - COVID deaths'!Q89</f>
        <v>357</v>
      </c>
      <c r="F8" s="214">
        <f>'Table 1 - COVID deaths'!R89</f>
        <v>311</v>
      </c>
      <c r="G8" s="214">
        <f>'Table 1 - COVID deaths'!S89</f>
        <v>277</v>
      </c>
      <c r="H8" s="214">
        <f>'Table 1 - COVID deaths'!T89</f>
        <v>194</v>
      </c>
      <c r="I8" s="214">
        <f>'Table 1 - COVID deaths'!U89</f>
        <v>154</v>
      </c>
      <c r="J8" s="214">
        <f>'Table 1 - COVID deaths'!V89</f>
        <v>128</v>
      </c>
      <c r="K8" s="214">
        <f>'Table 1 - COVID deaths'!W89</f>
        <v>95</v>
      </c>
      <c r="L8" s="214">
        <f>'Table 1 - COVID deaths'!X89</f>
        <v>55</v>
      </c>
      <c r="M8" s="214"/>
    </row>
    <row r="9" spans="1:17" x14ac:dyDescent="0.2">
      <c r="A9" s="212" t="s">
        <v>83</v>
      </c>
      <c r="B9" s="213">
        <f>'Table 1 - COVID deaths'!N90</f>
        <v>0</v>
      </c>
      <c r="C9" s="214">
        <f>'Table 1 - COVID deaths'!O90</f>
        <v>0</v>
      </c>
      <c r="D9" s="214">
        <f>'Table 1 - COVID deaths'!P90</f>
        <v>1</v>
      </c>
      <c r="E9" s="214">
        <f>'Table 1 - COVID deaths'!Q90</f>
        <v>0</v>
      </c>
      <c r="F9" s="214">
        <f>'Table 1 - COVID deaths'!R90</f>
        <v>0</v>
      </c>
      <c r="G9" s="214">
        <f>'Table 1 - COVID deaths'!S90</f>
        <v>0</v>
      </c>
      <c r="H9" s="214">
        <f>'Table 1 - COVID deaths'!T90</f>
        <v>0</v>
      </c>
      <c r="I9" s="214">
        <f>'Table 1 - COVID deaths'!U90</f>
        <v>1</v>
      </c>
      <c r="J9" s="214">
        <f>'Table 1 - COVID deaths'!V90</f>
        <v>2</v>
      </c>
      <c r="K9" s="214">
        <f>'Table 1 - COVID deaths'!W90</f>
        <v>2</v>
      </c>
      <c r="L9" s="214">
        <f>'Table 1 - COVID deaths'!X90</f>
        <v>0</v>
      </c>
      <c r="M9" s="214"/>
    </row>
    <row r="10" spans="1:17" x14ac:dyDescent="0.2">
      <c r="A10" s="212" t="s">
        <v>158</v>
      </c>
      <c r="B10" s="215">
        <f>SUM(B6:B9)</f>
        <v>10</v>
      </c>
      <c r="C10" s="216">
        <f t="shared" ref="C10:J10" si="0">SUM(C6:C9)</f>
        <v>62</v>
      </c>
      <c r="D10" s="216">
        <f t="shared" si="0"/>
        <v>282</v>
      </c>
      <c r="E10" s="216">
        <f t="shared" si="0"/>
        <v>610</v>
      </c>
      <c r="F10" s="216">
        <f t="shared" si="0"/>
        <v>650</v>
      </c>
      <c r="G10" s="216">
        <f t="shared" si="0"/>
        <v>659</v>
      </c>
      <c r="H10" s="216">
        <f t="shared" ref="H10" si="1">SUM(H6:H9)</f>
        <v>526</v>
      </c>
      <c r="I10" s="216">
        <f t="shared" si="0"/>
        <v>415</v>
      </c>
      <c r="J10" s="216">
        <f t="shared" si="0"/>
        <v>336</v>
      </c>
      <c r="K10" s="216">
        <f t="shared" ref="K10:L10" si="2">SUM(K6:K9)</f>
        <v>230</v>
      </c>
      <c r="L10" s="216">
        <f t="shared" si="2"/>
        <v>131</v>
      </c>
      <c r="M10" s="216"/>
    </row>
    <row r="11" spans="1:17" x14ac:dyDescent="0.2">
      <c r="A11" s="336" t="s">
        <v>160</v>
      </c>
      <c r="B11" s="215"/>
      <c r="C11" s="216"/>
      <c r="D11" s="216"/>
      <c r="E11" s="216"/>
      <c r="F11" s="216"/>
      <c r="G11" s="216"/>
      <c r="H11" s="216"/>
      <c r="I11" s="216"/>
      <c r="J11" s="216"/>
      <c r="K11" s="216"/>
      <c r="L11" s="216"/>
      <c r="M11" s="216"/>
    </row>
    <row r="12" spans="1:17" x14ac:dyDescent="0.2">
      <c r="A12" s="336"/>
      <c r="B12" s="217"/>
      <c r="C12" s="206"/>
      <c r="D12" s="206"/>
      <c r="E12" s="206"/>
      <c r="F12" s="206"/>
      <c r="G12" s="206"/>
      <c r="H12" s="206"/>
    </row>
    <row r="13" spans="1:17" x14ac:dyDescent="0.2">
      <c r="A13" s="212" t="s">
        <v>80</v>
      </c>
      <c r="B13" s="218">
        <f>B6/B$10</f>
        <v>0</v>
      </c>
      <c r="C13" s="219">
        <f t="shared" ref="C13:J13" si="3">C6/C$10</f>
        <v>8.0645161290322578E-2</v>
      </c>
      <c r="D13" s="219">
        <f t="shared" si="3"/>
        <v>0.17375886524822695</v>
      </c>
      <c r="E13" s="219">
        <f t="shared" si="3"/>
        <v>0.30983606557377047</v>
      </c>
      <c r="F13" s="219">
        <f t="shared" si="3"/>
        <v>0.46615384615384614</v>
      </c>
      <c r="G13" s="219">
        <f t="shared" si="3"/>
        <v>0.51593323216995446</v>
      </c>
      <c r="H13" s="219">
        <f t="shared" ref="H13" si="4">H6/H$10</f>
        <v>0.59885931558935357</v>
      </c>
      <c r="I13" s="219">
        <f t="shared" si="3"/>
        <v>0.57349397590361451</v>
      </c>
      <c r="J13" s="219">
        <f t="shared" si="3"/>
        <v>0.55654761904761907</v>
      </c>
      <c r="K13" s="219">
        <f t="shared" ref="K13:L13" si="5">K6/K$10</f>
        <v>0.53913043478260869</v>
      </c>
      <c r="L13" s="219">
        <f t="shared" si="5"/>
        <v>0.51908396946564883</v>
      </c>
      <c r="M13" s="219"/>
    </row>
    <row r="14" spans="1:17" x14ac:dyDescent="0.2">
      <c r="A14" s="212" t="s">
        <v>81</v>
      </c>
      <c r="B14" s="218">
        <f t="shared" ref="B14:G14" si="6">B7/B$10</f>
        <v>0.2</v>
      </c>
      <c r="C14" s="219">
        <f t="shared" si="6"/>
        <v>0.22580645161290322</v>
      </c>
      <c r="D14" s="219">
        <f t="shared" si="6"/>
        <v>0.13829787234042554</v>
      </c>
      <c r="E14" s="219">
        <f t="shared" si="6"/>
        <v>0.10491803278688525</v>
      </c>
      <c r="F14" s="219">
        <f t="shared" si="6"/>
        <v>5.5384615384615386E-2</v>
      </c>
      <c r="G14" s="219">
        <f t="shared" si="6"/>
        <v>6.3732928679817905E-2</v>
      </c>
      <c r="H14" s="219">
        <f t="shared" ref="H14:J14" si="7">H7/H$10</f>
        <v>3.2319391634980987E-2</v>
      </c>
      <c r="I14" s="219">
        <f t="shared" si="7"/>
        <v>5.3012048192771083E-2</v>
      </c>
      <c r="J14" s="219">
        <f t="shared" si="7"/>
        <v>5.6547619047619048E-2</v>
      </c>
      <c r="K14" s="219">
        <f t="shared" ref="K14" si="8">K7/K$10</f>
        <v>3.9130434782608699E-2</v>
      </c>
      <c r="L14" s="219">
        <f>L7/L$10</f>
        <v>6.1068702290076333E-2</v>
      </c>
      <c r="M14" s="219"/>
    </row>
    <row r="15" spans="1:17" x14ac:dyDescent="0.2">
      <c r="A15" s="212" t="s">
        <v>82</v>
      </c>
      <c r="B15" s="218">
        <f t="shared" ref="B15:G15" si="9">B8/B$10</f>
        <v>0.8</v>
      </c>
      <c r="C15" s="219">
        <f t="shared" si="9"/>
        <v>0.69354838709677424</v>
      </c>
      <c r="D15" s="219">
        <f t="shared" si="9"/>
        <v>0.68439716312056742</v>
      </c>
      <c r="E15" s="219">
        <f t="shared" si="9"/>
        <v>0.58524590163934431</v>
      </c>
      <c r="F15" s="219">
        <f t="shared" si="9"/>
        <v>0.47846153846153844</v>
      </c>
      <c r="G15" s="219">
        <f t="shared" si="9"/>
        <v>0.4203338391502276</v>
      </c>
      <c r="H15" s="219">
        <f t="shared" ref="H15:J15" si="10">H8/H$10</f>
        <v>0.36882129277566539</v>
      </c>
      <c r="I15" s="219">
        <f t="shared" si="10"/>
        <v>0.37108433734939761</v>
      </c>
      <c r="J15" s="219">
        <f t="shared" si="10"/>
        <v>0.38095238095238093</v>
      </c>
      <c r="K15" s="219">
        <f t="shared" ref="K15:L15" si="11">K8/K$10</f>
        <v>0.41304347826086957</v>
      </c>
      <c r="L15" s="219">
        <f t="shared" si="11"/>
        <v>0.41984732824427479</v>
      </c>
      <c r="M15" s="219"/>
    </row>
    <row r="16" spans="1:17" x14ac:dyDescent="0.2">
      <c r="A16" s="212" t="s">
        <v>83</v>
      </c>
      <c r="B16" s="218">
        <f t="shared" ref="B16:G16" si="12">B9/B$10</f>
        <v>0</v>
      </c>
      <c r="C16" s="219">
        <f t="shared" si="12"/>
        <v>0</v>
      </c>
      <c r="D16" s="219">
        <f t="shared" si="12"/>
        <v>3.5460992907801418E-3</v>
      </c>
      <c r="E16" s="219">
        <f t="shared" si="12"/>
        <v>0</v>
      </c>
      <c r="F16" s="219">
        <f t="shared" si="12"/>
        <v>0</v>
      </c>
      <c r="G16" s="219">
        <f t="shared" si="12"/>
        <v>0</v>
      </c>
      <c r="H16" s="219">
        <f t="shared" ref="H16:J16" si="13">H9/H$10</f>
        <v>0</v>
      </c>
      <c r="I16" s="219">
        <f t="shared" si="13"/>
        <v>2.4096385542168677E-3</v>
      </c>
      <c r="J16" s="219">
        <f t="shared" si="13"/>
        <v>5.9523809523809521E-3</v>
      </c>
      <c r="K16" s="219">
        <f t="shared" ref="K16:L16" si="14">K9/K$10</f>
        <v>8.6956521739130436E-3</v>
      </c>
      <c r="L16" s="219">
        <f t="shared" si="14"/>
        <v>0</v>
      </c>
      <c r="M16" s="219"/>
    </row>
    <row r="18" spans="1:1" x14ac:dyDescent="0.2">
      <c r="A18" s="257" t="s">
        <v>148</v>
      </c>
    </row>
  </sheetData>
  <mergeCells count="4">
    <mergeCell ref="A1:H1"/>
    <mergeCell ref="J1:L1"/>
    <mergeCell ref="A11:A12"/>
    <mergeCell ref="A4:A5"/>
  </mergeCells>
  <hyperlinks>
    <hyperlink ref="J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election sqref="A1:G1"/>
    </sheetView>
  </sheetViews>
  <sheetFormatPr defaultRowHeight="12.75" x14ac:dyDescent="0.2"/>
  <cols>
    <col min="1" max="1" width="17.5703125" style="107" bestFit="1" customWidth="1"/>
    <col min="2" max="2" width="15.42578125" style="107" customWidth="1"/>
    <col min="3" max="3" width="17.42578125" style="107" customWidth="1"/>
    <col min="4" max="16384" width="9.140625" style="107"/>
  </cols>
  <sheetData>
    <row r="1" spans="1:10" ht="18" customHeight="1" x14ac:dyDescent="0.25">
      <c r="A1" s="340" t="s">
        <v>161</v>
      </c>
      <c r="B1" s="340"/>
      <c r="C1" s="340"/>
      <c r="D1" s="340"/>
      <c r="E1" s="340"/>
      <c r="F1" s="340"/>
      <c r="G1" s="340"/>
      <c r="I1" s="321" t="s">
        <v>69</v>
      </c>
      <c r="J1" s="321"/>
    </row>
    <row r="2" spans="1:10" ht="15" customHeight="1" x14ac:dyDescent="0.2">
      <c r="A2" s="248"/>
    </row>
    <row r="3" spans="1:10" ht="15" customHeight="1" x14ac:dyDescent="0.2">
      <c r="A3" s="341" t="s">
        <v>56</v>
      </c>
      <c r="B3" s="343" t="s">
        <v>87</v>
      </c>
      <c r="C3" s="343" t="s">
        <v>88</v>
      </c>
    </row>
    <row r="4" spans="1:10" ht="15" customHeight="1" x14ac:dyDescent="0.2">
      <c r="A4" s="341"/>
      <c r="B4" s="343"/>
      <c r="C4" s="343"/>
    </row>
    <row r="5" spans="1:10" x14ac:dyDescent="0.2">
      <c r="A5" s="342"/>
      <c r="B5" s="344"/>
      <c r="C5" s="344"/>
    </row>
    <row r="6" spans="1:10" x14ac:dyDescent="0.2">
      <c r="A6" s="249">
        <v>43902</v>
      </c>
      <c r="B6" s="250">
        <v>2</v>
      </c>
      <c r="C6" s="251">
        <v>0</v>
      </c>
    </row>
    <row r="7" spans="1:10" x14ac:dyDescent="0.2">
      <c r="A7" s="252">
        <v>43903</v>
      </c>
      <c r="B7" s="253">
        <v>2</v>
      </c>
      <c r="C7" s="254">
        <f>'Figure 2 data'!B84</f>
        <v>0</v>
      </c>
    </row>
    <row r="8" spans="1:10" x14ac:dyDescent="0.2">
      <c r="A8" s="252">
        <v>43904</v>
      </c>
      <c r="B8" s="253">
        <v>4</v>
      </c>
      <c r="C8" s="254">
        <f>'Figure 2 data'!B85</f>
        <v>0</v>
      </c>
    </row>
    <row r="9" spans="1:10" x14ac:dyDescent="0.2">
      <c r="A9" s="252">
        <v>43905</v>
      </c>
      <c r="B9" s="253">
        <v>5</v>
      </c>
      <c r="C9" s="254">
        <f>'Figure 2 data'!B86</f>
        <v>0</v>
      </c>
    </row>
    <row r="10" spans="1:10" x14ac:dyDescent="0.2">
      <c r="A10" s="252">
        <v>43906</v>
      </c>
      <c r="B10" s="253">
        <v>8</v>
      </c>
      <c r="C10" s="254">
        <f>'Figure 2 data'!B87</f>
        <v>0</v>
      </c>
    </row>
    <row r="11" spans="1:10" x14ac:dyDescent="0.2">
      <c r="A11" s="252">
        <v>43907</v>
      </c>
      <c r="B11" s="253">
        <v>10</v>
      </c>
      <c r="C11" s="254">
        <f>'Figure 2 data'!B88</f>
        <v>2</v>
      </c>
    </row>
    <row r="12" spans="1:10" x14ac:dyDescent="0.2">
      <c r="A12" s="252">
        <v>43908</v>
      </c>
      <c r="B12" s="253">
        <v>14</v>
      </c>
      <c r="C12" s="254">
        <f>'Figure 2 data'!B89</f>
        <v>5</v>
      </c>
    </row>
    <row r="13" spans="1:10" x14ac:dyDescent="0.2">
      <c r="A13" s="252">
        <v>43909</v>
      </c>
      <c r="B13" s="253">
        <v>18</v>
      </c>
      <c r="C13" s="254">
        <f>'Figure 2 data'!B90</f>
        <v>6</v>
      </c>
    </row>
    <row r="14" spans="1:10" x14ac:dyDescent="0.2">
      <c r="A14" s="252">
        <v>43910</v>
      </c>
      <c r="B14" s="253">
        <v>23</v>
      </c>
      <c r="C14" s="254">
        <f>'Figure 2 data'!B91</f>
        <v>10</v>
      </c>
    </row>
    <row r="15" spans="1:10" x14ac:dyDescent="0.2">
      <c r="A15" s="252">
        <v>43911</v>
      </c>
      <c r="B15" s="253">
        <v>30</v>
      </c>
      <c r="C15" s="254">
        <f>'Figure 2 data'!B92</f>
        <v>10</v>
      </c>
    </row>
    <row r="16" spans="1:10" x14ac:dyDescent="0.2">
      <c r="A16" s="252">
        <v>43912</v>
      </c>
      <c r="B16" s="253">
        <v>36</v>
      </c>
      <c r="C16" s="254">
        <f>'Figure 2 data'!B93</f>
        <v>10</v>
      </c>
    </row>
    <row r="17" spans="1:3" x14ac:dyDescent="0.2">
      <c r="A17" s="252">
        <v>43913</v>
      </c>
      <c r="B17" s="253">
        <v>43</v>
      </c>
      <c r="C17" s="254">
        <f>'Figure 2 data'!B94</f>
        <v>12</v>
      </c>
    </row>
    <row r="18" spans="1:3" x14ac:dyDescent="0.2">
      <c r="A18" s="252">
        <v>43914</v>
      </c>
      <c r="B18" s="253">
        <v>55</v>
      </c>
      <c r="C18" s="254">
        <f>'Figure 2 data'!B95</f>
        <v>14</v>
      </c>
    </row>
    <row r="19" spans="1:3" x14ac:dyDescent="0.2">
      <c r="A19" s="252">
        <v>43915</v>
      </c>
      <c r="B19" s="253">
        <v>77</v>
      </c>
      <c r="C19" s="254">
        <f>'Figure 2 data'!B96</f>
        <v>15</v>
      </c>
    </row>
    <row r="20" spans="1:3" x14ac:dyDescent="0.2">
      <c r="A20" s="252">
        <v>43916</v>
      </c>
      <c r="B20" s="253">
        <v>100</v>
      </c>
      <c r="C20" s="254">
        <f>'Figure 2 data'!B97</f>
        <v>30</v>
      </c>
    </row>
    <row r="21" spans="1:3" x14ac:dyDescent="0.2">
      <c r="A21" s="252">
        <v>43917</v>
      </c>
      <c r="B21" s="253">
        <v>123</v>
      </c>
      <c r="C21" s="254">
        <f>'Figure 2 data'!B98</f>
        <v>65</v>
      </c>
    </row>
    <row r="22" spans="1:3" x14ac:dyDescent="0.2">
      <c r="A22" s="252">
        <v>43918</v>
      </c>
      <c r="B22" s="253">
        <v>160</v>
      </c>
      <c r="C22" s="254">
        <f>'Figure 2 data'!B99</f>
        <v>72</v>
      </c>
    </row>
    <row r="23" spans="1:3" x14ac:dyDescent="0.2">
      <c r="A23" s="252">
        <v>43919</v>
      </c>
      <c r="B23" s="253">
        <v>187</v>
      </c>
      <c r="C23" s="254">
        <f>'Figure 2 data'!B100</f>
        <v>72</v>
      </c>
    </row>
    <row r="24" spans="1:3" x14ac:dyDescent="0.2">
      <c r="A24" s="252">
        <v>43920</v>
      </c>
      <c r="B24" s="253">
        <v>238</v>
      </c>
      <c r="C24" s="254">
        <f>'Figure 2 data'!B101</f>
        <v>115</v>
      </c>
    </row>
    <row r="25" spans="1:3" x14ac:dyDescent="0.2">
      <c r="A25" s="252">
        <v>43921</v>
      </c>
      <c r="B25" s="253">
        <v>296</v>
      </c>
      <c r="C25" s="254">
        <f>'Figure 2 data'!B102</f>
        <v>165</v>
      </c>
    </row>
    <row r="26" spans="1:3" x14ac:dyDescent="0.2">
      <c r="A26" s="252">
        <v>43922</v>
      </c>
      <c r="B26" s="253">
        <v>361</v>
      </c>
      <c r="C26" s="254">
        <f>'Figure 2 data'!B103</f>
        <v>214</v>
      </c>
    </row>
    <row r="27" spans="1:3" x14ac:dyDescent="0.2">
      <c r="A27" s="252">
        <v>43923</v>
      </c>
      <c r="B27" s="253">
        <v>422</v>
      </c>
      <c r="C27" s="254">
        <f>'Figure 2 data'!B104</f>
        <v>277</v>
      </c>
    </row>
    <row r="28" spans="1:3" x14ac:dyDescent="0.2">
      <c r="A28" s="252">
        <v>43924</v>
      </c>
      <c r="B28" s="253">
        <v>498</v>
      </c>
      <c r="C28" s="254">
        <f>'Figure 2 data'!B105</f>
        <v>348</v>
      </c>
    </row>
    <row r="29" spans="1:3" x14ac:dyDescent="0.2">
      <c r="A29" s="252">
        <v>43925</v>
      </c>
      <c r="B29" s="253">
        <v>554</v>
      </c>
      <c r="C29" s="254">
        <f>'Figure 2 data'!B106</f>
        <v>350</v>
      </c>
    </row>
    <row r="30" spans="1:3" x14ac:dyDescent="0.2">
      <c r="A30" s="252">
        <v>43926</v>
      </c>
      <c r="B30" s="253">
        <v>640</v>
      </c>
      <c r="C30" s="254">
        <f>'Figure 2 data'!B107</f>
        <v>354</v>
      </c>
    </row>
    <row r="31" spans="1:3" x14ac:dyDescent="0.2">
      <c r="A31" s="252">
        <v>43927</v>
      </c>
      <c r="B31" s="253">
        <v>729</v>
      </c>
      <c r="C31" s="254">
        <f>'Figure 2 data'!B108</f>
        <v>476</v>
      </c>
    </row>
    <row r="32" spans="1:3" x14ac:dyDescent="0.2">
      <c r="A32" s="252">
        <v>43928</v>
      </c>
      <c r="B32" s="253">
        <v>813</v>
      </c>
      <c r="C32" s="254">
        <f>'Figure 2 data'!B109</f>
        <v>593</v>
      </c>
    </row>
    <row r="33" spans="1:3" x14ac:dyDescent="0.2">
      <c r="A33" s="252">
        <v>43929</v>
      </c>
      <c r="B33" s="253">
        <v>904</v>
      </c>
      <c r="C33" s="254">
        <f>'Figure 2 data'!B110</f>
        <v>718</v>
      </c>
    </row>
    <row r="34" spans="1:3" x14ac:dyDescent="0.2">
      <c r="A34" s="252">
        <v>43930</v>
      </c>
      <c r="B34" s="253">
        <v>1012</v>
      </c>
      <c r="C34" s="254">
        <f>'Figure 2 data'!B111</f>
        <v>819</v>
      </c>
    </row>
    <row r="35" spans="1:3" x14ac:dyDescent="0.2">
      <c r="A35" s="252">
        <v>43931</v>
      </c>
      <c r="B35" s="253">
        <v>1110</v>
      </c>
      <c r="C35" s="254">
        <f>'Figure 2 data'!B112</f>
        <v>904</v>
      </c>
    </row>
    <row r="36" spans="1:3" x14ac:dyDescent="0.2">
      <c r="A36" s="255">
        <v>43932</v>
      </c>
      <c r="B36" s="253">
        <v>1205</v>
      </c>
      <c r="C36" s="254">
        <f>'Figure 2 data'!B113</f>
        <v>954</v>
      </c>
    </row>
    <row r="37" spans="1:3" x14ac:dyDescent="0.2">
      <c r="A37" s="255">
        <v>43933</v>
      </c>
      <c r="B37" s="253">
        <v>1279</v>
      </c>
      <c r="C37" s="254">
        <f>'Figure 2 data'!B114</f>
        <v>964</v>
      </c>
    </row>
    <row r="38" spans="1:3" x14ac:dyDescent="0.2">
      <c r="A38" s="255">
        <v>43934</v>
      </c>
      <c r="B38" s="256">
        <v>1358</v>
      </c>
      <c r="C38" s="254">
        <f>'Figure 2 data'!B115</f>
        <v>1041</v>
      </c>
    </row>
    <row r="39" spans="1:3" x14ac:dyDescent="0.2">
      <c r="A39" s="255">
        <v>43935</v>
      </c>
      <c r="B39" s="256">
        <v>1458</v>
      </c>
      <c r="C39" s="254">
        <f>'Figure 2 data'!B116</f>
        <v>1185</v>
      </c>
    </row>
    <row r="40" spans="1:3" x14ac:dyDescent="0.2">
      <c r="A40" s="255">
        <v>43936</v>
      </c>
      <c r="B40" s="256">
        <v>1552</v>
      </c>
      <c r="C40" s="254">
        <f>'Figure 2 data'!B117</f>
        <v>1334</v>
      </c>
    </row>
    <row r="41" spans="1:3" x14ac:dyDescent="0.2">
      <c r="A41" s="255">
        <v>43937</v>
      </c>
      <c r="B41" s="256">
        <v>1653</v>
      </c>
      <c r="C41" s="254">
        <f>'Figure 2 data'!B118</f>
        <v>1462</v>
      </c>
    </row>
    <row r="42" spans="1:3" x14ac:dyDescent="0.2">
      <c r="A42" s="255">
        <v>43938</v>
      </c>
      <c r="B42" s="256">
        <v>1738</v>
      </c>
      <c r="C42" s="254">
        <f>'Figure 2 data'!B119</f>
        <v>1572</v>
      </c>
    </row>
    <row r="43" spans="1:3" x14ac:dyDescent="0.2">
      <c r="A43" s="255">
        <v>43939</v>
      </c>
      <c r="B43" s="256">
        <v>1833</v>
      </c>
      <c r="C43" s="254">
        <f>'Figure 2 data'!B120</f>
        <v>1597</v>
      </c>
    </row>
    <row r="44" spans="1:3" x14ac:dyDescent="0.2">
      <c r="A44" s="255">
        <v>43940</v>
      </c>
      <c r="B44" s="256">
        <v>1922</v>
      </c>
      <c r="C44" s="254">
        <f>'Figure 2 data'!B121</f>
        <v>1614</v>
      </c>
    </row>
    <row r="45" spans="1:3" x14ac:dyDescent="0.2">
      <c r="A45" s="255">
        <v>43941</v>
      </c>
      <c r="B45" s="256">
        <v>2027</v>
      </c>
      <c r="C45" s="254">
        <f>'Figure 2 data'!B122</f>
        <v>1738</v>
      </c>
    </row>
    <row r="46" spans="1:3" x14ac:dyDescent="0.2">
      <c r="A46" s="255">
        <v>43942</v>
      </c>
      <c r="B46" s="256">
        <v>2123</v>
      </c>
      <c r="C46" s="254">
        <f>'Figure 2 data'!B123</f>
        <v>1898</v>
      </c>
    </row>
    <row r="47" spans="1:3" x14ac:dyDescent="0.2">
      <c r="A47" s="255">
        <v>43943</v>
      </c>
      <c r="B47" s="256">
        <v>2211</v>
      </c>
      <c r="C47" s="254">
        <f>'Figure 2 data'!B124</f>
        <v>2019</v>
      </c>
    </row>
    <row r="48" spans="1:3" x14ac:dyDescent="0.2">
      <c r="A48" s="255">
        <v>43944</v>
      </c>
      <c r="B48" s="256">
        <v>2283</v>
      </c>
      <c r="C48" s="254">
        <f>'Figure 2 data'!B125</f>
        <v>2135</v>
      </c>
    </row>
    <row r="49" spans="1:3" x14ac:dyDescent="0.2">
      <c r="A49" s="255">
        <v>43945</v>
      </c>
      <c r="B49" s="256">
        <v>2359</v>
      </c>
      <c r="C49" s="254">
        <f>'Figure 2 data'!B126</f>
        <v>2219</v>
      </c>
    </row>
    <row r="50" spans="1:3" x14ac:dyDescent="0.2">
      <c r="A50" s="255">
        <v>43946</v>
      </c>
      <c r="B50" s="256">
        <v>2438</v>
      </c>
      <c r="C50" s="254">
        <f>'Figure 2 data'!B127</f>
        <v>2259</v>
      </c>
    </row>
    <row r="51" spans="1:3" x14ac:dyDescent="0.2">
      <c r="A51" s="255">
        <v>43947</v>
      </c>
      <c r="B51" s="256">
        <v>2516</v>
      </c>
      <c r="C51" s="254">
        <f>'Figure 2 data'!B128</f>
        <v>2273</v>
      </c>
    </row>
    <row r="52" spans="1:3" x14ac:dyDescent="0.2">
      <c r="A52" s="255">
        <v>43948</v>
      </c>
      <c r="B52" s="256">
        <v>2601</v>
      </c>
      <c r="C52" s="254">
        <f>'Figure 2 data'!B129</f>
        <v>2381</v>
      </c>
    </row>
    <row r="53" spans="1:3" x14ac:dyDescent="0.2">
      <c r="A53" s="255">
        <v>43949</v>
      </c>
      <c r="B53" s="256">
        <v>2660</v>
      </c>
      <c r="C53" s="254">
        <f>'Figure 2 data'!B130</f>
        <v>2515</v>
      </c>
    </row>
    <row r="54" spans="1:3" x14ac:dyDescent="0.2">
      <c r="A54" s="255">
        <v>43950</v>
      </c>
      <c r="B54" s="256">
        <v>2729</v>
      </c>
      <c r="C54" s="254">
        <f>'Figure 2 data'!B131</f>
        <v>2627</v>
      </c>
    </row>
    <row r="55" spans="1:3" x14ac:dyDescent="0.2">
      <c r="A55" s="255">
        <v>43951</v>
      </c>
      <c r="B55" s="256">
        <v>2797</v>
      </c>
      <c r="C55" s="254">
        <f>'Figure 2 data'!B132</f>
        <v>2702</v>
      </c>
    </row>
    <row r="56" spans="1:3" x14ac:dyDescent="0.2">
      <c r="A56" s="255">
        <v>43952</v>
      </c>
      <c r="B56" s="256">
        <v>2864</v>
      </c>
      <c r="C56" s="254">
        <f>'Figure 2 data'!B133</f>
        <v>2778</v>
      </c>
    </row>
    <row r="57" spans="1:3" x14ac:dyDescent="0.2">
      <c r="A57" s="255">
        <v>43953</v>
      </c>
      <c r="B57" s="256">
        <v>2924</v>
      </c>
      <c r="C57" s="254">
        <f>'Figure 2 data'!B134</f>
        <v>2792</v>
      </c>
    </row>
    <row r="58" spans="1:3" x14ac:dyDescent="0.2">
      <c r="A58" s="255">
        <v>43954</v>
      </c>
      <c r="B58" s="256">
        <v>2985</v>
      </c>
      <c r="C58" s="254">
        <f>'Figure 2 data'!B135</f>
        <v>2799</v>
      </c>
    </row>
    <row r="59" spans="1:3" x14ac:dyDescent="0.2">
      <c r="A59" s="255">
        <v>43955</v>
      </c>
      <c r="B59" s="256">
        <v>3047</v>
      </c>
      <c r="C59" s="254">
        <f>'Figure 2 data'!B136</f>
        <v>2864</v>
      </c>
    </row>
    <row r="60" spans="1:3" x14ac:dyDescent="0.2">
      <c r="A60" s="255">
        <v>43956</v>
      </c>
      <c r="B60" s="256">
        <v>3114</v>
      </c>
      <c r="C60" s="254">
        <f>'Figure 2 data'!B137</f>
        <v>2986</v>
      </c>
    </row>
    <row r="61" spans="1:3" x14ac:dyDescent="0.2">
      <c r="A61" s="255">
        <v>43957</v>
      </c>
      <c r="B61" s="256">
        <v>3173</v>
      </c>
      <c r="C61" s="254">
        <f>'Figure 2 data'!B138</f>
        <v>3071</v>
      </c>
    </row>
    <row r="62" spans="1:3" x14ac:dyDescent="0.2">
      <c r="A62" s="255">
        <v>43958</v>
      </c>
      <c r="B62" s="256">
        <v>3234</v>
      </c>
      <c r="C62" s="254">
        <f>'Figure 2 data'!B139</f>
        <v>3143</v>
      </c>
    </row>
    <row r="63" spans="1:3" x14ac:dyDescent="0.2">
      <c r="A63" s="255">
        <v>43959</v>
      </c>
      <c r="B63" s="256">
        <v>3292</v>
      </c>
      <c r="C63" s="254">
        <f>'Figure 2 data'!B140</f>
        <v>3192</v>
      </c>
    </row>
    <row r="64" spans="1:3" x14ac:dyDescent="0.2">
      <c r="A64" s="255">
        <v>43960</v>
      </c>
      <c r="B64" s="256">
        <v>3342</v>
      </c>
      <c r="C64" s="254">
        <f>'Figure 2 data'!B141</f>
        <v>3209</v>
      </c>
    </row>
    <row r="65" spans="1:3" x14ac:dyDescent="0.2">
      <c r="A65" s="255">
        <v>43961</v>
      </c>
      <c r="B65" s="254">
        <v>3380</v>
      </c>
      <c r="C65" s="254">
        <f>'Figure 2 data'!B142</f>
        <v>3214</v>
      </c>
    </row>
    <row r="66" spans="1:3" x14ac:dyDescent="0.2">
      <c r="A66" s="255">
        <v>43962</v>
      </c>
      <c r="B66" s="254">
        <v>3425</v>
      </c>
      <c r="C66" s="254">
        <f>'Figure 2 data'!B143</f>
        <v>3287</v>
      </c>
    </row>
    <row r="67" spans="1:3" x14ac:dyDescent="0.2">
      <c r="A67" s="255">
        <v>43963</v>
      </c>
      <c r="B67" s="254">
        <v>3460</v>
      </c>
      <c r="C67" s="254">
        <f>'Figure 2 data'!B144</f>
        <v>3377</v>
      </c>
    </row>
    <row r="68" spans="1:3" x14ac:dyDescent="0.2">
      <c r="A68" s="255">
        <v>43964</v>
      </c>
      <c r="B68" s="254">
        <v>3513</v>
      </c>
      <c r="C68" s="254">
        <f>'Figure 2 data'!B145</f>
        <v>3421</v>
      </c>
    </row>
    <row r="69" spans="1:3" x14ac:dyDescent="0.2">
      <c r="A69" s="255">
        <v>43965</v>
      </c>
      <c r="B69" s="254">
        <v>3563</v>
      </c>
      <c r="C69" s="254">
        <f>'Figure 2 data'!B146</f>
        <v>3477</v>
      </c>
    </row>
    <row r="70" spans="1:3" x14ac:dyDescent="0.2">
      <c r="A70" s="255">
        <v>43966</v>
      </c>
      <c r="B70" s="254">
        <v>3596</v>
      </c>
      <c r="C70" s="254">
        <f>'Figure 2 data'!B147</f>
        <v>3537</v>
      </c>
    </row>
    <row r="71" spans="1:3" x14ac:dyDescent="0.2">
      <c r="A71" s="255">
        <v>43967</v>
      </c>
      <c r="B71" s="254">
        <v>3633</v>
      </c>
      <c r="C71" s="254">
        <f>'Figure 2 data'!B148</f>
        <v>3547</v>
      </c>
    </row>
    <row r="72" spans="1:3" x14ac:dyDescent="0.2">
      <c r="A72" s="255">
        <v>43968</v>
      </c>
      <c r="B72" s="254">
        <v>3667</v>
      </c>
      <c r="C72" s="254">
        <f>'Figure 2 data'!B149</f>
        <v>3550</v>
      </c>
    </row>
    <row r="73" spans="1:3" x14ac:dyDescent="0.2">
      <c r="A73" s="255">
        <v>43969</v>
      </c>
      <c r="B73" s="254">
        <v>3701</v>
      </c>
      <c r="C73" s="254">
        <f>'Figure 2 data'!B150</f>
        <v>3596</v>
      </c>
    </row>
    <row r="74" spans="1:3" x14ac:dyDescent="0.2">
      <c r="A74" s="255">
        <v>43970</v>
      </c>
      <c r="B74" s="254">
        <v>3732</v>
      </c>
      <c r="C74" s="254">
        <f>'Figure 2 data'!B151</f>
        <v>3662</v>
      </c>
    </row>
    <row r="75" spans="1:3" x14ac:dyDescent="0.2">
      <c r="A75" s="255">
        <v>43971</v>
      </c>
      <c r="B75" s="254">
        <v>3758</v>
      </c>
      <c r="C75" s="254">
        <f>'Figure 2 data'!B152</f>
        <v>3710</v>
      </c>
    </row>
    <row r="76" spans="1:3" x14ac:dyDescent="0.2">
      <c r="A76" s="255">
        <v>43972</v>
      </c>
      <c r="B76" s="254">
        <v>3791</v>
      </c>
      <c r="C76" s="254">
        <f>'Figure 2 data'!B153</f>
        <v>3738</v>
      </c>
    </row>
    <row r="77" spans="1:3" x14ac:dyDescent="0.2">
      <c r="A77" s="255">
        <v>43973</v>
      </c>
      <c r="B77" s="254">
        <v>3810</v>
      </c>
      <c r="C77" s="254">
        <f>'Figure 2 data'!B154</f>
        <v>3766</v>
      </c>
    </row>
    <row r="78" spans="1:3" x14ac:dyDescent="0.2">
      <c r="A78" s="255">
        <v>43974</v>
      </c>
      <c r="B78" s="254">
        <v>3823</v>
      </c>
      <c r="C78" s="254">
        <f>'Figure 2 data'!B155</f>
        <v>3777</v>
      </c>
    </row>
    <row r="79" spans="1:3" x14ac:dyDescent="0.2">
      <c r="A79" s="255">
        <v>43975</v>
      </c>
      <c r="B79" s="254">
        <v>3835</v>
      </c>
      <c r="C79" s="254">
        <f>'Figure 2 data'!B156</f>
        <v>3780</v>
      </c>
    </row>
    <row r="80" spans="1:3" x14ac:dyDescent="0.2">
      <c r="A80" s="255">
        <v>43976</v>
      </c>
      <c r="B80" s="254"/>
      <c r="C80" s="254">
        <f>'Figure 2 data'!B157</f>
        <v>3802</v>
      </c>
    </row>
    <row r="81" spans="1:3" x14ac:dyDescent="0.2">
      <c r="A81" s="255">
        <v>43977</v>
      </c>
      <c r="B81" s="254"/>
      <c r="C81" s="254">
        <f>'Figure 2 data'!B158</f>
        <v>3822</v>
      </c>
    </row>
    <row r="82" spans="1:3" x14ac:dyDescent="0.2">
      <c r="A82" s="255">
        <v>43978</v>
      </c>
      <c r="B82" s="254"/>
      <c r="C82" s="254">
        <f>'Figure 2 data'!B159</f>
        <v>3843</v>
      </c>
    </row>
    <row r="83" spans="1:3" x14ac:dyDescent="0.2">
      <c r="A83" s="255">
        <v>43979</v>
      </c>
      <c r="B83" s="254"/>
      <c r="C83" s="254">
        <f>'Figure 2 data'!B160</f>
        <v>3868</v>
      </c>
    </row>
    <row r="84" spans="1:3" x14ac:dyDescent="0.2">
      <c r="A84" s="255">
        <v>43980</v>
      </c>
      <c r="B84" s="254"/>
      <c r="C84" s="254">
        <f>'Figure 2 data'!B161</f>
        <v>3899</v>
      </c>
    </row>
    <row r="85" spans="1:3" x14ac:dyDescent="0.2">
      <c r="A85" s="255">
        <v>43981</v>
      </c>
      <c r="B85" s="254"/>
      <c r="C85" s="254">
        <f>'Figure 2 data'!B162</f>
        <v>3909</v>
      </c>
    </row>
    <row r="86" spans="1:3" x14ac:dyDescent="0.2">
      <c r="A86" s="255">
        <v>43982</v>
      </c>
      <c r="B86" s="254"/>
      <c r="C86" s="254">
        <f>'Figure 2 data'!B163</f>
        <v>3911</v>
      </c>
    </row>
    <row r="88" spans="1:3" x14ac:dyDescent="0.2">
      <c r="A88" s="339" t="s">
        <v>148</v>
      </c>
      <c r="B88" s="339"/>
    </row>
  </sheetData>
  <mergeCells count="6">
    <mergeCell ref="I1:J1"/>
    <mergeCell ref="A88:B88"/>
    <mergeCell ref="A1:G1"/>
    <mergeCell ref="A3:A5"/>
    <mergeCell ref="B3:B5"/>
    <mergeCell ref="C3:C5"/>
  </mergeCells>
  <hyperlinks>
    <hyperlink ref="I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A28564450</value>
    </field>
    <field name="Objective-Title">
      <value order="0">NRS - Weekly COVID19 deaths - week22 - tables and figures (use this one)</value>
    </field>
    <field name="Objective-Description">
      <value order="0"/>
    </field>
    <field name="Objective-CreationStamp">
      <value order="0">2020-06-01T14:34:56Z</value>
    </field>
    <field name="Objective-IsApproved">
      <value order="0">false</value>
    </field>
    <field name="Objective-IsPublished">
      <value order="0">false</value>
    </field>
    <field name="Objective-DatePublished">
      <value order="0"/>
    </field>
    <field name="Objective-ModificationStamp">
      <value order="0">2020-06-02T12:59:48Z</value>
    </field>
    <field name="Objective-Owner">
      <value order="0">Kaye-Bardgett, Maria M (U441967)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vA41483268</value>
    </field>
    <field name="Objective-Version">
      <value order="0">0.6</value>
    </field>
    <field name="Objective-VersionNumber">
      <value order="0">6</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Charts</vt:lpstr>
      </vt:variant>
      <vt:variant>
        <vt:i4>9</vt:i4>
      </vt:variant>
    </vt:vector>
  </HeadingPairs>
  <TitlesOfParts>
    <vt:vector size="21" baseType="lpstr">
      <vt:lpstr>Contents</vt:lpstr>
      <vt:lpstr>Table 1 - COVID deaths</vt:lpstr>
      <vt:lpstr>Table 2 - All deaths</vt:lpstr>
      <vt:lpstr>Table 3 - deaths by location</vt:lpstr>
      <vt:lpstr>Figure 1 data</vt:lpstr>
      <vt:lpstr>Figure 2 data</vt:lpstr>
      <vt:lpstr>Figure 3a and 3b data</vt:lpstr>
      <vt:lpstr>Figure 4 data</vt:lpstr>
      <vt:lpstr>Figure 5 data</vt:lpstr>
      <vt:lpstr>Figure 6 data</vt:lpstr>
      <vt:lpstr>Figure 7 data</vt:lpstr>
      <vt:lpstr>Figure 8 data</vt:lpstr>
      <vt:lpstr>Figure 1</vt:lpstr>
      <vt:lpstr>Figure 2</vt:lpstr>
      <vt:lpstr>Figure 3a</vt:lpstr>
      <vt:lpstr>Figure 3b</vt:lpstr>
      <vt:lpstr>Figure 4</vt:lpstr>
      <vt:lpstr>Figure 5</vt:lpstr>
      <vt:lpstr>Figure 6</vt:lpstr>
      <vt:lpstr>Figure 7</vt:lpstr>
      <vt:lpstr>Figure 8</vt:lpstr>
    </vt:vector>
  </TitlesOfParts>
  <Company>National Records of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Kaye-Bardgett M (Maria)</dc:creator>
  <cp:lastModifiedBy>u446998</cp:lastModifiedBy>
  <cp:lastPrinted>2020-04-21T09:05:02Z</cp:lastPrinted>
  <dcterms:created xsi:type="dcterms:W3CDTF">2020-03-25T14:22:57Z</dcterms:created>
  <dcterms:modified xsi:type="dcterms:W3CDTF">2020-06-03T09:15:34Z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A28564450</vt:lpwstr>
  </property>
  <property fmtid="{D5CDD505-2E9C-101B-9397-08002B2CF9AE}" pid="4" name="Objective-Title">
    <vt:lpwstr>NRS - Weekly COVID19 deaths - week22 - tables and figures (use this one)</vt:lpwstr>
  </property>
  <property fmtid="{D5CDD505-2E9C-101B-9397-08002B2CF9AE}" pid="5" name="Objective-Description">
    <vt:lpwstr/>
  </property>
  <property fmtid="{D5CDD505-2E9C-101B-9397-08002B2CF9AE}" pid="6" name="Objective-CreationStamp">
    <vt:filetime>2020-06-01T14:36:16Z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2020-06-02T12:59:48Z</vt:filetime>
  </property>
  <property fmtid="{D5CDD505-2E9C-101B-9397-08002B2CF9AE}" pid="11" name="Objective-Owner">
    <vt:lpwstr>Kaye-Bardgett, Maria M (U441967)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vA41483268</vt:lpwstr>
  </property>
  <property fmtid="{D5CDD505-2E9C-101B-9397-08002B2CF9AE}" pid="16" name="Objective-Version">
    <vt:lpwstr>0.6</vt:lpwstr>
  </property>
  <property fmtid="{D5CDD505-2E9C-101B-9397-08002B2CF9AE}" pid="17" name="Objective-VersionNumber">
    <vt:r8>6</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