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4" i="9" l="1"/>
  <c r="M474" i="9"/>
  <c r="N474" i="9"/>
  <c r="O474" i="9"/>
  <c r="P474" i="9"/>
  <c r="S474" i="9" s="1"/>
  <c r="Q474" i="9"/>
  <c r="F473" i="9"/>
  <c r="M473" i="9"/>
  <c r="N473" i="9"/>
  <c r="O473" i="9"/>
  <c r="P473" i="9"/>
  <c r="Q473" i="9"/>
  <c r="S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R447" i="9" s="1"/>
  <c r="S447" i="9"/>
  <c r="Q447" i="9"/>
  <c r="F447" i="9"/>
  <c r="N446" i="9"/>
  <c r="O446" i="9"/>
  <c r="P446" i="9"/>
  <c r="S446" i="9"/>
  <c r="Q446" i="9"/>
  <c r="R446" i="9" s="1"/>
  <c r="M446" i="9"/>
  <c r="F446" i="9"/>
  <c r="N445" i="9"/>
  <c r="O445" i="9"/>
  <c r="P445" i="9"/>
  <c r="S445" i="9"/>
  <c r="Q445" i="9"/>
  <c r="R445" i="9" s="1"/>
  <c r="M445" i="9"/>
  <c r="F445" i="9"/>
  <c r="N444" i="9"/>
  <c r="O444" i="9"/>
  <c r="P444" i="9"/>
  <c r="S444" i="9"/>
  <c r="Q444" i="9"/>
  <c r="R444" i="9"/>
  <c r="M444" i="9"/>
  <c r="F444" i="9"/>
  <c r="N443" i="9"/>
  <c r="O443" i="9"/>
  <c r="P443" i="9"/>
  <c r="S443" i="9"/>
  <c r="Q443" i="9"/>
  <c r="R443" i="9" s="1"/>
  <c r="M443" i="9"/>
  <c r="F443" i="9"/>
  <c r="M442" i="9"/>
  <c r="N442" i="9"/>
  <c r="O442" i="9"/>
  <c r="P442" i="9"/>
  <c r="R442" i="9" s="1"/>
  <c r="S442" i="9"/>
  <c r="Q442" i="9"/>
  <c r="F442" i="9"/>
  <c r="M441" i="9"/>
  <c r="N441" i="9"/>
  <c r="O441" i="9"/>
  <c r="P441" i="9"/>
  <c r="S441" i="9" s="1"/>
  <c r="Q441" i="9"/>
  <c r="R441" i="9" s="1"/>
  <c r="F440" i="9"/>
  <c r="M440" i="9"/>
  <c r="N440" i="9"/>
  <c r="O440" i="9"/>
  <c r="P440" i="9"/>
  <c r="R440" i="9" s="1"/>
  <c r="S440" i="9"/>
  <c r="Q440" i="9"/>
  <c r="F439" i="9"/>
  <c r="M439" i="9"/>
  <c r="N439" i="9"/>
  <c r="O439" i="9"/>
  <c r="P439" i="9"/>
  <c r="S439" i="9" s="1"/>
  <c r="Q439" i="9"/>
  <c r="R439" i="9" s="1"/>
  <c r="F438" i="9"/>
  <c r="M438" i="9"/>
  <c r="N438" i="9"/>
  <c r="O438" i="9"/>
  <c r="P438" i="9"/>
  <c r="S438" i="9" s="1"/>
  <c r="Q438" i="9"/>
  <c r="R438" i="9" s="1"/>
  <c r="M437" i="9"/>
  <c r="N437" i="9"/>
  <c r="O437" i="9"/>
  <c r="P437" i="9"/>
  <c r="S437" i="9"/>
  <c r="Q437" i="9"/>
  <c r="R437" i="9" s="1"/>
  <c r="F437" i="9"/>
  <c r="F436" i="9"/>
  <c r="N436" i="9"/>
  <c r="O436" i="9"/>
  <c r="P436" i="9"/>
  <c r="S436" i="9"/>
  <c r="Q436" i="9"/>
  <c r="R436" i="9" s="1"/>
  <c r="M436" i="9"/>
  <c r="F435" i="9"/>
  <c r="M435" i="9"/>
  <c r="N435" i="9"/>
  <c r="O435" i="9"/>
  <c r="P435" i="9"/>
  <c r="R435" i="9" s="1"/>
  <c r="S435" i="9"/>
  <c r="Q435" i="9"/>
  <c r="N434" i="9"/>
  <c r="O434" i="9"/>
  <c r="P434" i="9"/>
  <c r="S434" i="9"/>
  <c r="Q434" i="9"/>
  <c r="R434" i="9" s="1"/>
  <c r="M434" i="9"/>
  <c r="F434" i="9"/>
  <c r="N433" i="9"/>
  <c r="O433" i="9"/>
  <c r="P433" i="9"/>
  <c r="S433" i="9"/>
  <c r="Q433" i="9"/>
  <c r="M433" i="9"/>
  <c r="F433" i="9"/>
  <c r="F432" i="9"/>
  <c r="R433" i="9"/>
  <c r="N432" i="9"/>
  <c r="O432" i="9"/>
  <c r="P432" i="9"/>
  <c r="S432" i="9"/>
  <c r="Q432" i="9"/>
  <c r="R432" i="9" s="1"/>
  <c r="M432" i="9"/>
  <c r="N431" i="9"/>
  <c r="O431" i="9"/>
  <c r="P431" i="9"/>
  <c r="Q431" i="9"/>
  <c r="M431" i="9"/>
  <c r="F431" i="9"/>
  <c r="N430" i="9"/>
  <c r="O430" i="9"/>
  <c r="P430" i="9"/>
  <c r="R430" i="9" s="1"/>
  <c r="S430" i="9"/>
  <c r="Q430" i="9"/>
  <c r="M430" i="9"/>
  <c r="F430" i="9"/>
  <c r="N429" i="9"/>
  <c r="O429" i="9"/>
  <c r="P429" i="9"/>
  <c r="S429" i="9"/>
  <c r="Q429" i="9"/>
  <c r="R429" i="9" s="1"/>
  <c r="M429" i="9"/>
  <c r="F429" i="9"/>
  <c r="M428" i="9"/>
  <c r="N428" i="9"/>
  <c r="O428" i="9"/>
  <c r="P428" i="9"/>
  <c r="S428" i="9"/>
  <c r="Q428" i="9"/>
  <c r="R428" i="9" s="1"/>
  <c r="F428" i="9"/>
  <c r="F426" i="9"/>
  <c r="F427" i="9"/>
  <c r="M427" i="9"/>
  <c r="N427" i="9"/>
  <c r="O427" i="9"/>
  <c r="P427" i="9"/>
  <c r="Q427" i="9"/>
  <c r="N426" i="9"/>
  <c r="O426" i="9"/>
  <c r="P426" i="9"/>
  <c r="S426" i="9"/>
  <c r="Q426" i="9"/>
  <c r="R426" i="9" s="1"/>
  <c r="M426" i="9"/>
  <c r="N425" i="9"/>
  <c r="O425" i="9"/>
  <c r="P425" i="9"/>
  <c r="S425" i="9"/>
  <c r="Q425" i="9"/>
  <c r="R425" i="9" s="1"/>
  <c r="M425" i="9"/>
  <c r="F425" i="9"/>
  <c r="M424" i="9"/>
  <c r="N424" i="9"/>
  <c r="O424" i="9"/>
  <c r="P424" i="9"/>
  <c r="Q424" i="9"/>
  <c r="R424" i="9" s="1"/>
  <c r="F424" i="9"/>
  <c r="S424" i="9"/>
  <c r="N423" i="9"/>
  <c r="O423" i="9"/>
  <c r="P423" i="9"/>
  <c r="S423" i="9"/>
  <c r="Q423" i="9"/>
  <c r="R423" i="9"/>
  <c r="M423" i="9"/>
  <c r="F423" i="9"/>
  <c r="Q422" i="9"/>
  <c r="P421" i="9"/>
  <c r="S421" i="9" s="1"/>
  <c r="P420" i="9"/>
  <c r="P422" i="9"/>
  <c r="S422" i="9"/>
  <c r="O422" i="9"/>
  <c r="N422" i="9"/>
  <c r="F422" i="9"/>
  <c r="M422" i="9"/>
  <c r="R422" i="9"/>
  <c r="M420" i="9"/>
  <c r="M419" i="9"/>
  <c r="M421" i="9"/>
  <c r="F421" i="9"/>
  <c r="N421" i="9"/>
  <c r="O421" i="9"/>
  <c r="Q421" i="9"/>
  <c r="R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R414" i="9" s="1"/>
  <c r="O414" i="9"/>
  <c r="N414" i="9"/>
  <c r="M414" i="9"/>
  <c r="F414" i="9"/>
  <c r="Q413" i="9"/>
  <c r="F413" i="9"/>
  <c r="K413" i="9"/>
  <c r="P419" i="9" s="1"/>
  <c r="S419" i="9" s="1"/>
  <c r="N413" i="9"/>
  <c r="O413" i="9"/>
  <c r="P418" i="9"/>
  <c r="S418" i="9" s="1"/>
  <c r="M413" i="9"/>
  <c r="O412" i="9"/>
  <c r="Q412" i="9"/>
  <c r="N412" i="9"/>
  <c r="M412" i="9"/>
  <c r="F412" i="9"/>
  <c r="R419" i="9"/>
  <c r="K409" i="9"/>
  <c r="K410" i="9"/>
  <c r="P414" i="9" s="1"/>
  <c r="S414" i="9" s="1"/>
  <c r="K411" i="9"/>
  <c r="F409" i="9"/>
  <c r="F410" i="9"/>
  <c r="F411" i="9"/>
  <c r="N409" i="9"/>
  <c r="O409" i="9"/>
  <c r="Q409" i="9"/>
  <c r="N410" i="9"/>
  <c r="O410" i="9"/>
  <c r="Q410" i="9"/>
  <c r="N411" i="9"/>
  <c r="O411" i="9"/>
  <c r="Q411" i="9"/>
  <c r="P415" i="9"/>
  <c r="R415" i="9" s="1"/>
  <c r="M410" i="9"/>
  <c r="P409" i="9"/>
  <c r="S409" i="9" s="1"/>
  <c r="M409" i="9"/>
  <c r="P411" i="9"/>
  <c r="F408" i="9"/>
  <c r="M408" i="9"/>
  <c r="N408" i="9"/>
  <c r="O408" i="9"/>
  <c r="P408" i="9"/>
  <c r="S408" i="9" s="1"/>
  <c r="Q408" i="9"/>
  <c r="R408" i="9"/>
  <c r="F407" i="9"/>
  <c r="M407" i="9"/>
  <c r="N407" i="9"/>
  <c r="O407" i="9"/>
  <c r="P407" i="9"/>
  <c r="R407" i="9" s="1"/>
  <c r="Q407" i="9"/>
  <c r="Q406" i="9"/>
  <c r="P406" i="9"/>
  <c r="S406" i="9" s="1"/>
  <c r="O406" i="9"/>
  <c r="N406" i="9"/>
  <c r="M406" i="9"/>
  <c r="F406" i="9"/>
  <c r="Q405" i="9"/>
  <c r="P405" i="9"/>
  <c r="S405" i="9" s="1"/>
  <c r="O405" i="9"/>
  <c r="N405" i="9"/>
  <c r="M405" i="9"/>
  <c r="F405" i="9"/>
  <c r="M404" i="9"/>
  <c r="N404" i="9"/>
  <c r="O404" i="9"/>
  <c r="P404" i="9"/>
  <c r="S404" i="9"/>
  <c r="Q404" i="9"/>
  <c r="R404" i="9" s="1"/>
  <c r="F404" i="9"/>
  <c r="N403" i="9"/>
  <c r="O403" i="9"/>
  <c r="P403" i="9"/>
  <c r="S403" i="9"/>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P401" i="9" s="1"/>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M389" i="9"/>
  <c r="F388" i="9"/>
  <c r="K388" i="9"/>
  <c r="N388" i="9"/>
  <c r="O388" i="9"/>
  <c r="Q388" i="9"/>
  <c r="M388" i="9"/>
  <c r="Q387" i="9"/>
  <c r="O387" i="9"/>
  <c r="N387" i="9"/>
  <c r="K387" i="9"/>
  <c r="P393" i="9" s="1"/>
  <c r="S393" i="9" s="1"/>
  <c r="F387" i="9"/>
  <c r="M387" i="9"/>
  <c r="F386" i="9"/>
  <c r="K386" i="9"/>
  <c r="N386" i="9"/>
  <c r="O386" i="9"/>
  <c r="Q386" i="9"/>
  <c r="M386" i="9"/>
  <c r="F385" i="9"/>
  <c r="K385" i="9"/>
  <c r="M385" i="9"/>
  <c r="N385" i="9"/>
  <c r="O385" i="9"/>
  <c r="Q385" i="9"/>
  <c r="F384" i="9"/>
  <c r="K384" i="9"/>
  <c r="N384" i="9"/>
  <c r="O384" i="9"/>
  <c r="Q384" i="9"/>
  <c r="M384" i="9"/>
  <c r="P390" i="9"/>
  <c r="S390" i="9" s="1"/>
  <c r="F383" i="9"/>
  <c r="K383" i="9"/>
  <c r="N383" i="9"/>
  <c r="O383" i="9"/>
  <c r="Q383" i="9"/>
  <c r="M383" i="9"/>
  <c r="R390" i="9"/>
  <c r="N382" i="9"/>
  <c r="O382" i="9"/>
  <c r="Q382" i="9"/>
  <c r="K382" i="9"/>
  <c r="P388" i="9"/>
  <c r="F382" i="9"/>
  <c r="M382" i="9"/>
  <c r="N381" i="9"/>
  <c r="O381" i="9"/>
  <c r="Q381" i="9"/>
  <c r="K381" i="9"/>
  <c r="P387" i="9"/>
  <c r="F381" i="9"/>
  <c r="M381" i="9"/>
  <c r="Q380" i="9"/>
  <c r="O380" i="9"/>
  <c r="N380" i="9"/>
  <c r="K380" i="9"/>
  <c r="F380" i="9"/>
  <c r="M380" i="9"/>
  <c r="Z50" i="53"/>
  <c r="K50" i="53"/>
  <c r="AD50" i="53"/>
  <c r="AF50" i="53"/>
  <c r="Q379" i="9"/>
  <c r="O379" i="9"/>
  <c r="N379" i="9"/>
  <c r="K379" i="9"/>
  <c r="F379" i="9"/>
  <c r="M379" i="9"/>
  <c r="P385" i="9"/>
  <c r="F378" i="9"/>
  <c r="K378" i="9"/>
  <c r="P384" i="9"/>
  <c r="R384" i="9" s="1"/>
  <c r="N378" i="9"/>
  <c r="O378" i="9"/>
  <c r="Q378" i="9"/>
  <c r="S384" i="9"/>
  <c r="M378" i="9"/>
  <c r="AF49" i="53"/>
  <c r="AD49" i="53"/>
  <c r="Z49" i="53"/>
  <c r="K49" i="53"/>
  <c r="F377" i="9"/>
  <c r="K377" i="9"/>
  <c r="N377" i="9"/>
  <c r="O377" i="9"/>
  <c r="Q377" i="9"/>
  <c r="M377" i="9"/>
  <c r="AF48" i="53"/>
  <c r="AD48" i="53"/>
  <c r="Z48" i="53"/>
  <c r="K48" i="53"/>
  <c r="F376" i="9"/>
  <c r="K376" i="9"/>
  <c r="P382" i="9"/>
  <c r="M376" i="9"/>
  <c r="N376" i="9"/>
  <c r="O376" i="9"/>
  <c r="Q376" i="9"/>
  <c r="K47" i="53"/>
  <c r="Z47" i="53"/>
  <c r="AD47" i="53"/>
  <c r="AF47" i="53"/>
  <c r="F375" i="9"/>
  <c r="K375" i="9"/>
  <c r="N375" i="9"/>
  <c r="O375" i="9"/>
  <c r="Q375" i="9"/>
  <c r="M375" i="9"/>
  <c r="P381" i="9"/>
  <c r="AD46" i="53"/>
  <c r="AF46" i="53"/>
  <c r="K46" i="53"/>
  <c r="Z46" i="53"/>
  <c r="F374" i="9"/>
  <c r="K374" i="9"/>
  <c r="P380" i="9" s="1"/>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P372" i="9"/>
  <c r="R372" i="9" s="1"/>
  <c r="M366" i="9"/>
  <c r="J15" i="54"/>
  <c r="M15" i="54"/>
  <c r="F36" i="53"/>
  <c r="I36" i="53"/>
  <c r="K36" i="53"/>
  <c r="Z36" i="53"/>
  <c r="S372" i="9"/>
  <c r="N365" i="9"/>
  <c r="O365" i="9"/>
  <c r="Q365" i="9"/>
  <c r="K365" i="9"/>
  <c r="P371" i="9" s="1"/>
  <c r="S371" i="9" s="1"/>
  <c r="F365" i="9"/>
  <c r="M365" i="9"/>
  <c r="F364" i="9"/>
  <c r="K364" i="9"/>
  <c r="P370" i="9" s="1"/>
  <c r="S370" i="9" s="1"/>
  <c r="N364" i="9"/>
  <c r="O364" i="9"/>
  <c r="Q364" i="9"/>
  <c r="M364" i="9"/>
  <c r="M14" i="54"/>
  <c r="J14" i="54"/>
  <c r="Z35" i="53"/>
  <c r="K35" i="53"/>
  <c r="I35" i="53"/>
  <c r="F35" i="53"/>
  <c r="J13" i="54"/>
  <c r="M13" i="54"/>
  <c r="F34" i="53"/>
  <c r="I34" i="53"/>
  <c r="K34" i="53"/>
  <c r="Z34" i="53"/>
  <c r="N363" i="9"/>
  <c r="O363" i="9"/>
  <c r="Q363" i="9"/>
  <c r="K363" i="9"/>
  <c r="P369" i="9" s="1"/>
  <c r="S369" i="9" s="1"/>
  <c r="F363" i="9"/>
  <c r="R369" i="9"/>
  <c r="M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M360" i="9"/>
  <c r="P366"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P358" i="9" s="1"/>
  <c r="F352" i="9"/>
  <c r="Q352" i="9"/>
  <c r="O352" i="9"/>
  <c r="N352" i="9"/>
  <c r="M352" i="9"/>
  <c r="N351" i="9"/>
  <c r="O351" i="9"/>
  <c r="Q351" i="9"/>
  <c r="K351" i="9"/>
  <c r="F351" i="9"/>
  <c r="M351" i="9"/>
  <c r="D22" i="53"/>
  <c r="F22" i="53"/>
  <c r="I22" i="53"/>
  <c r="K22" i="53"/>
  <c r="N22" i="53"/>
  <c r="T22" i="53"/>
  <c r="W22" i="53"/>
  <c r="F350" i="9"/>
  <c r="K350" i="9"/>
  <c r="P356" i="9" s="1"/>
  <c r="N350" i="9"/>
  <c r="O350" i="9"/>
  <c r="Q350" i="9"/>
  <c r="M350" i="9"/>
  <c r="W21" i="53"/>
  <c r="T21" i="53"/>
  <c r="N21" i="53"/>
  <c r="K21" i="53"/>
  <c r="I21" i="53"/>
  <c r="F21" i="53"/>
  <c r="D21" i="53"/>
  <c r="W20" i="53"/>
  <c r="T20" i="53"/>
  <c r="N20" i="53"/>
  <c r="K20" i="53"/>
  <c r="I20" i="53"/>
  <c r="F20" i="53"/>
  <c r="D20" i="53"/>
  <c r="N349" i="9"/>
  <c r="O349" i="9"/>
  <c r="Q349" i="9"/>
  <c r="K349" i="9"/>
  <c r="P355" i="9" s="1"/>
  <c r="S355" i="9" s="1"/>
  <c r="F349" i="9"/>
  <c r="R355"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F342" i="9"/>
  <c r="M342" i="9"/>
  <c r="T12" i="53"/>
  <c r="N12" i="53"/>
  <c r="K12" i="53"/>
  <c r="I12" i="53"/>
  <c r="F12" i="53"/>
  <c r="D12" i="53"/>
  <c r="F341" i="9"/>
  <c r="K341" i="9"/>
  <c r="N341" i="9"/>
  <c r="O341" i="9"/>
  <c r="Q341" i="9"/>
  <c r="M341" i="9"/>
  <c r="Q340" i="9"/>
  <c r="O340" i="9"/>
  <c r="N340" i="9"/>
  <c r="K340" i="9"/>
  <c r="F340" i="9"/>
  <c r="M340" i="9"/>
  <c r="Q339" i="9"/>
  <c r="R339" i="9" s="1"/>
  <c r="O339" i="9"/>
  <c r="N339" i="9"/>
  <c r="K339" i="9"/>
  <c r="F339" i="9"/>
  <c r="M339" i="9"/>
  <c r="D8" i="53"/>
  <c r="F8" i="53"/>
  <c r="D9" i="53"/>
  <c r="F9" i="53"/>
  <c r="I8" i="53"/>
  <c r="K8" i="53"/>
  <c r="I9" i="53"/>
  <c r="K9" i="53"/>
  <c r="N8" i="53"/>
  <c r="N9" i="53"/>
  <c r="Q338" i="9"/>
  <c r="O338" i="9"/>
  <c r="N338" i="9"/>
  <c r="K338" i="9"/>
  <c r="F338" i="9"/>
  <c r="P344" i="9"/>
  <c r="M338" i="9"/>
  <c r="N337" i="9"/>
  <c r="O337" i="9"/>
  <c r="Q337" i="9"/>
  <c r="K337" i="9"/>
  <c r="M337" i="9" s="1"/>
  <c r="F337" i="9"/>
  <c r="N7" i="53"/>
  <c r="I7" i="53"/>
  <c r="K7" i="53"/>
  <c r="F7" i="53"/>
  <c r="D7" i="53"/>
  <c r="F336" i="9"/>
  <c r="K336" i="9"/>
  <c r="N336" i="9"/>
  <c r="O336" i="9"/>
  <c r="Q336" i="9"/>
  <c r="M336" i="9"/>
  <c r="P342" i="9"/>
  <c r="S342" i="9" s="1"/>
  <c r="Q6" i="53"/>
  <c r="Q5" i="53"/>
  <c r="N6" i="53"/>
  <c r="N5" i="53"/>
  <c r="K6" i="53"/>
  <c r="K5" i="53"/>
  <c r="I6" i="53"/>
  <c r="I5" i="53"/>
  <c r="F6" i="53"/>
  <c r="F5" i="53"/>
  <c r="D6" i="53"/>
  <c r="D5" i="53"/>
  <c r="N335" i="9"/>
  <c r="O335" i="9"/>
  <c r="Q335" i="9"/>
  <c r="K335" i="9"/>
  <c r="F335" i="9"/>
  <c r="F334" i="9"/>
  <c r="K334" i="9"/>
  <c r="N334" i="9"/>
  <c r="O334" i="9"/>
  <c r="Q334" i="9"/>
  <c r="M334" i="9"/>
  <c r="Q333" i="9"/>
  <c r="F333" i="9"/>
  <c r="K333" i="9"/>
  <c r="P339" i="9" s="1"/>
  <c r="S339" i="9" s="1"/>
  <c r="N333" i="9"/>
  <c r="O333" i="9"/>
  <c r="M333" i="9"/>
  <c r="Q332" i="9"/>
  <c r="O332" i="9"/>
  <c r="N332" i="9"/>
  <c r="K332" i="9"/>
  <c r="F332" i="9"/>
  <c r="Q331" i="9"/>
  <c r="O331" i="9"/>
  <c r="N331" i="9"/>
  <c r="K331" i="9"/>
  <c r="M331" i="9" s="1"/>
  <c r="F331" i="9"/>
  <c r="P337" i="9"/>
  <c r="S337" i="9" s="1"/>
  <c r="F330" i="9"/>
  <c r="K330" i="9"/>
  <c r="N330" i="9"/>
  <c r="O330" i="9"/>
  <c r="Q330" i="9"/>
  <c r="M330" i="9"/>
  <c r="F329" i="9"/>
  <c r="K329" i="9"/>
  <c r="M329" i="9" s="1"/>
  <c r="N329" i="9"/>
  <c r="O329" i="9"/>
  <c r="Q329" i="9"/>
  <c r="N328" i="9"/>
  <c r="O328" i="9"/>
  <c r="Q328" i="9"/>
  <c r="K328" i="9"/>
  <c r="F328" i="9"/>
  <c r="M328" i="9"/>
  <c r="K325" i="9"/>
  <c r="M325" i="9" s="1"/>
  <c r="K326" i="9"/>
  <c r="M326" i="9" s="1"/>
  <c r="K327" i="9"/>
  <c r="P328" i="9" s="1"/>
  <c r="S328" i="9" s="1"/>
  <c r="F327" i="9"/>
  <c r="N327" i="9"/>
  <c r="O327" i="9"/>
  <c r="Q327" i="9"/>
  <c r="O326" i="9"/>
  <c r="Q326" i="9"/>
  <c r="N326" i="9"/>
  <c r="F326" i="9"/>
  <c r="N325" i="9"/>
  <c r="O325" i="9"/>
  <c r="Q325" i="9"/>
  <c r="F325" i="9"/>
  <c r="Q324" i="9"/>
  <c r="R324" i="9" s="1"/>
  <c r="O324" i="9"/>
  <c r="N324" i="9"/>
  <c r="K324" i="9"/>
  <c r="F324" i="9"/>
  <c r="M324" i="9"/>
  <c r="N323" i="9"/>
  <c r="O323" i="9"/>
  <c r="Q323" i="9"/>
  <c r="R323" i="9" s="1"/>
  <c r="K323" i="9"/>
  <c r="P329" i="9" s="1"/>
  <c r="F323" i="9"/>
  <c r="M323" i="9"/>
  <c r="F322" i="9"/>
  <c r="K322" i="9"/>
  <c r="M322" i="9"/>
  <c r="N322" i="9"/>
  <c r="O322" i="9"/>
  <c r="Q322" i="9"/>
  <c r="N321" i="9"/>
  <c r="O321" i="9"/>
  <c r="Q321" i="9"/>
  <c r="K321" i="9"/>
  <c r="P327" i="9" s="1"/>
  <c r="S327" i="9" s="1"/>
  <c r="F321" i="9"/>
  <c r="M321" i="9"/>
  <c r="F320" i="9"/>
  <c r="K320" i="9"/>
  <c r="P326" i="9" s="1"/>
  <c r="R326" i="9" s="1"/>
  <c r="N320" i="9"/>
  <c r="O320" i="9"/>
  <c r="Q320" i="9"/>
  <c r="M320" i="9"/>
  <c r="Q319" i="9"/>
  <c r="O319" i="9"/>
  <c r="N319" i="9"/>
  <c r="K319" i="9"/>
  <c r="P325" i="9" s="1"/>
  <c r="F319" i="9"/>
  <c r="S326" i="9"/>
  <c r="M319" i="9"/>
  <c r="F318" i="9"/>
  <c r="K318" i="9"/>
  <c r="P324" i="9"/>
  <c r="S324" i="9" s="1"/>
  <c r="N318" i="9"/>
  <c r="O318" i="9"/>
  <c r="Q318" i="9"/>
  <c r="M318" i="9"/>
  <c r="Q317" i="9"/>
  <c r="O317" i="9"/>
  <c r="N317" i="9"/>
  <c r="K317" i="9"/>
  <c r="F317" i="9"/>
  <c r="M317" i="9"/>
  <c r="P323" i="9"/>
  <c r="N316" i="9"/>
  <c r="O316" i="9"/>
  <c r="Q316" i="9"/>
  <c r="K316" i="9"/>
  <c r="P322" i="9" s="1"/>
  <c r="S322" i="9" s="1"/>
  <c r="F316" i="9"/>
  <c r="M316" i="9"/>
  <c r="S323" i="9"/>
  <c r="R322" i="9"/>
  <c r="F315" i="9"/>
  <c r="K315" i="9"/>
  <c r="P321" i="9" s="1"/>
  <c r="N315" i="9"/>
  <c r="O315" i="9"/>
  <c r="Q315" i="9"/>
  <c r="M315" i="9"/>
  <c r="N310" i="9"/>
  <c r="O310" i="9"/>
  <c r="Q310" i="9"/>
  <c r="N311" i="9"/>
  <c r="O311" i="9"/>
  <c r="Q311" i="9"/>
  <c r="R311" i="9" s="1"/>
  <c r="N312" i="9"/>
  <c r="O312" i="9"/>
  <c r="Q312" i="9"/>
  <c r="N313" i="9"/>
  <c r="O313" i="9"/>
  <c r="Q313" i="9"/>
  <c r="N314" i="9"/>
  <c r="O314" i="9"/>
  <c r="Q314" i="9"/>
  <c r="K310" i="9"/>
  <c r="M310" i="9"/>
  <c r="K311" i="9"/>
  <c r="P316" i="9" s="1"/>
  <c r="S316" i="9" s="1"/>
  <c r="K312" i="9"/>
  <c r="P318" i="9" s="1"/>
  <c r="R318" i="9" s="1"/>
  <c r="K313" i="9"/>
  <c r="M313" i="9"/>
  <c r="K314" i="9"/>
  <c r="P320" i="9" s="1"/>
  <c r="S320" i="9" s="1"/>
  <c r="F310" i="9"/>
  <c r="F311" i="9"/>
  <c r="F312" i="9"/>
  <c r="F313" i="9"/>
  <c r="F314" i="9"/>
  <c r="P319" i="9"/>
  <c r="P317" i="9"/>
  <c r="S317" i="9" s="1"/>
  <c r="M311" i="9"/>
  <c r="M312" i="9"/>
  <c r="F309" i="9"/>
  <c r="K309" i="9"/>
  <c r="N309" i="9"/>
  <c r="O309" i="9"/>
  <c r="Q309" i="9"/>
  <c r="R317" i="9"/>
  <c r="S318" i="9"/>
  <c r="F308" i="9"/>
  <c r="K308" i="9"/>
  <c r="P314" i="9" s="1"/>
  <c r="S314" i="9" s="1"/>
  <c r="N308" i="9"/>
  <c r="O308" i="9"/>
  <c r="Q308" i="9"/>
  <c r="R314" i="9"/>
  <c r="F303" i="9"/>
  <c r="F304" i="9"/>
  <c r="F305" i="9"/>
  <c r="F306" i="9"/>
  <c r="F307" i="9"/>
  <c r="K303" i="9"/>
  <c r="M303" i="9" s="1"/>
  <c r="N303" i="9"/>
  <c r="O303" i="9"/>
  <c r="Q303" i="9"/>
  <c r="K304" i="9"/>
  <c r="N304" i="9"/>
  <c r="O304" i="9"/>
  <c r="Q304" i="9"/>
  <c r="K305" i="9"/>
  <c r="N305" i="9"/>
  <c r="O305" i="9"/>
  <c r="Q305" i="9"/>
  <c r="K306" i="9"/>
  <c r="M306" i="9"/>
  <c r="N306" i="9"/>
  <c r="O306" i="9"/>
  <c r="Q306" i="9"/>
  <c r="K307" i="9"/>
  <c r="P311" i="9" s="1"/>
  <c r="S311" i="9" s="1"/>
  <c r="N307" i="9"/>
  <c r="O307" i="9"/>
  <c r="Q307" i="9"/>
  <c r="P310" i="9"/>
  <c r="R310" i="9" s="1"/>
  <c r="M305" i="9"/>
  <c r="M304" i="9"/>
  <c r="F302" i="9"/>
  <c r="K302" i="9"/>
  <c r="N302" i="9"/>
  <c r="O302" i="9"/>
  <c r="Q302" i="9"/>
  <c r="F301" i="9"/>
  <c r="K301" i="9"/>
  <c r="M301" i="9" s="1"/>
  <c r="P307" i="9"/>
  <c r="N301" i="9"/>
  <c r="O301" i="9"/>
  <c r="Q301" i="9"/>
  <c r="F300" i="9"/>
  <c r="K300" i="9"/>
  <c r="N300" i="9"/>
  <c r="O300" i="9"/>
  <c r="Q300" i="9"/>
  <c r="M300" i="9"/>
  <c r="F299" i="9"/>
  <c r="K299" i="9"/>
  <c r="P305" i="9"/>
  <c r="N299" i="9"/>
  <c r="O299" i="9"/>
  <c r="Q299" i="9"/>
  <c r="M299" i="9"/>
  <c r="K298" i="9"/>
  <c r="F298" i="9"/>
  <c r="N298" i="9"/>
  <c r="O298" i="9"/>
  <c r="Q298" i="9"/>
  <c r="M298" i="9"/>
  <c r="Q297" i="9"/>
  <c r="O297" i="9"/>
  <c r="N297" i="9"/>
  <c r="K297" i="9"/>
  <c r="F297" i="9"/>
  <c r="Q296" i="9"/>
  <c r="O296" i="9"/>
  <c r="N296" i="9"/>
  <c r="K296" i="9"/>
  <c r="M296" i="9" s="1"/>
  <c r="F296" i="9"/>
  <c r="P302" i="9"/>
  <c r="N295" i="9"/>
  <c r="O295" i="9"/>
  <c r="Q295" i="9"/>
  <c r="K295" i="9"/>
  <c r="P301" i="9" s="1"/>
  <c r="S301" i="9" s="1"/>
  <c r="F295" i="9"/>
  <c r="M295" i="9"/>
  <c r="N294" i="9"/>
  <c r="O294" i="9"/>
  <c r="Q294" i="9"/>
  <c r="K294" i="9"/>
  <c r="F294" i="9"/>
  <c r="N293" i="9"/>
  <c r="O293" i="9"/>
  <c r="Q293" i="9"/>
  <c r="K293" i="9"/>
  <c r="F293" i="9"/>
  <c r="M293" i="9"/>
  <c r="K292" i="9"/>
  <c r="M292" i="9" s="1"/>
  <c r="N292" i="9"/>
  <c r="O292" i="9"/>
  <c r="Q292" i="9"/>
  <c r="F292" i="9"/>
  <c r="N291" i="9"/>
  <c r="O291" i="9"/>
  <c r="Q291" i="9"/>
  <c r="K291" i="9"/>
  <c r="P297" i="9" s="1"/>
  <c r="F291" i="9"/>
  <c r="B277" i="29"/>
  <c r="Q290" i="9"/>
  <c r="O290" i="9"/>
  <c r="N290" i="9"/>
  <c r="K290" i="9"/>
  <c r="F290" i="9"/>
  <c r="M290" i="9"/>
  <c r="Q289" i="9"/>
  <c r="O289" i="9"/>
  <c r="N289" i="9"/>
  <c r="K289" i="9"/>
  <c r="F289" i="9"/>
  <c r="N288" i="9"/>
  <c r="O288" i="9"/>
  <c r="Q288" i="9"/>
  <c r="F288" i="9"/>
  <c r="K288" i="9"/>
  <c r="M288" i="9"/>
  <c r="F287" i="9"/>
  <c r="N287" i="9"/>
  <c r="O287" i="9"/>
  <c r="Q287" i="9"/>
  <c r="K287" i="9"/>
  <c r="M287" i="9"/>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F282" i="9"/>
  <c r="M282" i="9"/>
  <c r="N281" i="9"/>
  <c r="O281" i="9"/>
  <c r="Q281" i="9"/>
  <c r="K281" i="9"/>
  <c r="P285" i="9" s="1"/>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M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F267" i="9"/>
  <c r="M267" i="9"/>
  <c r="F266" i="9"/>
  <c r="K266" i="9"/>
  <c r="M266" i="9" s="1"/>
  <c r="N266" i="9"/>
  <c r="O266" i="9"/>
  <c r="Q266" i="9"/>
  <c r="F265" i="9"/>
  <c r="K265" i="9"/>
  <c r="M265" i="9" s="1"/>
  <c r="N265" i="9"/>
  <c r="O265" i="9"/>
  <c r="Q265" i="9"/>
  <c r="R265" i="9" s="1"/>
  <c r="F264" i="9"/>
  <c r="K264" i="9"/>
  <c r="N264" i="9"/>
  <c r="O264" i="9"/>
  <c r="Q264" i="9"/>
  <c r="M264" i="9"/>
  <c r="F263" i="9"/>
  <c r="K263" i="9"/>
  <c r="N263" i="9"/>
  <c r="O263" i="9"/>
  <c r="Q263" i="9"/>
  <c r="M263" i="9"/>
  <c r="F262" i="9"/>
  <c r="Q262" i="9"/>
  <c r="O262" i="9"/>
  <c r="N262" i="9"/>
  <c r="K262" i="9"/>
  <c r="M262" i="9"/>
  <c r="Q261" i="9"/>
  <c r="O261" i="9"/>
  <c r="N261" i="9"/>
  <c r="K261" i="9"/>
  <c r="F261" i="9"/>
  <c r="M261" i="9"/>
  <c r="F260" i="9"/>
  <c r="K260" i="9"/>
  <c r="P266" i="9" s="1"/>
  <c r="R266" i="9" s="1"/>
  <c r="N260" i="9"/>
  <c r="O260" i="9"/>
  <c r="Q260" i="9"/>
  <c r="M260" i="9"/>
  <c r="F259" i="9"/>
  <c r="K259" i="9"/>
  <c r="P265" i="9"/>
  <c r="S265" i="9" s="1"/>
  <c r="N259" i="9"/>
  <c r="O259" i="9"/>
  <c r="Q259" i="9"/>
  <c r="S266" i="9"/>
  <c r="M259" i="9"/>
  <c r="F258" i="9"/>
  <c r="K258" i="9"/>
  <c r="P264" i="9" s="1"/>
  <c r="N258" i="9"/>
  <c r="O258" i="9"/>
  <c r="Q258" i="9"/>
  <c r="M258" i="9"/>
  <c r="F257" i="9"/>
  <c r="K257" i="9"/>
  <c r="P263" i="9"/>
  <c r="S263" i="9" s="1"/>
  <c r="N257" i="9"/>
  <c r="O257" i="9"/>
  <c r="Q257" i="9"/>
  <c r="M257" i="9"/>
  <c r="R263" i="9"/>
  <c r="Q256" i="9"/>
  <c r="O256" i="9"/>
  <c r="N256" i="9"/>
  <c r="K256" i="9"/>
  <c r="P262" i="9" s="1"/>
  <c r="F256" i="9"/>
  <c r="M256" i="9"/>
  <c r="F255" i="9"/>
  <c r="K255" i="9"/>
  <c r="N255" i="9"/>
  <c r="O255" i="9"/>
  <c r="Q255" i="9"/>
  <c r="M255" i="9"/>
  <c r="P261" i="9"/>
  <c r="S261" i="9" s="1"/>
  <c r="Q254" i="9"/>
  <c r="O254" i="9"/>
  <c r="N254" i="9"/>
  <c r="K254" i="9"/>
  <c r="P260" i="9" s="1"/>
  <c r="F254" i="9"/>
  <c r="N253" i="9"/>
  <c r="O253" i="9"/>
  <c r="Q253" i="9"/>
  <c r="K253" i="9"/>
  <c r="P259" i="9"/>
  <c r="R259" i="9" s="1"/>
  <c r="F253" i="9"/>
  <c r="S259" i="9"/>
  <c r="M253" i="9"/>
  <c r="F252" i="9"/>
  <c r="K252" i="9"/>
  <c r="N252" i="9"/>
  <c r="O252" i="9"/>
  <c r="Q252" i="9"/>
  <c r="N251" i="9"/>
  <c r="O251" i="9"/>
  <c r="Q251" i="9"/>
  <c r="K251" i="9"/>
  <c r="P257" i="9"/>
  <c r="S257" i="9" s="1"/>
  <c r="F251" i="9"/>
  <c r="M251" i="9"/>
  <c r="R257" i="9"/>
  <c r="F250" i="9"/>
  <c r="K250" i="9"/>
  <c r="M250" i="9"/>
  <c r="N250" i="9"/>
  <c r="O250" i="9"/>
  <c r="Q250" i="9"/>
  <c r="F249" i="9"/>
  <c r="K249" i="9"/>
  <c r="N249" i="9"/>
  <c r="O249" i="9"/>
  <c r="Q249" i="9"/>
  <c r="M249" i="9"/>
  <c r="F248" i="9"/>
  <c r="N248" i="9"/>
  <c r="O248" i="9"/>
  <c r="Q248" i="9"/>
  <c r="K248" i="9"/>
  <c r="F247" i="9"/>
  <c r="M248" i="9"/>
  <c r="Q247" i="9"/>
  <c r="O247" i="9"/>
  <c r="N247" i="9"/>
  <c r="K247" i="9"/>
  <c r="P250" i="9" s="1"/>
  <c r="K246" i="9"/>
  <c r="F246" i="9"/>
  <c r="M246" i="9"/>
  <c r="N246" i="9"/>
  <c r="O246" i="9"/>
  <c r="N245" i="9"/>
  <c r="O245" i="9"/>
  <c r="K245" i="9"/>
  <c r="P251" i="9"/>
  <c r="S251" i="9" s="1"/>
  <c r="F245" i="9"/>
  <c r="M245" i="9"/>
  <c r="N244" i="9"/>
  <c r="O244" i="9"/>
  <c r="K244" i="9"/>
  <c r="F244" i="9"/>
  <c r="M244" i="9"/>
  <c r="N243" i="9"/>
  <c r="L240" i="9"/>
  <c r="Q243" i="9" s="1"/>
  <c r="F243" i="9"/>
  <c r="K243" i="9"/>
  <c r="P248" i="9" s="1"/>
  <c r="S248" i="9" s="1"/>
  <c r="O243" i="9"/>
  <c r="Q246" i="9"/>
  <c r="Q244" i="9"/>
  <c r="F242" i="9"/>
  <c r="K242" i="9"/>
  <c r="M242" i="9" s="1"/>
  <c r="N242" i="9"/>
  <c r="O242" i="9"/>
  <c r="Q242" i="9"/>
  <c r="K241" i="9"/>
  <c r="M241" i="9" s="1"/>
  <c r="F241" i="9"/>
  <c r="N241" i="9"/>
  <c r="O241" i="9"/>
  <c r="Q241" i="9"/>
  <c r="Q240" i="9"/>
  <c r="O240" i="9"/>
  <c r="N240" i="9"/>
  <c r="K240" i="9"/>
  <c r="P246" i="9"/>
  <c r="S246" i="9" s="1"/>
  <c r="F240" i="9"/>
  <c r="M240" i="9"/>
  <c r="N239" i="9"/>
  <c r="O239" i="9"/>
  <c r="Q239" i="9"/>
  <c r="K239" i="9"/>
  <c r="F239" i="9"/>
  <c r="F238" i="9"/>
  <c r="K238" i="9"/>
  <c r="N238" i="9"/>
  <c r="O238" i="9"/>
  <c r="Q238" i="9"/>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M222" i="9" s="1"/>
  <c r="N222" i="9"/>
  <c r="O222" i="9"/>
  <c r="K223" i="9"/>
  <c r="P228" i="9" s="1"/>
  <c r="N223" i="9"/>
  <c r="O223" i="9"/>
  <c r="O219" i="9"/>
  <c r="N219" i="9"/>
  <c r="K219" i="9"/>
  <c r="K218" i="9"/>
  <c r="M218" i="9" s="1"/>
  <c r="N218" i="9"/>
  <c r="O218" i="9"/>
  <c r="K217" i="9"/>
  <c r="M217" i="9" s="1"/>
  <c r="N217" i="9"/>
  <c r="O217" i="9"/>
  <c r="K216" i="9"/>
  <c r="N216" i="9"/>
  <c r="O216" i="9"/>
  <c r="K215" i="9"/>
  <c r="N215" i="9"/>
  <c r="O215" i="9"/>
  <c r="K214" i="9"/>
  <c r="P220" i="9" s="1"/>
  <c r="N214" i="9"/>
  <c r="O214" i="9"/>
  <c r="N213" i="9"/>
  <c r="K213" i="9"/>
  <c r="M213" i="9" s="1"/>
  <c r="O212" i="9"/>
  <c r="N212" i="9"/>
  <c r="K212" i="9"/>
  <c r="P218" i="9" s="1"/>
  <c r="K211" i="9"/>
  <c r="M211" i="9"/>
  <c r="N211" i="9"/>
  <c r="O211" i="9"/>
  <c r="K210" i="9"/>
  <c r="M210" i="9"/>
  <c r="N210" i="9"/>
  <c r="O210" i="9"/>
  <c r="K209" i="9"/>
  <c r="N209" i="9"/>
  <c r="O209" i="9"/>
  <c r="K208" i="9"/>
  <c r="M208" i="9" s="1"/>
  <c r="N208" i="9"/>
  <c r="O208" i="9"/>
  <c r="K207" i="9"/>
  <c r="N207" i="9"/>
  <c r="O207" i="9"/>
  <c r="K205" i="9"/>
  <c r="M205" i="9"/>
  <c r="K206" i="9"/>
  <c r="M206" i="9"/>
  <c r="N206" i="9"/>
  <c r="O205" i="9"/>
  <c r="O206" i="9"/>
  <c r="N205" i="9"/>
  <c r="K204" i="9"/>
  <c r="M204" i="9"/>
  <c r="N204" i="9"/>
  <c r="O204" i="9"/>
  <c r="O203" i="9"/>
  <c r="K203" i="9"/>
  <c r="P208" i="9" s="1"/>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c r="K182" i="9"/>
  <c r="M182" i="9"/>
  <c r="K183" i="9"/>
  <c r="M183" i="9"/>
  <c r="K184" i="9"/>
  <c r="M184" i="9"/>
  <c r="K185" i="9"/>
  <c r="M185" i="9"/>
  <c r="K186" i="9"/>
  <c r="M186" i="9"/>
  <c r="K187" i="9"/>
  <c r="M187" i="9"/>
  <c r="K188" i="9"/>
  <c r="K189" i="9"/>
  <c r="M189" i="9" s="1"/>
  <c r="K190" i="9"/>
  <c r="M190" i="9" s="1"/>
  <c r="K191" i="9"/>
  <c r="P197" i="9" s="1"/>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P168" i="9" s="1"/>
  <c r="S168" i="9" s="1"/>
  <c r="K165" i="9"/>
  <c r="N171" i="9"/>
  <c r="O171" i="9"/>
  <c r="N170" i="9"/>
  <c r="O170" i="9"/>
  <c r="K164" i="9"/>
  <c r="N169" i="9"/>
  <c r="O169" i="9"/>
  <c r="K163" i="9"/>
  <c r="N168" i="9"/>
  <c r="K162" i="9"/>
  <c r="O168" i="9"/>
  <c r="N167" i="9"/>
  <c r="O167" i="9"/>
  <c r="K161" i="9"/>
  <c r="K160" i="9"/>
  <c r="P163" i="9" s="1"/>
  <c r="S163" i="9" s="1"/>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P150" i="9" s="1"/>
  <c r="S150" i="9" s="1"/>
  <c r="N154" i="9"/>
  <c r="O154" i="9"/>
  <c r="K147" i="9"/>
  <c r="N153" i="9"/>
  <c r="O153" i="9"/>
  <c r="K146" i="9"/>
  <c r="O152" i="9"/>
  <c r="N152" i="9"/>
  <c r="O151" i="9"/>
  <c r="K145" i="9"/>
  <c r="N151" i="9"/>
  <c r="N150" i="9"/>
  <c r="K144" i="9"/>
  <c r="O150" i="9"/>
  <c r="K143" i="9"/>
  <c r="N149" i="9"/>
  <c r="K35" i="9"/>
  <c r="K36" i="9"/>
  <c r="K37" i="9"/>
  <c r="K38" i="9"/>
  <c r="P42" i="9" s="1"/>
  <c r="S42" i="9" s="1"/>
  <c r="K39" i="9"/>
  <c r="K40" i="9"/>
  <c r="K41" i="9"/>
  <c r="K42" i="9"/>
  <c r="P47" i="9" s="1"/>
  <c r="S47" i="9" s="1"/>
  <c r="K43" i="9"/>
  <c r="K44" i="9"/>
  <c r="K45" i="9"/>
  <c r="K46" i="9"/>
  <c r="P50" i="9" s="1"/>
  <c r="S50" i="9" s="1"/>
  <c r="K47" i="9"/>
  <c r="K48" i="9"/>
  <c r="K49" i="9"/>
  <c r="K50" i="9"/>
  <c r="P54" i="9" s="1"/>
  <c r="S54" i="9" s="1"/>
  <c r="K51" i="9"/>
  <c r="K52" i="9"/>
  <c r="K53" i="9"/>
  <c r="K54" i="9"/>
  <c r="P59" i="9" s="1"/>
  <c r="S59" i="9" s="1"/>
  <c r="K55" i="9"/>
  <c r="K56" i="9"/>
  <c r="K57" i="9"/>
  <c r="K58" i="9"/>
  <c r="P63" i="9" s="1"/>
  <c r="S63" i="9" s="1"/>
  <c r="K59" i="9"/>
  <c r="K60" i="9"/>
  <c r="K61" i="9"/>
  <c r="K62" i="9"/>
  <c r="P67" i="9" s="1"/>
  <c r="S67" i="9" s="1"/>
  <c r="K63" i="9"/>
  <c r="K64" i="9"/>
  <c r="K65" i="9"/>
  <c r="K66" i="9"/>
  <c r="P72" i="9" s="1"/>
  <c r="S72" i="9" s="1"/>
  <c r="K67" i="9"/>
  <c r="K68" i="9"/>
  <c r="K69" i="9"/>
  <c r="K70" i="9"/>
  <c r="P73" i="9" s="1"/>
  <c r="S73" i="9" s="1"/>
  <c r="K71" i="9"/>
  <c r="K72" i="9"/>
  <c r="K73" i="9"/>
  <c r="K74" i="9"/>
  <c r="P78" i="9" s="1"/>
  <c r="S78" i="9" s="1"/>
  <c r="K75" i="9"/>
  <c r="K76" i="9"/>
  <c r="K77" i="9"/>
  <c r="K78" i="9"/>
  <c r="P84" i="9" s="1"/>
  <c r="S84" i="9" s="1"/>
  <c r="K79" i="9"/>
  <c r="K80" i="9"/>
  <c r="K81" i="9"/>
  <c r="K82" i="9"/>
  <c r="P86" i="9" s="1"/>
  <c r="S86" i="9" s="1"/>
  <c r="K83" i="9"/>
  <c r="K84" i="9"/>
  <c r="K85" i="9"/>
  <c r="K86" i="9"/>
  <c r="P92" i="9" s="1"/>
  <c r="S92" i="9" s="1"/>
  <c r="K87" i="9"/>
  <c r="K88" i="9"/>
  <c r="K89" i="9"/>
  <c r="K90" i="9"/>
  <c r="P95" i="9" s="1"/>
  <c r="S95" i="9" s="1"/>
  <c r="K91" i="9"/>
  <c r="K92" i="9"/>
  <c r="K93" i="9"/>
  <c r="K94" i="9"/>
  <c r="P99" i="9" s="1"/>
  <c r="S99" i="9" s="1"/>
  <c r="K95" i="9"/>
  <c r="K96" i="9"/>
  <c r="K97" i="9"/>
  <c r="K98" i="9"/>
  <c r="P101" i="9" s="1"/>
  <c r="S101" i="9" s="1"/>
  <c r="K99" i="9"/>
  <c r="K100" i="9"/>
  <c r="K101" i="9"/>
  <c r="K102" i="9"/>
  <c r="P108" i="9" s="1"/>
  <c r="S108" i="9" s="1"/>
  <c r="K103" i="9"/>
  <c r="K104" i="9"/>
  <c r="K105" i="9"/>
  <c r="K106" i="9"/>
  <c r="P110" i="9" s="1"/>
  <c r="S110" i="9" s="1"/>
  <c r="K107" i="9"/>
  <c r="K108" i="9"/>
  <c r="K109" i="9"/>
  <c r="K110" i="9"/>
  <c r="P115" i="9" s="1"/>
  <c r="S115" i="9" s="1"/>
  <c r="K111" i="9"/>
  <c r="K112" i="9"/>
  <c r="K113" i="9"/>
  <c r="K114" i="9"/>
  <c r="P120" i="9" s="1"/>
  <c r="S120" i="9" s="1"/>
  <c r="K115" i="9"/>
  <c r="K116" i="9"/>
  <c r="K117" i="9"/>
  <c r="K118" i="9"/>
  <c r="P123" i="9" s="1"/>
  <c r="S123" i="9" s="1"/>
  <c r="K119" i="9"/>
  <c r="K120" i="9"/>
  <c r="K121" i="9"/>
  <c r="K122" i="9"/>
  <c r="P126" i="9" s="1"/>
  <c r="S126" i="9" s="1"/>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240" i="9"/>
  <c r="S240" i="9"/>
  <c r="P242" i="9"/>
  <c r="S242" i="9"/>
  <c r="M237" i="9"/>
  <c r="P94" i="9"/>
  <c r="S94" i="9" s="1"/>
  <c r="P201" i="9"/>
  <c r="S201" i="9" s="1"/>
  <c r="P196" i="9"/>
  <c r="S196" i="9" s="1"/>
  <c r="P225" i="9"/>
  <c r="S225" i="9" s="1"/>
  <c r="P235" i="9"/>
  <c r="S235" i="9" s="1"/>
  <c r="P147" i="9"/>
  <c r="S147" i="9" s="1"/>
  <c r="P91" i="9"/>
  <c r="S91" i="9" s="1"/>
  <c r="P46" i="9"/>
  <c r="S46" i="9" s="1"/>
  <c r="P238" i="9"/>
  <c r="P241" i="9"/>
  <c r="S241" i="9"/>
  <c r="P146" i="9"/>
  <c r="S146" i="9"/>
  <c r="P184" i="9"/>
  <c r="S184" i="9"/>
  <c r="P138" i="9"/>
  <c r="S138" i="9"/>
  <c r="P142" i="9"/>
  <c r="S142" i="9"/>
  <c r="P187" i="9"/>
  <c r="S187" i="9"/>
  <c r="P222" i="9"/>
  <c r="S222" i="9"/>
  <c r="P145" i="9"/>
  <c r="S145" i="9"/>
  <c r="P179" i="9"/>
  <c r="S179" i="9"/>
  <c r="P202" i="9"/>
  <c r="S202" i="9"/>
  <c r="P186" i="9"/>
  <c r="S186" i="9"/>
  <c r="P140" i="9"/>
  <c r="S140" i="9"/>
  <c r="P141" i="9"/>
  <c r="S141" i="9"/>
  <c r="P211" i="9"/>
  <c r="S211" i="9"/>
  <c r="P227" i="9"/>
  <c r="S227" i="9"/>
  <c r="M229" i="9"/>
  <c r="P127" i="9"/>
  <c r="S127" i="9" s="1"/>
  <c r="P111" i="9"/>
  <c r="S111" i="9" s="1"/>
  <c r="P90" i="9"/>
  <c r="S90" i="9" s="1"/>
  <c r="P68" i="9"/>
  <c r="S68" i="9" s="1"/>
  <c r="P169" i="9"/>
  <c r="S169" i="9" s="1"/>
  <c r="P195" i="9"/>
  <c r="S195" i="9" s="1"/>
  <c r="P215" i="9"/>
  <c r="S215" i="9" s="1"/>
  <c r="P223" i="9"/>
  <c r="S223" i="9" s="1"/>
  <c r="P231" i="9"/>
  <c r="S231" i="9" s="1"/>
  <c r="P139" i="9"/>
  <c r="S139" i="9" s="1"/>
  <c r="P132" i="9"/>
  <c r="S132" i="9" s="1"/>
  <c r="P118" i="9"/>
  <c r="S118" i="9" s="1"/>
  <c r="P83" i="9"/>
  <c r="S83" i="9" s="1"/>
  <c r="P60" i="9"/>
  <c r="S60" i="9" s="1"/>
  <c r="P167" i="9"/>
  <c r="S167" i="9" s="1"/>
  <c r="P189" i="9"/>
  <c r="S189" i="9" s="1"/>
  <c r="P219" i="9"/>
  <c r="S219" i="9" s="1"/>
  <c r="P137" i="9"/>
  <c r="S137" i="9" s="1"/>
  <c r="P109" i="9"/>
  <c r="S109" i="9" s="1"/>
  <c r="P66" i="9"/>
  <c r="S66" i="9" s="1"/>
  <c r="P151" i="9"/>
  <c r="S151" i="9" s="1"/>
  <c r="P164" i="9"/>
  <c r="S164" i="9" s="1"/>
  <c r="P213" i="9"/>
  <c r="S213" i="9" s="1"/>
  <c r="P226" i="9"/>
  <c r="S226" i="9" s="1"/>
  <c r="P237" i="9"/>
  <c r="S237" i="9" s="1"/>
  <c r="S238" i="9"/>
  <c r="R238" i="9"/>
  <c r="P62" i="9"/>
  <c r="S62" i="9" s="1"/>
  <c r="P230" i="9"/>
  <c r="S230" i="9" s="1"/>
  <c r="P188" i="9"/>
  <c r="S188" i="9"/>
  <c r="P199" i="9"/>
  <c r="R199" i="9" s="1"/>
  <c r="S199" i="9"/>
  <c r="P206" i="9"/>
  <c r="R206" i="9" s="1"/>
  <c r="S206" i="9"/>
  <c r="P207" i="9"/>
  <c r="S207" i="9"/>
  <c r="P234" i="9"/>
  <c r="S234" i="9"/>
  <c r="P236" i="9"/>
  <c r="S236" i="9"/>
  <c r="M203" i="9"/>
  <c r="M219" i="9"/>
  <c r="M227" i="9"/>
  <c r="M235" i="9"/>
  <c r="R202" i="9"/>
  <c r="R242" i="9"/>
  <c r="P165" i="9"/>
  <c r="S165" i="9" s="1"/>
  <c r="P76" i="9"/>
  <c r="S76" i="9" s="1"/>
  <c r="P172" i="9"/>
  <c r="S172" i="9" s="1"/>
  <c r="P204" i="9"/>
  <c r="S204" i="9" s="1"/>
  <c r="P205" i="9"/>
  <c r="S205" i="9" s="1"/>
  <c r="P210" i="9"/>
  <c r="S210" i="9" s="1"/>
  <c r="P212" i="9"/>
  <c r="S212" i="9" s="1"/>
  <c r="P217" i="9"/>
  <c r="S217" i="9" s="1"/>
  <c r="P233" i="9"/>
  <c r="S233" i="9" s="1"/>
  <c r="M180" i="9"/>
  <c r="M188" i="9"/>
  <c r="M196" i="9"/>
  <c r="M212" i="9"/>
  <c r="M220" i="9"/>
  <c r="M236" i="9"/>
  <c r="R211" i="9"/>
  <c r="R235" i="9"/>
  <c r="P214" i="9"/>
  <c r="S214" i="9"/>
  <c r="P180" i="9"/>
  <c r="S180" i="9"/>
  <c r="M214" i="9"/>
  <c r="R229" i="9"/>
  <c r="S243" i="9"/>
  <c r="R243" i="9"/>
  <c r="R196" i="9"/>
  <c r="P117" i="9"/>
  <c r="S117" i="9" s="1"/>
  <c r="P93" i="9"/>
  <c r="S93" i="9" s="1"/>
  <c r="P96" i="9"/>
  <c r="S96" i="9" s="1"/>
  <c r="P85" i="9"/>
  <c r="S85" i="9" s="1"/>
  <c r="P77" i="9"/>
  <c r="S77" i="9" s="1"/>
  <c r="P64" i="9"/>
  <c r="S64" i="9" s="1"/>
  <c r="P56" i="9"/>
  <c r="S56" i="9" s="1"/>
  <c r="P48" i="9"/>
  <c r="S48" i="9" s="1"/>
  <c r="P183" i="9"/>
  <c r="R183" i="9" s="1"/>
  <c r="P185" i="9"/>
  <c r="S185" i="9" s="1"/>
  <c r="P193" i="9"/>
  <c r="S193" i="9" s="1"/>
  <c r="P198" i="9"/>
  <c r="S198" i="9" s="1"/>
  <c r="P209" i="9"/>
  <c r="R209" i="9" s="1"/>
  <c r="P216" i="9"/>
  <c r="S216" i="9" s="1"/>
  <c r="P221" i="9"/>
  <c r="S221" i="9" s="1"/>
  <c r="P239" i="9"/>
  <c r="S239" i="9" s="1"/>
  <c r="M191" i="9"/>
  <c r="M207" i="9"/>
  <c r="M215" i="9"/>
  <c r="M223" i="9"/>
  <c r="M231" i="9"/>
  <c r="R198" i="9"/>
  <c r="R222" i="9"/>
  <c r="R230" i="9"/>
  <c r="R240" i="9"/>
  <c r="P107" i="9"/>
  <c r="S107" i="9" s="1"/>
  <c r="P75" i="9"/>
  <c r="S75" i="9" s="1"/>
  <c r="M176" i="9"/>
  <c r="M216" i="9"/>
  <c r="M232" i="9"/>
  <c r="R231" i="9"/>
  <c r="P152" i="9"/>
  <c r="S152" i="9"/>
  <c r="P194" i="9"/>
  <c r="S194" i="9"/>
  <c r="P200" i="9"/>
  <c r="R200" i="9" s="1"/>
  <c r="S200" i="9"/>
  <c r="P224" i="9"/>
  <c r="S224" i="9"/>
  <c r="P232" i="9"/>
  <c r="R232" i="9" s="1"/>
  <c r="S232" i="9"/>
  <c r="M209" i="9"/>
  <c r="M225" i="9"/>
  <c r="M233" i="9"/>
  <c r="R184" i="9"/>
  <c r="M234" i="9"/>
  <c r="R225" i="9"/>
  <c r="R237" i="9"/>
  <c r="R188" i="9"/>
  <c r="R227" i="9"/>
  <c r="R241" i="9"/>
  <c r="R224" i="9"/>
  <c r="R216" i="9"/>
  <c r="R194" i="9"/>
  <c r="R204" i="9"/>
  <c r="R221" i="9"/>
  <c r="R210" i="9"/>
  <c r="R213" i="9"/>
  <c r="R187" i="9"/>
  <c r="R186" i="9"/>
  <c r="R234" i="9"/>
  <c r="R193" i="9"/>
  <c r="R223" i="9"/>
  <c r="R236" i="9"/>
  <c r="R207" i="9"/>
  <c r="R214" i="9"/>
  <c r="R180" i="9"/>
  <c r="S197" i="9" l="1"/>
  <c r="R197" i="9"/>
  <c r="S218" i="9"/>
  <c r="R218" i="9"/>
  <c r="R20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R201"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215"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R248" i="9"/>
  <c r="P258" i="9"/>
  <c r="P254" i="9"/>
  <c r="M252" i="9"/>
  <c r="R260" i="9"/>
  <c r="S260" i="9"/>
  <c r="P268" i="9"/>
  <c r="P271" i="9"/>
  <c r="R267"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12" i="9"/>
  <c r="R316" i="9"/>
  <c r="S325" i="9"/>
  <c r="R325" i="9"/>
  <c r="P334" i="9"/>
  <c r="R332" i="9"/>
  <c r="M344" i="9"/>
  <c r="P350" i="9"/>
  <c r="R382" i="9"/>
  <c r="S382" i="9"/>
  <c r="M391" i="9"/>
  <c r="P397" i="9"/>
  <c r="P395" i="9"/>
  <c r="R293" i="9"/>
  <c r="P303" i="9"/>
  <c r="M297" i="9"/>
  <c r="R305" i="9"/>
  <c r="S305" i="9"/>
  <c r="S307" i="9"/>
  <c r="R307" i="9"/>
  <c r="P308" i="9"/>
  <c r="M302" i="9"/>
  <c r="S319" i="9"/>
  <c r="R319" i="9"/>
  <c r="R321" i="9"/>
  <c r="S321" i="9"/>
  <c r="R320" i="9"/>
  <c r="R328" i="9"/>
  <c r="P338" i="9"/>
  <c r="M332" i="9"/>
  <c r="R356" i="9"/>
  <c r="S356" i="9"/>
  <c r="R358" i="9"/>
  <c r="S358" i="9"/>
  <c r="P365" i="9"/>
  <c r="P364" i="9"/>
  <c r="M359" i="9"/>
  <c r="P362" i="9"/>
  <c r="S362" i="9" s="1"/>
  <c r="S366" i="9"/>
  <c r="R366" i="9"/>
  <c r="P374" i="9"/>
  <c r="S374" i="9" s="1"/>
  <c r="M368" i="9"/>
  <c r="S381" i="9"/>
  <c r="R381" i="9"/>
  <c r="S387" i="9"/>
  <c r="R387"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R389"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R386" i="9"/>
  <c r="P396" i="9"/>
  <c r="S396" i="9" s="1"/>
  <c r="P413" i="9"/>
  <c r="P416" i="9"/>
  <c r="P412" i="9"/>
  <c r="S431" i="9"/>
  <c r="R431" i="9"/>
  <c r="S449" i="9"/>
  <c r="R449" i="9"/>
  <c r="S454" i="9"/>
  <c r="R454" i="9"/>
  <c r="P343" i="9"/>
  <c r="P359" i="9"/>
  <c r="S359" i="9" s="1"/>
  <c r="R359" i="9"/>
  <c r="P368" i="9"/>
  <c r="R370" i="9"/>
  <c r="R371" i="9"/>
  <c r="S385" i="9"/>
  <c r="R385" i="9"/>
  <c r="S388" i="9"/>
  <c r="R388" i="9"/>
  <c r="P391" i="9"/>
  <c r="S391" i="9" s="1"/>
  <c r="P389" i="9"/>
  <c r="S389" i="9" s="1"/>
  <c r="P394" i="9"/>
  <c r="P402" i="9"/>
  <c r="M396" i="9"/>
  <c r="R406" i="9"/>
  <c r="S415" i="9"/>
  <c r="P410" i="9"/>
  <c r="R409"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S410" i="9" l="1"/>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<sst xmlns="http://schemas.openxmlformats.org/spreadsheetml/2006/main" count="840" uniqueCount="415">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</sst>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Discharges'!$A$4:$A$422</c:f>
              <c:strCache>
                <c:ptCount val="41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strCache>
            </c:strRef>
          </c:cat>
          <c:val>
            <c:numRef>
              <c:f>'Table 4 - Delayed Discharges'!$C$4:$C$422</c:f>
              <c:numCache>
                <c:formatCode>_(* #,##0_);_(* \(#,##0\);_(* "-"??_);_(@_)</c:formatCode>
                <c:ptCount val="41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Workforce'!$A$117:$A$178</c:f>
              <c:strCache>
                <c:ptCount val="6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strCache>
            </c:strRef>
          </c:cat>
          <c:val>
            <c:numRef>
              <c:f>'Table 6 - Workforce'!$B$117:$B$178</c:f>
              <c:numCache>
                <c:formatCode>#,##0</c:formatCode>
                <c:ptCount val="6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Workforce'!$A$117:$A$178</c:f>
              <c:strCache>
                <c:ptCount val="6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strCache>
            </c:strRef>
          </c:cat>
          <c:val>
            <c:numRef>
              <c:f>'Table 6 - Workforce'!$C$117:$C$178</c:f>
              <c:numCache>
                <c:formatCode>#,##0</c:formatCode>
                <c:ptCount val="6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Workforce'!$A$117:$A$178</c:f>
              <c:strCache>
                <c:ptCount val="6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strCache>
            </c:strRef>
          </c:cat>
          <c:val>
            <c:numRef>
              <c:f>'Table 6 - Workforce'!$D$117:$D$178</c:f>
              <c:numCache>
                <c:formatCode>#,##0</c:formatCode>
                <c:ptCount val="6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20-21'!$A$4:$A$158</c:f>
              <c:strCache>
                <c:ptCount val="15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strCache>
            </c:strRef>
          </c:cat>
          <c:val>
            <c:numRef>
              <c:f>'Table 9a - School absence 20-21'!$E$4:$E$158</c:f>
              <c:numCache>
                <c:formatCode>0.0%</c:formatCode>
                <c:ptCount val="155"/>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2.35389963E-2</c:v>
                </c:pt>
                <c:pt idx="151">
                  <c:v>2.21720231E-2</c:v>
                </c:pt>
                <c:pt idx="152">
                  <c:v>2.4892569100000001E-2</c:v>
                </c:pt>
                <c:pt idx="153">
                  <c:v>2.6641213299999997E-2</c:v>
                </c:pt>
                <c:pt idx="154">
                  <c:v>2.8239291499999999E-2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20-21'!$A$4:$A$158</c:f>
              <c:strCache>
                <c:ptCount val="15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strCache>
            </c:strRef>
          </c:cat>
          <c:val>
            <c:numRef>
              <c:f>'Table 9a - School absence 20-21'!$D$4:$D$158</c:f>
              <c:numCache>
                <c:formatCode>0.0%</c:formatCode>
                <c:ptCount val="155"/>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9.8289416700000007E-2</c:v>
                </c:pt>
                <c:pt idx="151">
                  <c:v>7.8004555700000006E-2</c:v>
                </c:pt>
                <c:pt idx="152">
                  <c:v>7.8667725100000002E-2</c:v>
                </c:pt>
                <c:pt idx="153">
                  <c:v>8.4525033600000007E-2</c:v>
                </c:pt>
                <c:pt idx="154">
                  <c:v>8.249128800000001E-2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36</xdr:row>
      <xdr:rowOff>39689</xdr:rowOff>
    </xdr:from>
    <xdr:to>
      <xdr:col>15</xdr:col>
      <xdr:colOff>96837</xdr:colOff>
      <xdr:row>64</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0"/>
  <sheetViews>
    <sheetView zoomScaleNormal="100" workbookViewId="0">
      <pane xSplit="1" ySplit="3" topLeftCell="B265"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2"/>
  <sheetViews>
    <sheetView showGridLines="0" zoomScaleNormal="100" workbookViewId="0">
      <pane xSplit="2" ySplit="3" topLeftCell="C407"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44356</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74"/>
  <sheetViews>
    <sheetView showGridLines="0" zoomScale="85" zoomScaleNormal="85" workbookViewId="0">
      <pane xSplit="1" ySplit="4" topLeftCell="B462"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5" t="s">
        <v>114</v>
      </c>
      <c r="L1" s="576"/>
      <c r="M1" s="576"/>
      <c r="N1" s="576"/>
      <c r="O1" s="576"/>
      <c r="P1" s="576"/>
      <c r="W1" s="22" t="s">
        <v>29</v>
      </c>
    </row>
    <row r="2" spans="1:27" x14ac:dyDescent="0.35">
      <c r="A2" s="2"/>
      <c r="I2" s="566" t="s">
        <v>187</v>
      </c>
      <c r="J2" s="567"/>
      <c r="Q2" s="382"/>
      <c r="R2" s="382"/>
    </row>
    <row r="3" spans="1:27" ht="48.75" customHeight="1" x14ac:dyDescent="0.35">
      <c r="A3" s="569" t="s">
        <v>30</v>
      </c>
      <c r="B3" s="571" t="s">
        <v>185</v>
      </c>
      <c r="C3" s="572"/>
      <c r="D3" s="572"/>
      <c r="E3" s="104" t="s">
        <v>184</v>
      </c>
      <c r="F3" s="578" t="s">
        <v>199</v>
      </c>
      <c r="G3" s="573" t="s">
        <v>186</v>
      </c>
      <c r="H3" s="573"/>
      <c r="I3" s="566"/>
      <c r="J3" s="567"/>
      <c r="K3" s="568" t="s">
        <v>188</v>
      </c>
      <c r="L3" s="579" t="s">
        <v>200</v>
      </c>
      <c r="M3" s="574" t="s">
        <v>201</v>
      </c>
      <c r="N3" s="565" t="s">
        <v>189</v>
      </c>
      <c r="O3" s="568" t="s">
        <v>183</v>
      </c>
      <c r="P3" s="577" t="s">
        <v>191</v>
      </c>
      <c r="Q3" s="574" t="s">
        <v>202</v>
      </c>
      <c r="R3" s="574" t="s">
        <v>203</v>
      </c>
      <c r="S3" s="565" t="s">
        <v>182</v>
      </c>
    </row>
    <row r="4" spans="1:27" ht="30.65" customHeight="1" x14ac:dyDescent="0.35">
      <c r="A4" s="570"/>
      <c r="B4" s="23" t="s">
        <v>18</v>
      </c>
      <c r="C4" s="24" t="s">
        <v>17</v>
      </c>
      <c r="D4" s="28" t="s">
        <v>3</v>
      </c>
      <c r="E4" s="99" t="s">
        <v>63</v>
      </c>
      <c r="F4" s="578"/>
      <c r="G4" s="98" t="s">
        <v>63</v>
      </c>
      <c r="H4" s="79" t="s">
        <v>64</v>
      </c>
      <c r="I4" s="80" t="s">
        <v>63</v>
      </c>
      <c r="J4" s="147" t="s">
        <v>64</v>
      </c>
      <c r="K4" s="568"/>
      <c r="L4" s="579"/>
      <c r="M4" s="574"/>
      <c r="N4" s="565"/>
      <c r="O4" s="568"/>
      <c r="P4" s="577"/>
      <c r="Q4" s="574"/>
      <c r="R4" s="574"/>
      <c r="S4" s="565"/>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E470/(D470-D469)</f>
        <v>0.13476347634763478</v>
      </c>
      <c r="G470" s="560">
        <v>19523</v>
      </c>
      <c r="H470" s="112">
        <v>3096518</v>
      </c>
      <c r="I470" s="75">
        <v>8856</v>
      </c>
      <c r="J470" s="73">
        <v>3520897</v>
      </c>
      <c r="K470" s="392">
        <v>28379</v>
      </c>
      <c r="L470" s="380">
        <v>786</v>
      </c>
      <c r="M470" s="447">
        <f t="shared" ref="M470:M471" si="1467">L470/K470</f>
        <v>2.7696536171112441E-2</v>
      </c>
      <c r="N470" s="90">
        <f t="shared" ref="N470" si="1468">D470-D463</f>
        <v>31103</v>
      </c>
      <c r="O470" s="90">
        <f t="shared" ref="O470" si="1469">SUM(E464:E470)</f>
        <v>5709</v>
      </c>
      <c r="P470" s="152">
        <f t="shared" ref="P470" si="1470">SUM(K464:K470)</f>
        <v>170744</v>
      </c>
      <c r="Q470" s="152">
        <f t="shared" ref="Q470" si="1471">SUM(L464:L470)</f>
        <v>6093</v>
      </c>
      <c r="R470" s="383">
        <f t="shared" ref="R470" si="1472">Q470/P470</f>
        <v>3.5685002108419621E-2</v>
      </c>
      <c r="S470" s="91">
        <f t="shared" ref="S470" si="1473">P470/5463.3</f>
        <v>31.252905752933209</v>
      </c>
      <c r="U470" s="113" t="s">
        <v>413</v>
      </c>
    </row>
    <row r="471" spans="1:21" x14ac:dyDescent="0.35">
      <c r="A471" s="559">
        <v>44358</v>
      </c>
      <c r="B471" s="560">
        <v>1850478</v>
      </c>
      <c r="C471" s="560">
        <v>244714</v>
      </c>
      <c r="D471" s="112">
        <v>2095192</v>
      </c>
      <c r="E471" s="44">
        <v>1104</v>
      </c>
      <c r="F471" s="562">
        <f>E471/(D471-D470)</f>
        <v>0.16126205083260298</v>
      </c>
      <c r="G471" s="560">
        <v>15515</v>
      </c>
      <c r="H471" s="112">
        <v>3112033</v>
      </c>
      <c r="I471" s="75">
        <v>13048</v>
      </c>
      <c r="J471" s="73">
        <v>3533945</v>
      </c>
      <c r="K471" s="392">
        <v>28563</v>
      </c>
      <c r="L471" s="380">
        <v>1172</v>
      </c>
      <c r="M471" s="447">
        <f t="shared" si="1467"/>
        <v>4.1032104470818891E-2</v>
      </c>
      <c r="N471" s="90">
        <f t="shared" ref="N471" si="1474">D471-D464</f>
        <v>31239</v>
      </c>
      <c r="O471" s="90">
        <f t="shared" ref="O471" si="1475">SUM(E465:E471)</f>
        <v>5821</v>
      </c>
      <c r="P471" s="152">
        <f t="shared" ref="P471" si="1476">SUM(K465:K471)</f>
        <v>172345</v>
      </c>
      <c r="Q471" s="152">
        <f t="shared" ref="Q471" si="1477">SUM(L465:L471)</f>
        <v>6225</v>
      </c>
      <c r="R471" s="383">
        <f t="shared" ref="R471" si="1478">Q471/P471</f>
        <v>3.6119411645246451E-2</v>
      </c>
      <c r="S471" s="91">
        <f t="shared" ref="S471" si="1479">P471/5463.3</f>
        <v>31.54595208024454</v>
      </c>
    </row>
    <row r="472" spans="1:21" x14ac:dyDescent="0.35">
      <c r="A472" s="559">
        <v>44359</v>
      </c>
      <c r="B472" s="560">
        <v>1855951</v>
      </c>
      <c r="C472" s="560">
        <v>245744</v>
      </c>
      <c r="D472" s="112">
        <v>2101695</v>
      </c>
      <c r="E472" s="44">
        <v>1030</v>
      </c>
      <c r="F472" s="562">
        <f>E472/(D472-D471)</f>
        <v>0.15838843610641243</v>
      </c>
      <c r="G472" s="560">
        <v>12482</v>
      </c>
      <c r="H472" s="112">
        <v>3124515</v>
      </c>
      <c r="I472" s="75">
        <v>14168</v>
      </c>
      <c r="J472" s="73">
        <v>3548113</v>
      </c>
      <c r="K472" s="392">
        <v>26650</v>
      </c>
      <c r="L472" s="380">
        <v>1104</v>
      </c>
      <c r="M472" s="447">
        <f t="shared" ref="M472" si="1480">L472/K472</f>
        <v>4.1425891181988743E-2</v>
      </c>
      <c r="N472" s="90">
        <f t="shared" ref="N472" si="1481">D472-D465</f>
        <v>31348</v>
      </c>
      <c r="O472" s="90">
        <f t="shared" ref="O472" si="1482">SUM(E466:E472)</f>
        <v>5991</v>
      </c>
      <c r="P472" s="152">
        <f t="shared" ref="P472" si="1483">SUM(K466:K472)</f>
        <v>171559</v>
      </c>
      <c r="Q472" s="152">
        <f t="shared" ref="Q472" si="1484">SUM(L466:L472)</f>
        <v>6398</v>
      </c>
      <c r="R472" s="383">
        <f t="shared" ref="R472" si="1485">Q472/P472</f>
        <v>3.7293292686481037E-2</v>
      </c>
      <c r="S472" s="91">
        <f t="shared" ref="S472" si="1486">P472/5463.3</f>
        <v>31.402082990134168</v>
      </c>
      <c r="U472" s="113" t="s">
        <v>414</v>
      </c>
    </row>
    <row r="473" spans="1:21" x14ac:dyDescent="0.35">
      <c r="A473" s="559">
        <v>44360</v>
      </c>
      <c r="B473" s="560">
        <v>1861597</v>
      </c>
      <c r="C473" s="560">
        <v>246780</v>
      </c>
      <c r="D473" s="112">
        <v>2108377</v>
      </c>
      <c r="E473" s="44">
        <v>1036</v>
      </c>
      <c r="F473" s="562">
        <f>E473/(D473-D472)</f>
        <v>0.15504340017958695</v>
      </c>
      <c r="G473" s="560">
        <v>5216</v>
      </c>
      <c r="H473" s="112">
        <v>3129731</v>
      </c>
      <c r="I473" s="75">
        <v>17640</v>
      </c>
      <c r="J473" s="73">
        <v>3565753</v>
      </c>
      <c r="K473" s="392">
        <v>22856</v>
      </c>
      <c r="L473" s="380">
        <v>1137</v>
      </c>
      <c r="M473" s="447">
        <f t="shared" ref="M473" si="1487">L473/K473</f>
        <v>4.9746237311865595E-2</v>
      </c>
      <c r="N473" s="90">
        <f t="shared" ref="N473" si="1488">D473-D466</f>
        <v>31631</v>
      </c>
      <c r="O473" s="90">
        <f t="shared" ref="O473" si="1489">SUM(E467:E473)</f>
        <v>6252</v>
      </c>
      <c r="P473" s="152">
        <f t="shared" ref="P473" si="1490">SUM(K467:K473)</f>
        <v>173740</v>
      </c>
      <c r="Q473" s="152">
        <f t="shared" ref="Q473" si="1491">SUM(L467:L473)</f>
        <v>6714</v>
      </c>
      <c r="R473" s="383">
        <f t="shared" ref="R473" si="1492">Q473/P473</f>
        <v>3.8643950730977324E-2</v>
      </c>
      <c r="S473" s="91">
        <f t="shared" ref="S473" si="1493">P473/5463.3</f>
        <v>31.801292259257224</v>
      </c>
      <c r="U473" s="113" t="s">
        <v>414</v>
      </c>
    </row>
    <row r="474" spans="1:21" x14ac:dyDescent="0.35">
      <c r="A474" s="559">
        <v>44361</v>
      </c>
      <c r="B474" s="560">
        <v>1865572</v>
      </c>
      <c r="C474" s="560">
        <v>247541</v>
      </c>
      <c r="D474" s="112">
        <v>2113113</v>
      </c>
      <c r="E474" s="44">
        <v>761</v>
      </c>
      <c r="F474" s="562">
        <f>E474/(D474-D473)</f>
        <v>0.16068412162162163</v>
      </c>
      <c r="G474" s="560">
        <v>5779</v>
      </c>
      <c r="H474" s="112">
        <v>3135510</v>
      </c>
      <c r="I474" s="75">
        <v>10002</v>
      </c>
      <c r="J474" s="73">
        <v>3575755</v>
      </c>
      <c r="K474" s="392">
        <v>15781</v>
      </c>
      <c r="L474" s="380">
        <v>814</v>
      </c>
      <c r="M474" s="447">
        <f t="shared" ref="M474" si="1494">L474/K474</f>
        <v>5.1581015144794372E-2</v>
      </c>
      <c r="N474" s="90">
        <f t="shared" ref="N474" si="1495">D474-D467</f>
        <v>31563</v>
      </c>
      <c r="O474" s="90">
        <f t="shared" ref="O474" si="1496">SUM(E468:E474)</f>
        <v>6372</v>
      </c>
      <c r="P474" s="152">
        <f t="shared" ref="P474" si="1497">SUM(K468:K474)</f>
        <v>173329</v>
      </c>
      <c r="Q474" s="152">
        <f t="shared" ref="Q474" si="1498">SUM(L468:L474)</f>
        <v>6840</v>
      </c>
      <c r="R474" s="383">
        <f t="shared" ref="R474" si="1499">Q474/P474</f>
        <v>3.9462525024664082E-2</v>
      </c>
      <c r="S474" s="91">
        <f t="shared" ref="S474" si="1500">P474/5463.3</f>
        <v>31.726063002214776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O44" sqref="O44"/>
    </sheetView>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8"/>
  <sheetViews>
    <sheetView showGridLines="0" zoomScale="90" zoomScaleNormal="90" workbookViewId="0">
      <pane xSplit="1" ySplit="2" topLeftCell="B16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8"/>
  <sheetViews>
    <sheetView showGridLines="0" zoomScale="89" zoomScaleNormal="90" workbookViewId="0">
      <pane ySplit="3" topLeftCell="A53"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2</v>
      </c>
    </row>
    <row r="66" spans="1:3" x14ac:dyDescent="0.35">
      <c r="A66" s="217">
        <v>20</v>
      </c>
      <c r="B66" s="222" t="s">
        <v>403</v>
      </c>
      <c r="C66" s="207">
        <v>4</v>
      </c>
    </row>
    <row r="67" spans="1:3" x14ac:dyDescent="0.35">
      <c r="A67" s="217">
        <v>21</v>
      </c>
      <c r="B67" s="222" t="s">
        <v>408</v>
      </c>
      <c r="C67" s="207">
        <v>7</v>
      </c>
    </row>
    <row r="68" spans="1:3" x14ac:dyDescent="0.35">
      <c r="A68" s="217">
        <v>22</v>
      </c>
      <c r="B68" s="222" t="s">
        <v>412</v>
      </c>
      <c r="C68"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1"/>
  <sheetViews>
    <sheetView showGridLines="0" zoomScale="90" zoomScaleNormal="90" workbookViewId="0">
      <pane xSplit="1" ySplit="2" topLeftCell="B49"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3"/>
  <sheetViews>
    <sheetView showGridLines="0" zoomScale="89" zoomScaleNormal="90" workbookViewId="0">
      <pane ySplit="3" topLeftCell="A35"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61"/>
  <sheetViews>
    <sheetView workbookViewId="0">
      <pane xSplit="1" ySplit="3" topLeftCell="B443"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3"/>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0" t="s">
        <v>345</v>
      </c>
      <c r="B1" s="580"/>
      <c r="C1" s="580"/>
      <c r="D1" s="580"/>
      <c r="E1" s="580"/>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62">
        <v>44351</v>
      </c>
      <c r="B154" s="8">
        <v>15687</v>
      </c>
      <c r="C154" s="493">
        <v>0.8781628923</v>
      </c>
      <c r="D154" s="493">
        <v>9.8289416700000007E-2</v>
      </c>
      <c r="E154" s="493">
        <v>2.35389963E-2</v>
      </c>
    </row>
    <row r="155" spans="1:19" x14ac:dyDescent="0.35">
      <c r="A155" s="62">
        <v>44354</v>
      </c>
      <c r="B155" s="8">
        <v>12089</v>
      </c>
      <c r="C155" s="493">
        <v>0.89982342119999992</v>
      </c>
      <c r="D155" s="493">
        <v>7.8004555700000006E-2</v>
      </c>
      <c r="E155" s="493">
        <v>2.21720231E-2</v>
      </c>
    </row>
    <row r="156" spans="1:19" x14ac:dyDescent="0.35">
      <c r="A156" s="62">
        <v>44355</v>
      </c>
      <c r="B156" s="8">
        <v>16508</v>
      </c>
      <c r="C156" s="493">
        <v>0.89641737649999997</v>
      </c>
      <c r="D156" s="493">
        <v>7.8667725100000002E-2</v>
      </c>
      <c r="E156" s="493">
        <v>2.4892569100000001E-2</v>
      </c>
    </row>
    <row r="157" spans="1:19" x14ac:dyDescent="0.35">
      <c r="A157" s="62">
        <v>44356</v>
      </c>
      <c r="B157" s="8">
        <v>18299</v>
      </c>
      <c r="C157" s="493">
        <v>0.88881366620000002</v>
      </c>
      <c r="D157" s="493">
        <v>8.4525033600000007E-2</v>
      </c>
      <c r="E157" s="493">
        <v>2.6641213299999997E-2</v>
      </c>
    </row>
    <row r="158" spans="1:19" x14ac:dyDescent="0.35">
      <c r="A158" s="62">
        <v>44357</v>
      </c>
      <c r="B158" s="8">
        <v>19581</v>
      </c>
      <c r="C158" s="493">
        <v>0.88925039000000006</v>
      </c>
      <c r="D158" s="493">
        <v>8.249128800000001E-2</v>
      </c>
      <c r="E158" s="493">
        <v>2.8239291499999999E-2</v>
      </c>
    </row>
    <row r="159" spans="1:19" x14ac:dyDescent="0.35">
      <c r="C159" s="493"/>
      <c r="D159" s="493"/>
      <c r="E159" s="493"/>
    </row>
    <row r="160" spans="1:19" x14ac:dyDescent="0.35">
      <c r="C160" s="493"/>
      <c r="D160" s="493"/>
      <c r="E160" s="493"/>
    </row>
    <row r="161" spans="3:5" x14ac:dyDescent="0.35">
      <c r="C161" s="493"/>
      <c r="D161" s="493"/>
      <c r="E161" s="493"/>
    </row>
    <row r="162" spans="3:5" x14ac:dyDescent="0.35">
      <c r="C162" s="493"/>
      <c r="D162" s="493"/>
      <c r="E162" s="493"/>
    </row>
    <row r="163" spans="3:5" x14ac:dyDescent="0.35">
      <c r="C163" s="493"/>
      <c r="D163" s="493"/>
      <c r="E163" s="493"/>
    </row>
    <row r="164" spans="3:5" x14ac:dyDescent="0.35">
      <c r="C164" s="493"/>
      <c r="D164" s="493"/>
      <c r="E164" s="493"/>
    </row>
    <row r="165" spans="3:5" x14ac:dyDescent="0.35">
      <c r="C165" s="493"/>
      <c r="D165" s="493"/>
      <c r="E165" s="493"/>
    </row>
    <row r="166" spans="3:5" x14ac:dyDescent="0.35">
      <c r="C166" s="493"/>
      <c r="D166" s="493"/>
      <c r="E166" s="493"/>
    </row>
    <row r="167" spans="3:5" x14ac:dyDescent="0.35">
      <c r="C167" s="493"/>
      <c r="D167" s="493"/>
      <c r="E167" s="493"/>
    </row>
    <row r="168" spans="3:5" x14ac:dyDescent="0.35">
      <c r="C168" s="493"/>
      <c r="D168" s="493"/>
      <c r="E168" s="493"/>
    </row>
    <row r="169" spans="3:5" x14ac:dyDescent="0.35">
      <c r="C169" s="493"/>
      <c r="D169" s="493"/>
      <c r="E169" s="493"/>
    </row>
    <row r="170" spans="3:5" x14ac:dyDescent="0.35">
      <c r="C170" s="493"/>
      <c r="D170" s="493"/>
      <c r="E170" s="493"/>
    </row>
    <row r="171" spans="3:5" x14ac:dyDescent="0.35">
      <c r="C171" s="493"/>
      <c r="D171" s="493"/>
      <c r="E171" s="493"/>
    </row>
    <row r="172" spans="3:5" x14ac:dyDescent="0.35">
      <c r="C172" s="493"/>
      <c r="D172" s="493"/>
      <c r="E172" s="493"/>
    </row>
    <row r="173" spans="3:5" x14ac:dyDescent="0.35">
      <c r="C173" s="493"/>
      <c r="D173" s="493"/>
      <c r="E173"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58"/>
  <sheetViews>
    <sheetView workbookViewId="0">
      <pane xSplit="1" ySplit="3" topLeftCell="B139"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4" x14ac:dyDescent="0.35">
      <c r="A145" s="25">
        <v>44348</v>
      </c>
      <c r="B145" s="60">
        <v>3267290</v>
      </c>
      <c r="C145" s="60">
        <v>2075231</v>
      </c>
    </row>
    <row r="146" spans="1:4" x14ac:dyDescent="0.35">
      <c r="A146" s="25">
        <v>44349</v>
      </c>
      <c r="B146" s="60">
        <v>3286261</v>
      </c>
      <c r="C146" s="60">
        <v>2106177</v>
      </c>
    </row>
    <row r="147" spans="1:4" x14ac:dyDescent="0.35">
      <c r="A147" s="25">
        <v>44350</v>
      </c>
      <c r="B147" s="60">
        <v>3305812</v>
      </c>
      <c r="C147" s="60">
        <v>2137618</v>
      </c>
    </row>
    <row r="148" spans="1:4" x14ac:dyDescent="0.35">
      <c r="A148" s="25">
        <v>44351</v>
      </c>
      <c r="B148" s="60">
        <v>3326005</v>
      </c>
      <c r="C148" s="60">
        <v>2170570</v>
      </c>
    </row>
    <row r="149" spans="1:4" x14ac:dyDescent="0.35">
      <c r="A149" s="25">
        <v>44352</v>
      </c>
      <c r="B149" s="60">
        <v>3345842</v>
      </c>
      <c r="C149" s="60">
        <v>2202547</v>
      </c>
    </row>
    <row r="150" spans="1:4" x14ac:dyDescent="0.35">
      <c r="A150" s="25">
        <v>44353</v>
      </c>
      <c r="B150" s="60">
        <v>3365779</v>
      </c>
      <c r="C150" s="60">
        <v>2227493</v>
      </c>
    </row>
    <row r="151" spans="1:4" x14ac:dyDescent="0.35">
      <c r="A151" s="25">
        <v>44354</v>
      </c>
      <c r="B151" s="60">
        <v>3386321</v>
      </c>
      <c r="C151" s="60">
        <v>2251259</v>
      </c>
    </row>
    <row r="152" spans="1:4" x14ac:dyDescent="0.35">
      <c r="A152" s="25">
        <v>44355</v>
      </c>
      <c r="B152" s="60">
        <v>3403866</v>
      </c>
      <c r="C152" s="60">
        <v>2282203</v>
      </c>
    </row>
    <row r="153" spans="1:4" x14ac:dyDescent="0.35">
      <c r="A153" s="25">
        <v>44356</v>
      </c>
      <c r="B153" s="60">
        <v>3422431</v>
      </c>
      <c r="C153" s="60">
        <v>2313695</v>
      </c>
      <c r="D153" s="350"/>
    </row>
    <row r="154" spans="1:4" x14ac:dyDescent="0.35">
      <c r="A154" s="25">
        <v>44357</v>
      </c>
      <c r="B154" s="60">
        <v>3441217</v>
      </c>
      <c r="C154" s="60">
        <v>2345181</v>
      </c>
    </row>
    <row r="155" spans="1:4" x14ac:dyDescent="0.35">
      <c r="A155" s="25">
        <v>44358</v>
      </c>
      <c r="B155" s="60">
        <v>3459063</v>
      </c>
      <c r="C155" s="60">
        <v>2375246</v>
      </c>
    </row>
    <row r="156" spans="1:4" x14ac:dyDescent="0.35">
      <c r="A156" s="25">
        <v>44359</v>
      </c>
      <c r="B156" s="60">
        <v>3477378</v>
      </c>
      <c r="C156" s="60">
        <v>2402700</v>
      </c>
    </row>
    <row r="157" spans="1:4" x14ac:dyDescent="0.35">
      <c r="A157" s="25">
        <v>44360</v>
      </c>
      <c r="B157" s="60">
        <v>3497287</v>
      </c>
      <c r="C157" s="60">
        <v>2425825</v>
      </c>
    </row>
    <row r="158" spans="1:4" x14ac:dyDescent="0.35">
      <c r="A158" s="25">
        <v>44361</v>
      </c>
      <c r="B158" s="60">
        <v>3517668</v>
      </c>
      <c r="C158" s="60">
        <v>2446834</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0"/>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5"/>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1" t="s">
        <v>286</v>
      </c>
      <c r="B15" s="581"/>
      <c r="C15" s="581"/>
      <c r="D15" s="582"/>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72" customHeight="1" x14ac:dyDescent="0.35">
      <c r="A27" s="581" t="s">
        <v>384</v>
      </c>
      <c r="B27" s="581"/>
      <c r="C27" s="581"/>
      <c r="D27" s="582"/>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30">
        <v>44351</v>
      </c>
      <c r="B34" s="433">
        <v>5195</v>
      </c>
      <c r="C34" s="433">
        <v>45</v>
      </c>
      <c r="D34" s="439">
        <v>7</v>
      </c>
    </row>
    <row r="37" spans="1:4" x14ac:dyDescent="0.35">
      <c r="A37" s="423" t="s">
        <v>291</v>
      </c>
      <c r="B37" s="31"/>
      <c r="C37" s="31"/>
      <c r="D37" s="424"/>
    </row>
    <row r="38" spans="1:4" ht="58" x14ac:dyDescent="0.35">
      <c r="A38" s="415" t="s">
        <v>0</v>
      </c>
      <c r="B38" s="425" t="s">
        <v>287</v>
      </c>
      <c r="C38" s="415" t="s">
        <v>288</v>
      </c>
      <c r="D38" s="425" t="s">
        <v>285</v>
      </c>
    </row>
    <row r="39" spans="1:4" x14ac:dyDescent="0.35">
      <c r="A39" s="418">
        <v>44134</v>
      </c>
      <c r="B39" s="434">
        <v>230</v>
      </c>
      <c r="C39" s="432">
        <v>65</v>
      </c>
      <c r="D39" s="431">
        <v>9</v>
      </c>
    </row>
    <row r="40" spans="1:4" x14ac:dyDescent="0.35">
      <c r="A40" s="418">
        <v>44141</v>
      </c>
      <c r="B40" s="432">
        <v>305</v>
      </c>
      <c r="C40" s="432">
        <v>75</v>
      </c>
      <c r="D40" s="431">
        <v>11</v>
      </c>
    </row>
    <row r="41" spans="1:4" x14ac:dyDescent="0.35">
      <c r="A41" s="418">
        <v>44148</v>
      </c>
      <c r="B41" s="432">
        <v>375</v>
      </c>
      <c r="C41" s="432">
        <v>55</v>
      </c>
      <c r="D41" s="431">
        <v>8</v>
      </c>
    </row>
    <row r="42" spans="1:4" x14ac:dyDescent="0.35">
      <c r="A42" s="418">
        <v>44155</v>
      </c>
      <c r="B42" s="432">
        <v>435</v>
      </c>
      <c r="C42" s="432">
        <v>65</v>
      </c>
      <c r="D42" s="431">
        <v>9</v>
      </c>
    </row>
    <row r="43" spans="1:4" x14ac:dyDescent="0.35">
      <c r="A43" s="418">
        <v>44162</v>
      </c>
      <c r="B43" s="432">
        <v>470</v>
      </c>
      <c r="C43" s="432">
        <v>40</v>
      </c>
      <c r="D43" s="431">
        <v>6</v>
      </c>
    </row>
    <row r="44" spans="1:4" x14ac:dyDescent="0.35">
      <c r="A44" s="418">
        <v>44169</v>
      </c>
      <c r="B44" s="432">
        <v>530</v>
      </c>
      <c r="C44" s="432">
        <v>50</v>
      </c>
      <c r="D44" s="431">
        <v>7</v>
      </c>
    </row>
    <row r="45" spans="1:4" x14ac:dyDescent="0.35">
      <c r="A45" s="418">
        <v>44176</v>
      </c>
      <c r="B45" s="426">
        <v>560</v>
      </c>
      <c r="C45" s="426">
        <v>25</v>
      </c>
      <c r="D45" s="421">
        <v>4</v>
      </c>
    </row>
    <row r="46" spans="1:4" ht="75" customHeight="1" x14ac:dyDescent="0.35">
      <c r="A46" s="583" t="s">
        <v>289</v>
      </c>
      <c r="B46" s="581"/>
      <c r="C46" s="581"/>
      <c r="D46" s="582"/>
    </row>
    <row r="47" spans="1:4" x14ac:dyDescent="0.35">
      <c r="A47" s="418">
        <v>44211</v>
      </c>
      <c r="B47" s="432">
        <v>645</v>
      </c>
      <c r="C47" s="427" t="s">
        <v>48</v>
      </c>
      <c r="D47" s="422" t="s">
        <v>48</v>
      </c>
    </row>
    <row r="48" spans="1:4" x14ac:dyDescent="0.35">
      <c r="A48" s="418">
        <v>44218</v>
      </c>
      <c r="B48" s="432">
        <v>670</v>
      </c>
      <c r="C48" s="432">
        <v>50</v>
      </c>
      <c r="D48" s="432">
        <v>7</v>
      </c>
    </row>
    <row r="49" spans="1:5" x14ac:dyDescent="0.35">
      <c r="A49" s="418">
        <v>44225</v>
      </c>
      <c r="B49" s="432">
        <v>705</v>
      </c>
      <c r="C49" s="432">
        <v>25</v>
      </c>
      <c r="D49" s="432">
        <v>4</v>
      </c>
    </row>
    <row r="50" spans="1:5" x14ac:dyDescent="0.35">
      <c r="A50" s="418">
        <v>44232</v>
      </c>
      <c r="B50" s="432">
        <v>740</v>
      </c>
      <c r="C50" s="432">
        <v>20</v>
      </c>
      <c r="D50" s="432">
        <v>3</v>
      </c>
    </row>
    <row r="51" spans="1:5" x14ac:dyDescent="0.35">
      <c r="A51" s="420">
        <v>44239</v>
      </c>
      <c r="B51" s="419">
        <v>750</v>
      </c>
      <c r="C51" s="432">
        <v>15</v>
      </c>
      <c r="D51" s="432">
        <v>2</v>
      </c>
      <c r="E51" s="78"/>
    </row>
    <row r="52" spans="1:5" x14ac:dyDescent="0.35">
      <c r="A52" s="429">
        <v>44246</v>
      </c>
      <c r="B52" s="432">
        <v>760</v>
      </c>
      <c r="C52" s="432">
        <v>20</v>
      </c>
      <c r="D52" s="432">
        <v>3</v>
      </c>
    </row>
    <row r="53" spans="1:5" x14ac:dyDescent="0.35">
      <c r="A53" s="440">
        <v>44253</v>
      </c>
      <c r="B53" s="432">
        <v>780</v>
      </c>
      <c r="C53" s="432">
        <v>15</v>
      </c>
      <c r="D53" s="432">
        <v>2</v>
      </c>
    </row>
    <row r="54" spans="1:5" x14ac:dyDescent="0.35">
      <c r="A54" s="440">
        <v>44260</v>
      </c>
      <c r="B54" s="432">
        <v>800</v>
      </c>
      <c r="C54" s="432">
        <v>10</v>
      </c>
      <c r="D54" s="432">
        <v>1</v>
      </c>
    </row>
    <row r="55" spans="1:5" x14ac:dyDescent="0.35">
      <c r="A55" s="440">
        <v>44267</v>
      </c>
      <c r="B55" s="432">
        <v>810</v>
      </c>
      <c r="C55" s="431">
        <v>15</v>
      </c>
      <c r="D55" s="431">
        <v>2</v>
      </c>
    </row>
    <row r="56" spans="1:5" x14ac:dyDescent="0.35">
      <c r="A56" s="440">
        <v>44274</v>
      </c>
      <c r="B56" s="432">
        <v>825</v>
      </c>
      <c r="C56" s="431">
        <v>15</v>
      </c>
      <c r="D56" s="431">
        <v>2</v>
      </c>
    </row>
    <row r="57" spans="1:5" x14ac:dyDescent="0.35">
      <c r="A57" s="436">
        <v>44281</v>
      </c>
      <c r="B57" s="433">
        <v>840</v>
      </c>
      <c r="C57" s="439">
        <v>15</v>
      </c>
      <c r="D57" s="439">
        <v>2</v>
      </c>
    </row>
    <row r="58" spans="1:5" ht="69" customHeight="1" x14ac:dyDescent="0.35">
      <c r="A58" s="581" t="s">
        <v>384</v>
      </c>
      <c r="B58" s="581"/>
      <c r="C58" s="581"/>
      <c r="D58" s="582"/>
    </row>
    <row r="59" spans="1:5" x14ac:dyDescent="0.35">
      <c r="A59" s="440">
        <v>44310</v>
      </c>
      <c r="B59" s="434">
        <v>885</v>
      </c>
      <c r="C59" s="539" t="s">
        <v>48</v>
      </c>
      <c r="D59" s="442" t="s">
        <v>48</v>
      </c>
    </row>
    <row r="60" spans="1:5" x14ac:dyDescent="0.35">
      <c r="A60" s="440">
        <v>44316</v>
      </c>
      <c r="B60" s="432">
        <v>890</v>
      </c>
      <c r="C60" s="540">
        <v>5</v>
      </c>
      <c r="D60" s="541">
        <v>1</v>
      </c>
    </row>
    <row r="61" spans="1:5" x14ac:dyDescent="0.35">
      <c r="A61" s="440">
        <v>44323</v>
      </c>
      <c r="B61" s="432">
        <v>900</v>
      </c>
      <c r="C61" s="541">
        <v>10</v>
      </c>
      <c r="D61" s="540">
        <v>1</v>
      </c>
      <c r="E61" s="78"/>
    </row>
    <row r="62" spans="1:5" x14ac:dyDescent="0.35">
      <c r="A62" s="440">
        <v>44330</v>
      </c>
      <c r="B62" s="432">
        <v>910</v>
      </c>
      <c r="C62" s="540">
        <v>15</v>
      </c>
      <c r="D62" s="540">
        <v>2</v>
      </c>
    </row>
    <row r="63" spans="1:5" x14ac:dyDescent="0.35">
      <c r="A63" s="420">
        <v>44337</v>
      </c>
      <c r="B63" s="432">
        <v>930</v>
      </c>
      <c r="C63" s="432">
        <v>15</v>
      </c>
      <c r="D63" s="432">
        <v>2</v>
      </c>
    </row>
    <row r="64" spans="1:5" x14ac:dyDescent="0.35">
      <c r="A64" s="420">
        <v>44344</v>
      </c>
      <c r="B64" s="432">
        <v>955</v>
      </c>
      <c r="C64" s="432">
        <v>25</v>
      </c>
      <c r="D64" s="432">
        <v>3</v>
      </c>
    </row>
    <row r="65" spans="1:4" x14ac:dyDescent="0.35">
      <c r="A65" s="542">
        <v>44351</v>
      </c>
      <c r="B65" s="433">
        <v>970</v>
      </c>
      <c r="C65" s="433">
        <v>25</v>
      </c>
      <c r="D65" s="433">
        <v>3</v>
      </c>
    </row>
  </sheetData>
  <mergeCells count="4">
    <mergeCell ref="A15:D15"/>
    <mergeCell ref="A46:D46"/>
    <mergeCell ref="A27:D27"/>
    <mergeCell ref="A58:D58"/>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8" t="s">
        <v>0</v>
      </c>
      <c r="B3" s="584" t="s">
        <v>4</v>
      </c>
      <c r="C3" s="585"/>
      <c r="D3" s="586"/>
      <c r="E3" s="587" t="s">
        <v>7</v>
      </c>
      <c r="F3" s="587"/>
      <c r="G3" s="587"/>
    </row>
    <row r="4" spans="1:19" x14ac:dyDescent="0.35">
      <c r="A4" s="589"/>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0" t="s">
        <v>172</v>
      </c>
      <c r="F33" s="590"/>
      <c r="G33" s="590"/>
      <c r="H33" s="590"/>
      <c r="I33" s="590"/>
      <c r="J33" s="590"/>
      <c r="K33" s="590"/>
      <c r="L33" s="590"/>
      <c r="M33" s="590"/>
      <c r="N33" s="590"/>
      <c r="O33" s="590"/>
      <c r="P33" s="590"/>
      <c r="Q33" s="590"/>
      <c r="R33" s="590"/>
      <c r="S33" s="590"/>
      <c r="T33" s="590"/>
      <c r="U33" s="590"/>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1" t="s">
        <v>5</v>
      </c>
      <c r="E31" s="591"/>
      <c r="F31" s="591"/>
      <c r="G31" s="591"/>
      <c r="H31" s="591"/>
      <c r="I31" s="591"/>
      <c r="J31" s="591"/>
      <c r="K31" s="591"/>
      <c r="L31" s="591"/>
      <c r="M31" s="591"/>
      <c r="N31" s="591"/>
    </row>
    <row r="32" spans="1:14" x14ac:dyDescent="0.35">
      <c r="A32" s="361">
        <v>43938</v>
      </c>
      <c r="B32" s="298">
        <v>184</v>
      </c>
      <c r="D32" s="591"/>
      <c r="E32" s="591"/>
      <c r="F32" s="591"/>
      <c r="G32" s="591"/>
      <c r="H32" s="591"/>
      <c r="I32" s="591"/>
      <c r="J32" s="591"/>
      <c r="K32" s="591"/>
      <c r="L32" s="591"/>
      <c r="M32" s="591"/>
      <c r="N32" s="591"/>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1" t="s">
        <v>82</v>
      </c>
      <c r="E34" s="591"/>
      <c r="F34" s="591"/>
      <c r="G34" s="591"/>
      <c r="H34" s="591"/>
      <c r="I34" s="591"/>
      <c r="J34" s="591"/>
      <c r="K34" s="591"/>
      <c r="L34" s="591"/>
      <c r="M34" s="591"/>
      <c r="N34" s="591"/>
    </row>
    <row r="35" spans="1:14" x14ac:dyDescent="0.35">
      <c r="A35" s="361">
        <v>43941</v>
      </c>
      <c r="B35" s="298">
        <v>167</v>
      </c>
      <c r="D35" s="591"/>
      <c r="E35" s="591"/>
      <c r="F35" s="591"/>
      <c r="G35" s="591"/>
      <c r="H35" s="591"/>
      <c r="I35" s="591"/>
      <c r="J35" s="591"/>
      <c r="K35" s="591"/>
      <c r="L35" s="591"/>
      <c r="M35" s="591"/>
      <c r="N35" s="591"/>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2" t="s">
        <v>115</v>
      </c>
      <c r="E37" s="592"/>
      <c r="F37" s="592"/>
      <c r="G37" s="592"/>
      <c r="H37" s="592"/>
      <c r="I37" s="592"/>
      <c r="J37" s="592"/>
      <c r="K37" s="592"/>
      <c r="L37" s="592"/>
      <c r="M37" s="592"/>
      <c r="N37" s="592"/>
    </row>
    <row r="38" spans="1:14" x14ac:dyDescent="0.35">
      <c r="A38" s="361">
        <v>43944</v>
      </c>
      <c r="B38" s="298">
        <v>136</v>
      </c>
      <c r="D38" s="592"/>
      <c r="E38" s="592"/>
      <c r="F38" s="592"/>
      <c r="G38" s="592"/>
      <c r="H38" s="592"/>
      <c r="I38" s="592"/>
      <c r="J38" s="592"/>
      <c r="K38" s="592"/>
      <c r="L38" s="592"/>
      <c r="M38" s="592"/>
      <c r="N38" s="592"/>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3" t="s">
        <v>116</v>
      </c>
      <c r="C2" s="594"/>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7" t="s">
        <v>122</v>
      </c>
      <c r="F33" s="598">
        <v>2</v>
      </c>
      <c r="G33" s="230"/>
    </row>
    <row r="34" spans="1:7" x14ac:dyDescent="0.35">
      <c r="A34" s="247">
        <v>44040</v>
      </c>
      <c r="B34" s="249" t="s">
        <v>48</v>
      </c>
      <c r="C34" s="250" t="s">
        <v>48</v>
      </c>
      <c r="D34" s="233"/>
      <c r="E34" s="595"/>
      <c r="F34" s="599"/>
      <c r="G34" s="230"/>
    </row>
    <row r="35" spans="1:7" x14ac:dyDescent="0.35">
      <c r="A35" s="247">
        <v>44041</v>
      </c>
      <c r="B35" s="234">
        <v>66</v>
      </c>
      <c r="C35" s="253">
        <v>0.06</v>
      </c>
      <c r="D35" s="254"/>
      <c r="E35" s="595"/>
      <c r="F35" s="599"/>
      <c r="G35" s="230"/>
    </row>
    <row r="36" spans="1:7" x14ac:dyDescent="0.35">
      <c r="A36" s="247">
        <v>44042</v>
      </c>
      <c r="B36" s="249" t="s">
        <v>48</v>
      </c>
      <c r="C36" s="250" t="s">
        <v>48</v>
      </c>
      <c r="D36" s="254"/>
      <c r="E36" s="595"/>
      <c r="F36" s="599"/>
      <c r="G36" s="230"/>
    </row>
    <row r="37" spans="1:7" x14ac:dyDescent="0.35">
      <c r="A37" s="247">
        <v>44043</v>
      </c>
      <c r="B37" s="249" t="s">
        <v>48</v>
      </c>
      <c r="C37" s="250" t="s">
        <v>48</v>
      </c>
      <c r="D37" s="254"/>
      <c r="E37" s="595"/>
      <c r="F37" s="599"/>
      <c r="G37" s="230"/>
    </row>
    <row r="38" spans="1:7" x14ac:dyDescent="0.35">
      <c r="A38" s="247">
        <v>44044</v>
      </c>
      <c r="B38" s="249" t="s">
        <v>48</v>
      </c>
      <c r="C38" s="250" t="s">
        <v>48</v>
      </c>
      <c r="D38" s="254"/>
      <c r="E38" s="595"/>
      <c r="F38" s="599"/>
      <c r="G38" s="230"/>
    </row>
    <row r="39" spans="1:7" x14ac:dyDescent="0.35">
      <c r="A39" s="247">
        <v>44045</v>
      </c>
      <c r="B39" s="249" t="s">
        <v>48</v>
      </c>
      <c r="C39" s="250" t="s">
        <v>48</v>
      </c>
      <c r="D39" s="254"/>
      <c r="E39" s="596"/>
      <c r="F39" s="600"/>
      <c r="G39" s="230"/>
    </row>
    <row r="40" spans="1:7" x14ac:dyDescent="0.35">
      <c r="A40" s="247">
        <v>44046</v>
      </c>
      <c r="B40" s="249" t="s">
        <v>48</v>
      </c>
      <c r="C40" s="250" t="s">
        <v>48</v>
      </c>
      <c r="D40" s="254"/>
      <c r="E40" s="595" t="s">
        <v>121</v>
      </c>
      <c r="F40" s="601">
        <v>0</v>
      </c>
      <c r="G40" s="230"/>
    </row>
    <row r="41" spans="1:7" x14ac:dyDescent="0.35">
      <c r="A41" s="247">
        <v>44047</v>
      </c>
      <c r="B41" s="249" t="s">
        <v>48</v>
      </c>
      <c r="C41" s="250" t="s">
        <v>48</v>
      </c>
      <c r="D41" s="254"/>
      <c r="E41" s="595"/>
      <c r="F41" s="602"/>
      <c r="G41" s="230"/>
    </row>
    <row r="42" spans="1:7" x14ac:dyDescent="0.35">
      <c r="A42" s="247">
        <v>44048</v>
      </c>
      <c r="B42" s="234">
        <v>60</v>
      </c>
      <c r="C42" s="253">
        <v>0.06</v>
      </c>
      <c r="D42" s="254"/>
      <c r="E42" s="595"/>
      <c r="F42" s="602"/>
      <c r="G42" s="230"/>
    </row>
    <row r="43" spans="1:7" x14ac:dyDescent="0.35">
      <c r="A43" s="247">
        <v>44049</v>
      </c>
      <c r="B43" s="249" t="s">
        <v>48</v>
      </c>
      <c r="C43" s="250" t="s">
        <v>48</v>
      </c>
      <c r="E43" s="595"/>
      <c r="F43" s="602"/>
    </row>
    <row r="44" spans="1:7" x14ac:dyDescent="0.35">
      <c r="A44" s="247">
        <v>44050</v>
      </c>
      <c r="B44" s="249" t="s">
        <v>48</v>
      </c>
      <c r="C44" s="250" t="s">
        <v>48</v>
      </c>
      <c r="E44" s="595"/>
      <c r="F44" s="602"/>
    </row>
    <row r="45" spans="1:7" x14ac:dyDescent="0.35">
      <c r="A45" s="247">
        <v>44051</v>
      </c>
      <c r="B45" s="249" t="s">
        <v>48</v>
      </c>
      <c r="C45" s="250" t="s">
        <v>48</v>
      </c>
      <c r="E45" s="595"/>
      <c r="F45" s="602"/>
    </row>
    <row r="46" spans="1:7" x14ac:dyDescent="0.35">
      <c r="A46" s="247">
        <v>44052</v>
      </c>
      <c r="B46" s="249" t="s">
        <v>48</v>
      </c>
      <c r="C46" s="250" t="s">
        <v>48</v>
      </c>
      <c r="E46" s="596"/>
      <c r="F46" s="603"/>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4" t="s">
        <v>81</v>
      </c>
      <c r="G4" s="605"/>
      <c r="H4" s="605"/>
      <c r="I4" s="606"/>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7" t="s">
        <v>117</v>
      </c>
      <c r="G84" s="608"/>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09" t="s">
        <v>117</v>
      </c>
      <c r="C109" s="610"/>
      <c r="D109" s="611"/>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2" t="s">
        <v>0</v>
      </c>
      <c r="B3" s="614" t="s">
        <v>301</v>
      </c>
      <c r="C3" s="615"/>
      <c r="D3" s="615"/>
      <c r="E3" s="615"/>
      <c r="F3" s="616"/>
      <c r="G3" s="617" t="s">
        <v>302</v>
      </c>
      <c r="H3" s="618"/>
      <c r="I3" s="618"/>
      <c r="J3" s="618"/>
      <c r="K3" s="619"/>
      <c r="L3" s="620" t="s">
        <v>303</v>
      </c>
      <c r="M3" s="621"/>
      <c r="N3" s="622"/>
      <c r="O3" s="620" t="s">
        <v>304</v>
      </c>
      <c r="P3" s="621"/>
      <c r="Q3" s="622"/>
      <c r="R3" s="620" t="s">
        <v>305</v>
      </c>
      <c r="S3" s="621"/>
      <c r="T3" s="622"/>
      <c r="U3" s="620" t="s">
        <v>306</v>
      </c>
      <c r="V3" s="621"/>
      <c r="W3" s="622"/>
      <c r="X3" s="620" t="s">
        <v>307</v>
      </c>
      <c r="Y3" s="621"/>
      <c r="Z3" s="622"/>
      <c r="AA3" s="503"/>
      <c r="AB3" s="614" t="s">
        <v>300</v>
      </c>
      <c r="AC3" s="615"/>
      <c r="AD3" s="615"/>
      <c r="AE3" s="615"/>
      <c r="AF3" s="616"/>
      <c r="AG3" s="503"/>
      <c r="AH3" s="503"/>
    </row>
    <row r="4" spans="1:36" ht="78.75" customHeight="1" x14ac:dyDescent="0.35">
      <c r="A4" s="613"/>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2" t="s">
        <v>0</v>
      </c>
      <c r="B3" s="620" t="s">
        <v>269</v>
      </c>
      <c r="C3" s="621"/>
      <c r="D3" s="622"/>
      <c r="E3" s="620" t="s">
        <v>270</v>
      </c>
      <c r="F3" s="621"/>
      <c r="G3" s="622"/>
      <c r="H3" s="620" t="s">
        <v>271</v>
      </c>
      <c r="I3" s="621"/>
      <c r="J3" s="622"/>
      <c r="K3" s="620" t="s">
        <v>272</v>
      </c>
      <c r="L3" s="621"/>
      <c r="M3" s="622"/>
    </row>
    <row r="4" spans="1:15" s="499" customFormat="1" ht="78.75" customHeight="1" x14ac:dyDescent="0.35">
      <c r="A4" s="612"/>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2021-06-14T09:57:56Z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vA49197593</value>
    </field>
    <field name="Objective-Version">
      <value order="0">152.302</value>
    </field>
    <field name="Objective-VersionNumber">
      <value order="0">1517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2021-06-14T11:57:14Z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2021-06-14T09:57:56Z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vA49197593</vt:lpwstr>
  </property>
  <property fmtid="{D5CDD505-2E9C-101B-9397-08002B2CF9AE}" pid="16" name="Objective-Version">
    <vt:lpwstr>152.302</vt:lpwstr>
  </property>
  <property fmtid="{D5CDD505-2E9C-101B-9397-08002B2CF9AE}" pid="17" name="Objective-VersionNumber">
    <vt:r8>1517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