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53" l="1"/>
  <c r="Q5" i="53"/>
  <c r="N6" i="53"/>
  <c r="N5" i="53"/>
  <c r="K6" i="53"/>
  <c r="K5" i="53"/>
  <c r="I6" i="53"/>
  <c r="I5" i="53"/>
  <c r="F6" i="53"/>
  <c r="F5" i="53"/>
  <c r="D6" i="53"/>
  <c r="D5" i="53"/>
  <c r="M335" i="9" l="1"/>
  <c r="N335" i="9"/>
  <c r="O335" i="9"/>
  <c r="P335" i="9"/>
  <c r="Q335" i="9"/>
  <c r="R335" i="9" s="1"/>
  <c r="S335" i="9"/>
  <c r="K335" i="9"/>
  <c r="F335" i="9"/>
  <c r="F334" i="9" l="1"/>
  <c r="K334" i="9"/>
  <c r="M334" i="9" s="1"/>
  <c r="N334" i="9"/>
  <c r="O334" i="9"/>
  <c r="Q334" i="9"/>
  <c r="P334" i="9" l="1"/>
  <c r="Q333" i="9"/>
  <c r="F333" i="9"/>
  <c r="K333" i="9"/>
  <c r="N333" i="9"/>
  <c r="O333" i="9"/>
  <c r="R334" i="9" l="1"/>
  <c r="S334" i="9"/>
  <c r="M333" i="9"/>
  <c r="P333" i="9"/>
  <c r="S332" i="9"/>
  <c r="R332" i="9"/>
  <c r="Q332" i="9"/>
  <c r="P332" i="9"/>
  <c r="O332" i="9"/>
  <c r="N332" i="9"/>
  <c r="M332" i="9"/>
  <c r="K332" i="9"/>
  <c r="F332" i="9"/>
  <c r="R333" i="9" l="1"/>
  <c r="S333" i="9"/>
  <c r="Q331" i="9"/>
  <c r="O331" i="9"/>
  <c r="N331" i="9"/>
  <c r="K331" i="9"/>
  <c r="M331" i="9" s="1"/>
  <c r="F331" i="9"/>
  <c r="P331" i="9" l="1"/>
  <c r="S331" i="9" s="1"/>
  <c r="F330" i="9"/>
  <c r="K330" i="9"/>
  <c r="M330" i="9" s="1"/>
  <c r="N330" i="9"/>
  <c r="O330" i="9"/>
  <c r="Q330" i="9"/>
  <c r="R331" i="9" l="1"/>
  <c r="P330" i="9"/>
  <c r="R330" i="9" s="1"/>
  <c r="F329" i="9"/>
  <c r="K329" i="9"/>
  <c r="P329" i="9" s="1"/>
  <c r="M329" i="9"/>
  <c r="N329" i="9"/>
  <c r="O329" i="9"/>
  <c r="Q329" i="9"/>
  <c r="S330" i="9" l="1"/>
  <c r="S329" i="9"/>
  <c r="R329" i="9"/>
  <c r="M328" i="9"/>
  <c r="N328" i="9"/>
  <c r="O328" i="9"/>
  <c r="P328" i="9"/>
  <c r="Q328" i="9"/>
  <c r="R328" i="9"/>
  <c r="S328" i="9"/>
  <c r="K328" i="9"/>
  <c r="F328" i="9"/>
  <c r="M325" i="9" l="1"/>
  <c r="M326" i="9"/>
  <c r="M327" i="9"/>
  <c r="K325" i="9"/>
  <c r="K326" i="9"/>
  <c r="K327" i="9"/>
  <c r="F327" i="9"/>
  <c r="N327" i="9"/>
  <c r="O327" i="9"/>
  <c r="P327" i="9"/>
  <c r="S327" i="9" s="1"/>
  <c r="Q327" i="9"/>
  <c r="R327" i="9" l="1"/>
  <c r="O326" i="9"/>
  <c r="P326" i="9"/>
  <c r="R326" i="9" s="1"/>
  <c r="Q326" i="9"/>
  <c r="N326" i="9"/>
  <c r="F326" i="9"/>
  <c r="S326" i="9" l="1"/>
  <c r="N325" i="9"/>
  <c r="O325" i="9"/>
  <c r="P325" i="9"/>
  <c r="S325" i="9" s="1"/>
  <c r="Q325" i="9"/>
  <c r="F325" i="9"/>
  <c r="R325" i="9" l="1"/>
  <c r="R324" i="9"/>
  <c r="Q324" i="9"/>
  <c r="P324" i="9"/>
  <c r="S324" i="9" s="1"/>
  <c r="O324" i="9"/>
  <c r="N324" i="9"/>
  <c r="K324" i="9"/>
  <c r="M324" i="9" s="1"/>
  <c r="F324" i="9"/>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<sst xmlns="http://schemas.openxmlformats.org/spreadsheetml/2006/main" count="449" uniqueCount="287">
  <si>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</si>
  <si>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</si>
  <si>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</si>
  <si>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</si>
  <si>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</si>
  <si>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</si>
  <si>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</si>
  <si>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</si>
  <si>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</si>
  <si>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</si>
  <si>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</si>
  <si>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</si>
  <si>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</si>
  <si>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</si>
  <si>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</si>
  <si>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</si>
  <si>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</si>
  <si>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</si>
  <si>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</si>
  <si>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</si>
  <si>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</si>
  <si>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</si>
  <si>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</si>
  <si>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</si>
  <si>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</si>
  <si>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</si>
  <si>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</si>
  <si>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</si>
  <si>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</si>
  <si>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</si>
  <si>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</si>
  <si>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</si>
  <si>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</si>
  <si>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</si>
  <si>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</si>
  <si>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</si>
  <si>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</si>
  <si>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</si>
  <si>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</si>
  <si>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</si>
  <si>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</si>
  <si>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</si>
  <si>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</si>
  <si>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</si>
  <si>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</si>
  <si>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</si>
  <si>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</si>
  <si>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</si>
  <si>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</si>
  <si>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</si>
  <si>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</si>
  <si>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</si>
  <si>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</si>
  <si>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</si>
  <si>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</si>
  <si>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</si>
  <si>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</si>
  <si>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</si>
  <si>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</si>
  <si>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</si>
  <si>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</si>
  <si>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</si>
  <si>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</si>
  <si>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</si>
  <si>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</si>
  <si>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</si>
  <si>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</si>
  <si>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</si>
  <si>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</si>
  <si>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</si>
  <si>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</si>
  <si>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</si>
  <si>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</si>
  <si>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</si>
  <si>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</si>
  <si>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</si>
  <si>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</si>
  <si>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</si>
  <si>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</si>
  <si>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</si>
  <si>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</si>
  <si>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</si>
  <si>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</si>
  <si>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</si>
  <si>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</si>
  <si>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</si>
  <si>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</si>
  <si>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</si>
  <si>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</si>
  <si>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</si>
  <si>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</si>
  <si>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</si>
  <si>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</si>
  <si>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</si>
  <si>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</si>
  <si>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</si>
  <si>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</si>
  <si>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</si>
  <si>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</si>
  <si>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</si>
  <si>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</si>
  <si>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</si>
  <si>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</si>
  <si>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</si>
  <si>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</si>
  <si>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</si>
  <si>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</si>
  <si>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</si>
  <si>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</si>
  <si>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</si>
  <si>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</si>
  <si>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</si>
  <si>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</si>
  <si>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</si>
  <si>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</si>
  <si>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</si>
  <si>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</si>
  <si>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</si>
  <si>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</si>
  <si>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</si>
  <si>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</si>
  <si>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</si>
  <si>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</si>
  <si>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</si>
  <si>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</si>
  <si>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</si>
  <si>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</si>
  <si>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</si>
  <si>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</si>
  <si>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</si>
  <si>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</si>
  <si>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</si>
  <si>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</si>
  <si>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</si>
  <si>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</si>
  <si>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</si>
  <si>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</si>
  <si>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</si>
  <si>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</si>
  <si>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</si>
  <si>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</si>
  <si>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</si>
  <si>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</si>
  <si>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</si>
  <si>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</si>
  <si>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</si>
  <si>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</si>
  <si>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</si>
  <si>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</si>
  <si>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</si>
  <si>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</si>
  <si>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</si>
  <si>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</si>
  <si>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</si>
  <si>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</si>
  <si>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</si>
  <si>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</si>
  <si>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</si>
  <si>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</si>
  <si>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</si>
  <si>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</si>
  <si>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</si>
  <si>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</si>
  <si>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</si>
  <si>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</si>
  <si>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</si>
  <si>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</si>
  <si>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</si>
  <si>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</si>
  <si>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</si>
  <si>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</si>
  <si>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</si>
  <si>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</si>
  <si>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</si>
  <si>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</si>
  <si>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</si>
  <si>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</si>
  <si>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</si>
  <si>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</si>
  <si>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</si>
  <si>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</si>
  <si>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</si>
  <si>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</si>
  <si>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</si>
  <si>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</si>
  <si>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</si>
  <si>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</si>
  <si>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</si>
  <si>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</si>
  <si>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</si>
  <si>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</si>
  <si>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</si>
  <si>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</si>
  <si>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</si>
  <si>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</si>
  <si>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</si>
  <si>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</si>
  <si>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</si>
  <si>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</si>
  <si>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</si>
  <si>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</si>
  <si>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</si>
  <si>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</si>
  <si>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</si>
  <si>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</si>
  <si>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</si>
  <si>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</si>
  <si>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</si>
  <si>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</si>
  <si>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</si>
  <si>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</si>
  <si>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</si>
  <si>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</si>
  <si>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</si>
  <si>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</si>
  <si>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</si>
  <si>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</si>
  <si>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</si>
  <si>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</si>
  <si>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</si>
  <si>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</si>
  <si>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</si>
  <si>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</si>
  <si>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</si>
  <si>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</si>
  <si>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</si>
  <si>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</si>
  <si>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</si>
  <si>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</si>
  <si>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</si>
  <si>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</si>
  <si>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</si>
  <si>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</si>
  <si>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</si>
  <si>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</si>
  <si>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</si>
  <si>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</si>
  <si>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</si>
  <si>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</si>
  <si>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</si>
  <si>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</si>
  <si>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</si>
  <si>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</si>
  <si>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</si>
  <si>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</si>
  <si>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</si>
  <si>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</si>
  <si>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</si>
  <si>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</si>
  <si>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</si>
  <si>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</si>
  <si>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</si>
  <si>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</si>
  <si>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</si>
  <si>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</si>
  <si>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</si>
  <si>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</si>
  <si>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</si>
  <si>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</si>
  <si>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</si>
  <si>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</si>
  <si>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</si>
  <si>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</si>
  <si>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</si>
  <si>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</si>
  <si>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</si>
  <si>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</si>
  <si>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</si>
  <si>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</si>
  <si>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</si>
  <si>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</si>
  <si>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 Uptake for residents in older adult care homes</t>
  </si>
  <si>
    <t>Estimated population of residents in all care homes</t>
  </si>
  <si>
    <t>% Uptake for residents in all care homes</t>
  </si>
  <si>
    <t>Care Home Staff</t>
  </si>
  <si>
    <t>Estimated population of staff in older adult care homes</t>
  </si>
  <si>
    <t>% Uptake for staff in older adult care homes</t>
  </si>
  <si>
    <t>Estimated population of staff in all care homes</t>
  </si>
  <si>
    <t>% Uptake for staff in all care homes</t>
  </si>
  <si>
    <t xml:space="preserve">Estimated population </t>
  </si>
  <si>
    <t xml:space="preserve">% Uptake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</si>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</sst>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3" fontId="3" fillId="2" borderId="0" xfId="0" applyNumberFormat="1" applyFont="1" applyFill="1" applyBorder="1" applyAlignment="1">
      <alignment horizontal="center" wrapText="1"/>
    </xf>
    <xf numFmtId="3" fontId="2" fillId="2" borderId="0" xfId="0" applyNumberFormat="1" applyFont="1" applyFill="1" applyBorder="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calcChain" Target="calcChain.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haredStrings" Target="sharedStrings.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styles" Target="styles.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theme" Target="theme/theme1.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ac36b1d3f2db487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Discharges'!$A$4:$A$282</c:f>
              <c:strCache>
                <c:ptCount val="279"/>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strCache>
            </c:strRef>
          </c:cat>
          <c:val>
            <c:numRef>
              <c:f>'Table 4 - Delayed Discharges'!$C$4:$C$282</c:f>
              <c:numCache>
                <c:formatCode>_(* #,##0_);_(* \(#,##0\);_(* "-"??_);_(@_)</c:formatCode>
                <c:ptCount val="279"/>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Workforce'!$A$117:$A$158</c:f>
              <c:strCache>
                <c:ptCount val="4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strCache>
            </c:strRef>
          </c:cat>
          <c:val>
            <c:numRef>
              <c:f>'Table 6 - Workforce'!$B$117:$B$158</c:f>
              <c:numCache>
                <c:formatCode>#,##0</c:formatCode>
                <c:ptCount val="42"/>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Workforce'!$A$117:$A$158</c:f>
              <c:strCache>
                <c:ptCount val="4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strCache>
            </c:strRef>
          </c:cat>
          <c:val>
            <c:numRef>
              <c:f>'Table 6 - Workforce'!$C$117:$C$158</c:f>
              <c:numCache>
                <c:formatCode>#,##0</c:formatCode>
                <c:ptCount val="42"/>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Workforce'!$A$117:$A$158</c:f>
              <c:strCache>
                <c:ptCount val="4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strCache>
            </c:strRef>
          </c:cat>
          <c:val>
            <c:numRef>
              <c:f>'Table 6 - Workforce'!$D$117:$D$158</c:f>
              <c:numCache>
                <c:formatCode>#,##0</c:formatCode>
                <c:ptCount val="42"/>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1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2EF-470B-BA2B-A101DC101A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education'!$A$100:$A$112</c:f>
              <c:numCache>
                <c:formatCode>m/d/yyyy</c:formatCode>
                <c:ptCount val="1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numCache>
            </c:numRef>
          </c:cat>
          <c:val>
            <c:numRef>
              <c:f>'Table 9 - School education'!$B$100:$B$112</c:f>
              <c:numCache>
                <c:formatCode>0.0%</c:formatCode>
                <c:ptCount val="13"/>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6.8912229000000005E-2</c:v>
                </c:pt>
                <c:pt idx="9">
                  <c:v>7.1761449800000002E-2</c:v>
                </c:pt>
                <c:pt idx="10">
                  <c:v>7.2027456500000003E-2</c:v>
                </c:pt>
                <c:pt idx="11">
                  <c:v>6.7778396099999999E-2</c:v>
                </c:pt>
                <c:pt idx="12">
                  <c:v>6.0569455899999999E-2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1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2EF-470B-BA2B-A101DC101A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education'!$A$100:$A$112</c:f>
              <c:numCache>
                <c:formatCode>m/d/yyyy</c:formatCode>
                <c:ptCount val="1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numCache>
            </c:numRef>
          </c:cat>
          <c:val>
            <c:numRef>
              <c:f>'Table 9 - School education'!$C$100:$C$112</c:f>
              <c:numCache>
                <c:formatCode>0.0%</c:formatCode>
                <c:ptCount val="13"/>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9.7062654200000001E-2</c:v>
                </c:pt>
                <c:pt idx="9">
                  <c:v>0.1002231088</c:v>
                </c:pt>
                <c:pt idx="10">
                  <c:v>0.1010327984</c:v>
                </c:pt>
                <c:pt idx="11">
                  <c:v>9.5297288800000005E-2</c:v>
                </c:pt>
                <c:pt idx="12">
                  <c:v>8.4248189599999995E-2</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1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2EF-470B-BA2B-A101DC101A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education'!$A$100:$A$112</c:f>
              <c:numCache>
                <c:formatCode>m/d/yyyy</c:formatCode>
                <c:ptCount val="1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numCache>
            </c:numRef>
          </c:cat>
          <c:val>
            <c:numRef>
              <c:f>'Table 9 - School education'!$D$100:$D$112</c:f>
              <c:numCache>
                <c:formatCode>0.0%</c:formatCode>
                <c:ptCount val="13"/>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2.91588178E-2</c:v>
                </c:pt>
                <c:pt idx="9">
                  <c:v>3.1422888900000001E-2</c:v>
                </c:pt>
                <c:pt idx="10">
                  <c:v>3.0917560100000002E-2</c:v>
                </c:pt>
                <c:pt idx="11">
                  <c:v>2.9085043099999999E-2</c:v>
                </c:pt>
                <c:pt idx="12">
                  <c:v>2.7128893300000002E-2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1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EF-470B-BA2B-A101DC101A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education'!$A$100:$A$112</c:f>
              <c:numCache>
                <c:formatCode>m/d/yyyy</c:formatCode>
                <c:ptCount val="1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numCache>
            </c:numRef>
          </c:cat>
          <c:val>
            <c:numRef>
              <c:f>'Table 9 - School education'!$E$100:$E$112</c:f>
              <c:numCache>
                <c:formatCode>0.0%</c:formatCode>
                <c:ptCount val="13"/>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0.16565164430000001</c:v>
                </c:pt>
                <c:pt idx="9">
                  <c:v>0.17486671740000001</c:v>
                </c:pt>
                <c:pt idx="10">
                  <c:v>0.19769230769999999</c:v>
                </c:pt>
                <c:pt idx="11">
                  <c:v>0.17049332919999999</c:v>
                </c:pt>
                <c:pt idx="12">
                  <c:v>0.1460373998</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98</xdr:row>
      <xdr:rowOff>106680</xdr:rowOff>
    </xdr:to>
    <xdr:sp macro="" textlink="">
      <xdr:nvSpPr>
        <xdr:cNvPr id="2" name="TextBox 1"/>
        <xdr:cNvSpPr txBox="1"/>
      </xdr:nvSpPr>
      <xdr:spPr>
        <a:xfrm>
          <a:off x="5303308" y="499109"/>
          <a:ext cx="6060017" cy="1773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26. On 25/01/2021, the number of COVID-19 inpatients in hospital on 23/01/2021 and 24/01/2021 were revised down from 2,027 to 2,026 and 2,011 to 2,010 respectively, due to a revision from a board.</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304800</xdr:colOff>
      <xdr:row>2</xdr:row>
      <xdr:rowOff>177800</xdr:rowOff>
    </xdr:from>
    <xdr:to>
      <xdr:col>12</xdr:col>
      <xdr:colOff>215898</xdr:colOff>
      <xdr:row>23</xdr:row>
      <xdr:rowOff>9525</xdr:rowOff>
    </xdr:to>
    <xdr:sp macro="" textlink="">
      <xdr:nvSpPr>
        <xdr:cNvPr id="2" name="TextBox 1"/>
        <xdr:cNvSpPr txBox="1"/>
      </xdr:nvSpPr>
      <xdr:spPr>
        <a:xfrm>
          <a:off x="4108450" y="546100"/>
          <a:ext cx="4787898" cy="4264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sng">
              <a:solidFill>
                <a:schemeClr val="dk1"/>
              </a:solidFill>
              <a:effectLst/>
              <a:latin typeface="+mn-lt"/>
              <a:ea typeface="+mn-ea"/>
              <a:cs typeface="+mn-cs"/>
            </a:rPr>
            <a:t>Vaccinations data technical note</a:t>
          </a:r>
          <a:r>
            <a:rPr lang="en-GB" sz="1100">
              <a:solidFill>
                <a:schemeClr val="dk1"/>
              </a:solidFill>
              <a:effectLst/>
              <a:latin typeface="+mn-lt"/>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r>
            <a:rPr lang="en-GB" sz="1100" b="0" i="0" u="sng">
              <a:solidFill>
                <a:schemeClr val="dk1"/>
              </a:solidFill>
              <a:effectLst/>
              <a:latin typeface="+mn-lt"/>
              <a:ea typeface="+mn-ea"/>
              <a:cs typeface="+mn-cs"/>
            </a:rPr>
            <a: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19050</xdr:colOff>
      <xdr:row>1</xdr:row>
      <xdr:rowOff>152400</xdr:rowOff>
    </xdr:from>
    <xdr:to>
      <xdr:col>25</xdr:col>
      <xdr:colOff>234948</xdr:colOff>
      <xdr:row>16</xdr:row>
      <xdr:rowOff>184150</xdr:rowOff>
    </xdr:to>
    <xdr:sp macro="" textlink="">
      <xdr:nvSpPr>
        <xdr:cNvPr id="2" name="TextBox 1"/>
        <xdr:cNvSpPr txBox="1"/>
      </xdr:nvSpPr>
      <xdr:spPr>
        <a:xfrm>
          <a:off x="16106775" y="342900"/>
          <a:ext cx="4483098" cy="4384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sng">
              <a:solidFill>
                <a:schemeClr val="dk1"/>
              </a:solidFill>
              <a:effectLst/>
              <a:latin typeface="+mn-lt"/>
              <a:ea typeface="+mn-ea"/>
              <a:cs typeface="+mn-cs"/>
              <a:hlinkClick xmlns:r="http://schemas.openxmlformats.org/officeDocument/2006/relationships" r:id=""/>
            </a:rPr>
            <a:t>Vaccinations data technical note</a:t>
          </a:r>
          <a:r>
            <a:rPr lang="en-GB" sz="1100" u="none">
              <a:solidFill>
                <a:schemeClr val="dk1"/>
              </a:solidFill>
              <a:effectLst/>
              <a:latin typeface="+mn-lt"/>
              <a:ea typeface="+mn-ea"/>
              <a:cs typeface="+mn-cs"/>
            </a:rPr>
            <a: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9" customFormat="1" ht="30.6" customHeight="1" x14ac:dyDescent="0.25">
      <c r="B15" s="21" t="s">
        <v>284</v>
      </c>
      <c r="C15" s="36" t="s">
        <v>253</v>
      </c>
    </row>
    <row r="16" spans="2:3" s="409" customFormat="1" ht="30.6" customHeight="1" x14ac:dyDescent="0.25">
      <c r="B16" s="21" t="s">
        <v>286</v>
      </c>
      <c r="C16" s="36" t="s">
        <v>285</v>
      </c>
    </row>
    <row r="17" spans="2:3" ht="15" customHeight="1" x14ac:dyDescent="0.25">
      <c r="B17" s="19" t="s">
        <v>28</v>
      </c>
      <c r="C17" s="34"/>
    </row>
    <row r="18" spans="2:3" ht="30.6" customHeight="1" x14ac:dyDescent="0.25">
      <c r="B18" s="21" t="s">
        <v>63</v>
      </c>
      <c r="C18" s="33" t="s">
        <v>194</v>
      </c>
    </row>
    <row r="19" spans="2:3" ht="30.6" customHeight="1" x14ac:dyDescent="0.25">
      <c r="B19" s="21" t="s">
        <v>24</v>
      </c>
      <c r="C19" s="33" t="s">
        <v>195</v>
      </c>
    </row>
    <row r="20" spans="2:3" ht="30.6" customHeight="1" x14ac:dyDescent="0.25">
      <c r="B20" s="21" t="s">
        <v>61</v>
      </c>
      <c r="C20" s="33" t="s">
        <v>176</v>
      </c>
    </row>
    <row r="21" spans="2:3" ht="30.6" customHeight="1" x14ac:dyDescent="0.25">
      <c r="B21" s="21" t="s">
        <v>75</v>
      </c>
      <c r="C21" s="36" t="s">
        <v>76</v>
      </c>
    </row>
    <row r="22" spans="2:3" ht="30.6" customHeight="1" x14ac:dyDescent="0.25">
      <c r="B22" s="94" t="s">
        <v>74</v>
      </c>
      <c r="C22" s="36" t="s">
        <v>77</v>
      </c>
    </row>
    <row r="23" spans="2:3" ht="30.6" customHeight="1" x14ac:dyDescent="0.25">
      <c r="B23" s="110" t="s">
        <v>79</v>
      </c>
      <c r="C23" s="96" t="s">
        <v>80</v>
      </c>
    </row>
    <row r="24" spans="2:3" s="409" customFormat="1" ht="30.6" customHeight="1" x14ac:dyDescent="0.25">
      <c r="B24" s="412" t="s">
        <v>221</v>
      </c>
      <c r="C24" s="411" t="s">
        <v>80</v>
      </c>
    </row>
    <row r="25" spans="2:3" ht="30.6" customHeight="1" x14ac:dyDescent="0.25">
      <c r="B25" s="59" t="s">
        <v>35</v>
      </c>
      <c r="C25" s="35" t="s">
        <v>175</v>
      </c>
    </row>
    <row r="26" spans="2:3" ht="30.6" customHeight="1" x14ac:dyDescent="0.25">
      <c r="B26" s="212" t="s">
        <v>78</v>
      </c>
      <c r="C26" s="36" t="s">
        <v>52</v>
      </c>
    </row>
    <row r="27" spans="2:3" s="409" customFormat="1" ht="30.6" customHeight="1" x14ac:dyDescent="0.25">
      <c r="B27" s="212" t="s">
        <v>259</v>
      </c>
      <c r="C27" s="431" t="s">
        <v>170</v>
      </c>
    </row>
    <row r="28" spans="2:3" ht="30.6" customHeight="1" x14ac:dyDescent="0.25">
      <c r="B28" s="212" t="s">
        <v>260</v>
      </c>
      <c r="C28" s="435" t="s">
        <v>261</v>
      </c>
    </row>
    <row r="29" spans="2:3" ht="15" customHeight="1" x14ac:dyDescent="0.25">
      <c r="B29" s="19" t="s">
        <v>172</v>
      </c>
      <c r="C29" s="18" t="s">
        <v>173</v>
      </c>
    </row>
    <row r="30" spans="2:3" ht="30.6" customHeight="1" x14ac:dyDescent="0.25">
      <c r="B30" s="129" t="s">
        <v>22</v>
      </c>
      <c r="C30" s="130" t="s">
        <v>84</v>
      </c>
    </row>
    <row r="31" spans="2:3" ht="30.6" customHeight="1" x14ac:dyDescent="0.25">
      <c r="B31" s="129" t="s">
        <v>23</v>
      </c>
      <c r="C31" s="131" t="s">
        <v>196</v>
      </c>
    </row>
    <row r="32" spans="2:3" ht="30.6" customHeight="1" x14ac:dyDescent="0.25">
      <c r="B32" s="129" t="s">
        <v>25</v>
      </c>
      <c r="C32" s="141" t="s">
        <v>107</v>
      </c>
    </row>
    <row r="33" spans="2:3" ht="30.6" customHeight="1" x14ac:dyDescent="0.25">
      <c r="B33" s="129" t="s">
        <v>161</v>
      </c>
      <c r="C33" s="265" t="s">
        <v>160</v>
      </c>
    </row>
    <row r="34" spans="2:3" ht="30.6" customHeight="1" x14ac:dyDescent="0.25">
      <c r="B34" s="266" t="s">
        <v>162</v>
      </c>
      <c r="C34" s="265" t="s">
        <v>126</v>
      </c>
    </row>
    <row r="35" spans="2:3" ht="15" customHeight="1" x14ac:dyDescent="0.25">
      <c r="B35" s="19" t="s">
        <v>174</v>
      </c>
      <c r="C35" s="18" t="s">
        <v>173</v>
      </c>
    </row>
    <row r="36" spans="2:3" ht="30.6" customHeight="1" x14ac:dyDescent="0.25">
      <c r="B36" s="129" t="s">
        <v>21</v>
      </c>
      <c r="C36" s="130" t="s">
        <v>85</v>
      </c>
    </row>
    <row r="37" spans="2:3" ht="38.25" x14ac:dyDescent="0.25">
      <c r="B37" s="129" t="s">
        <v>63</v>
      </c>
      <c r="C37" s="131" t="s">
        <v>197</v>
      </c>
    </row>
    <row r="38" spans="2:3" ht="38.25" x14ac:dyDescent="0.25">
      <c r="B38" s="129" t="s">
        <v>24</v>
      </c>
      <c r="C38" s="131" t="s">
        <v>198</v>
      </c>
    </row>
    <row r="39" spans="2:3" ht="30.6" customHeight="1" x14ac:dyDescent="0.25">
      <c r="B39" s="129" t="s">
        <v>33</v>
      </c>
      <c r="C39" s="131" t="s">
        <v>87</v>
      </c>
    </row>
    <row r="40" spans="2:3" ht="30.6" customHeight="1" x14ac:dyDescent="0.25">
      <c r="B40" s="129" t="s">
        <v>34</v>
      </c>
      <c r="C40" s="131" t="s">
        <v>86</v>
      </c>
    </row>
    <row r="41" spans="2:3" ht="30.6" customHeight="1" x14ac:dyDescent="0.25">
      <c r="B41" s="267" t="s">
        <v>127</v>
      </c>
      <c r="C41" s="268" t="s">
        <v>128</v>
      </c>
    </row>
    <row r="45" spans="2:3" x14ac:dyDescent="0.2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27"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189</v>
      </c>
      <c r="B1" s="55"/>
      <c r="C1" s="359"/>
      <c r="I1" s="60" t="s">
        <v>29</v>
      </c>
    </row>
    <row r="2" spans="1:15" x14ac:dyDescent="0.25">
      <c r="A2" s="359"/>
      <c r="B2" s="359"/>
      <c r="C2" s="359"/>
    </row>
    <row r="3" spans="1:15" ht="30.6" customHeight="1" x14ac:dyDescent="0.25">
      <c r="A3" s="387" t="s">
        <v>190</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5">
        <v>1227</v>
      </c>
    </row>
    <row r="64" spans="1:3" x14ac:dyDescent="0.25">
      <c r="A64" s="360">
        <v>44145</v>
      </c>
      <c r="B64" s="416">
        <v>102</v>
      </c>
      <c r="C64" s="367">
        <v>1239</v>
      </c>
    </row>
    <row r="65" spans="1:4" x14ac:dyDescent="0.25">
      <c r="A65" s="360">
        <v>44146</v>
      </c>
      <c r="B65" s="416">
        <v>93</v>
      </c>
      <c r="C65" s="367">
        <v>1235</v>
      </c>
    </row>
    <row r="66" spans="1:4" x14ac:dyDescent="0.25">
      <c r="A66" s="360">
        <v>44147</v>
      </c>
      <c r="B66" s="416">
        <v>98</v>
      </c>
      <c r="C66" s="367">
        <v>1207</v>
      </c>
    </row>
    <row r="67" spans="1:4" x14ac:dyDescent="0.25">
      <c r="A67" s="360">
        <v>44148</v>
      </c>
      <c r="B67" s="416">
        <v>96</v>
      </c>
      <c r="C67" s="367">
        <v>1228</v>
      </c>
    </row>
    <row r="68" spans="1:4" x14ac:dyDescent="0.25">
      <c r="A68" s="360">
        <v>44149</v>
      </c>
      <c r="B68" s="416">
        <v>92</v>
      </c>
      <c r="C68" s="367">
        <v>1198</v>
      </c>
      <c r="D68" s="370"/>
    </row>
    <row r="69" spans="1:4" x14ac:dyDescent="0.25">
      <c r="A69" s="360">
        <v>44150</v>
      </c>
      <c r="B69" s="416">
        <v>100</v>
      </c>
      <c r="C69" s="367">
        <v>1241</v>
      </c>
    </row>
    <row r="70" spans="1:4" x14ac:dyDescent="0.25">
      <c r="A70" s="360">
        <v>44151</v>
      </c>
      <c r="B70" s="416">
        <v>98</v>
      </c>
      <c r="C70" s="370">
        <v>1227</v>
      </c>
    </row>
    <row r="71" spans="1:4" x14ac:dyDescent="0.25">
      <c r="A71" s="360">
        <v>44152</v>
      </c>
      <c r="B71" s="416">
        <v>95</v>
      </c>
      <c r="C71" s="367">
        <v>1250</v>
      </c>
    </row>
    <row r="72" spans="1:4" x14ac:dyDescent="0.25">
      <c r="A72" s="302">
        <v>44153</v>
      </c>
      <c r="B72" s="416">
        <v>88</v>
      </c>
      <c r="C72" s="370">
        <v>1241</v>
      </c>
    </row>
    <row r="73" spans="1:4" x14ac:dyDescent="0.25">
      <c r="A73" s="302">
        <v>44154</v>
      </c>
      <c r="B73" s="416">
        <v>85</v>
      </c>
      <c r="C73" s="370">
        <v>1212</v>
      </c>
      <c r="D73" s="369"/>
    </row>
    <row r="74" spans="1:4" x14ac:dyDescent="0.25">
      <c r="A74" s="302">
        <v>44155</v>
      </c>
      <c r="B74" s="416">
        <v>89</v>
      </c>
      <c r="C74" s="370">
        <v>1234</v>
      </c>
      <c r="D74" s="369"/>
    </row>
    <row r="75" spans="1:4" x14ac:dyDescent="0.25">
      <c r="A75" s="302">
        <v>44156</v>
      </c>
      <c r="B75" s="416">
        <v>100</v>
      </c>
      <c r="C75" s="370">
        <v>1194</v>
      </c>
      <c r="D75" s="369"/>
    </row>
    <row r="76" spans="1:4" x14ac:dyDescent="0.25">
      <c r="A76" s="302">
        <v>44157</v>
      </c>
      <c r="B76" s="417">
        <v>95</v>
      </c>
      <c r="C76" s="370">
        <v>1170</v>
      </c>
      <c r="D76" s="369"/>
    </row>
    <row r="77" spans="1:4" x14ac:dyDescent="0.25">
      <c r="A77" s="302">
        <v>44158</v>
      </c>
      <c r="B77" s="417">
        <v>84</v>
      </c>
      <c r="C77" s="370">
        <v>1208</v>
      </c>
      <c r="D77" s="369"/>
    </row>
    <row r="78" spans="1:4" x14ac:dyDescent="0.25">
      <c r="A78" s="302">
        <v>44159</v>
      </c>
      <c r="B78" s="417">
        <v>84</v>
      </c>
      <c r="C78" s="370">
        <v>1197</v>
      </c>
      <c r="D78" s="369"/>
    </row>
    <row r="79" spans="1:4" x14ac:dyDescent="0.25">
      <c r="A79" s="302">
        <v>44160</v>
      </c>
      <c r="B79" s="417">
        <v>84</v>
      </c>
      <c r="C79" s="370">
        <v>1156</v>
      </c>
      <c r="D79" s="369"/>
    </row>
    <row r="80" spans="1:4" x14ac:dyDescent="0.25">
      <c r="A80" s="302">
        <v>44161</v>
      </c>
      <c r="B80" s="417">
        <v>90</v>
      </c>
      <c r="C80" s="370">
        <v>1125</v>
      </c>
      <c r="D80" s="369"/>
    </row>
    <row r="81" spans="1:4" x14ac:dyDescent="0.25">
      <c r="A81" s="302">
        <v>44162</v>
      </c>
      <c r="B81" s="417">
        <v>80</v>
      </c>
      <c r="C81" s="370">
        <v>1099</v>
      </c>
      <c r="D81" s="369"/>
    </row>
    <row r="82" spans="1:4" x14ac:dyDescent="0.25">
      <c r="A82" s="302">
        <v>44163</v>
      </c>
      <c r="B82" s="417">
        <v>77</v>
      </c>
      <c r="C82" s="370">
        <v>1074</v>
      </c>
      <c r="D82" s="369"/>
    </row>
    <row r="83" spans="1:4" x14ac:dyDescent="0.25">
      <c r="A83" s="302">
        <v>44164</v>
      </c>
      <c r="B83" s="367">
        <v>76</v>
      </c>
      <c r="C83" s="415">
        <v>1049</v>
      </c>
      <c r="D83" s="369"/>
    </row>
    <row r="84" spans="1:4" x14ac:dyDescent="0.25">
      <c r="A84" s="302">
        <v>44165</v>
      </c>
      <c r="B84" s="367">
        <v>75</v>
      </c>
      <c r="C84" s="415">
        <v>1041</v>
      </c>
      <c r="D84" s="369"/>
    </row>
    <row r="85" spans="1:4" x14ac:dyDescent="0.25">
      <c r="A85" s="302">
        <v>44166</v>
      </c>
      <c r="B85" s="367">
        <v>70</v>
      </c>
      <c r="C85" s="415">
        <v>1021</v>
      </c>
    </row>
    <row r="86" spans="1:4" x14ac:dyDescent="0.25">
      <c r="A86" s="302">
        <v>44167</v>
      </c>
      <c r="B86" s="367">
        <v>68</v>
      </c>
      <c r="C86" s="415">
        <v>991</v>
      </c>
    </row>
    <row r="87" spans="1:4" x14ac:dyDescent="0.25">
      <c r="A87" s="302">
        <v>44168</v>
      </c>
      <c r="B87" s="367">
        <v>69</v>
      </c>
      <c r="C87" s="415">
        <v>982</v>
      </c>
    </row>
    <row r="88" spans="1:4" x14ac:dyDescent="0.25">
      <c r="A88" s="302">
        <v>44169</v>
      </c>
      <c r="B88" s="417">
        <v>65</v>
      </c>
      <c r="C88" s="367">
        <v>965</v>
      </c>
    </row>
    <row r="89" spans="1:4" x14ac:dyDescent="0.25">
      <c r="A89" s="302">
        <v>44170</v>
      </c>
      <c r="B89" s="417">
        <v>64</v>
      </c>
      <c r="C89" s="370">
        <v>945</v>
      </c>
    </row>
    <row r="90" spans="1:4" x14ac:dyDescent="0.25">
      <c r="A90" s="302">
        <v>44171</v>
      </c>
      <c r="B90" s="417">
        <v>62</v>
      </c>
      <c r="C90" s="370">
        <v>951</v>
      </c>
    </row>
    <row r="91" spans="1:4" x14ac:dyDescent="0.25">
      <c r="A91" s="302">
        <v>44172</v>
      </c>
      <c r="B91" s="417">
        <v>59</v>
      </c>
      <c r="C91" s="370">
        <v>974</v>
      </c>
    </row>
    <row r="92" spans="1:4" x14ac:dyDescent="0.25">
      <c r="A92" s="302">
        <v>44173</v>
      </c>
      <c r="B92" s="417">
        <v>57</v>
      </c>
      <c r="C92" s="370">
        <v>983</v>
      </c>
      <c r="D92" s="409"/>
    </row>
    <row r="93" spans="1:4" x14ac:dyDescent="0.25">
      <c r="A93" s="302">
        <v>44174</v>
      </c>
      <c r="B93" s="417">
        <v>50</v>
      </c>
      <c r="C93" s="370">
        <v>972</v>
      </c>
    </row>
    <row r="94" spans="1:4" x14ac:dyDescent="0.25">
      <c r="A94" s="302">
        <v>44175</v>
      </c>
      <c r="B94" s="417">
        <v>52</v>
      </c>
      <c r="C94" s="370">
        <v>984</v>
      </c>
    </row>
    <row r="95" spans="1:4" x14ac:dyDescent="0.25">
      <c r="A95" s="302">
        <v>44176</v>
      </c>
      <c r="B95" s="417">
        <v>53</v>
      </c>
      <c r="C95" s="370">
        <v>999</v>
      </c>
    </row>
    <row r="96" spans="1:4" x14ac:dyDescent="0.25">
      <c r="A96" s="302">
        <v>44177</v>
      </c>
      <c r="B96" s="417">
        <v>52</v>
      </c>
      <c r="C96" s="370">
        <v>994</v>
      </c>
    </row>
    <row r="97" spans="1:3" x14ac:dyDescent="0.25">
      <c r="A97" s="302">
        <v>44178</v>
      </c>
      <c r="B97" s="417">
        <v>47</v>
      </c>
      <c r="C97" s="370">
        <v>1015</v>
      </c>
    </row>
    <row r="98" spans="1:3" x14ac:dyDescent="0.25">
      <c r="A98" s="302">
        <v>44179</v>
      </c>
      <c r="B98" s="417">
        <v>46</v>
      </c>
      <c r="C98" s="370">
        <v>1012</v>
      </c>
    </row>
    <row r="99" spans="1:3" x14ac:dyDescent="0.25">
      <c r="A99" s="302">
        <v>44180</v>
      </c>
      <c r="B99" s="417">
        <v>45</v>
      </c>
      <c r="C99" s="370">
        <v>996</v>
      </c>
    </row>
    <row r="100" spans="1:3" x14ac:dyDescent="0.25">
      <c r="A100" s="302">
        <v>44181</v>
      </c>
      <c r="B100" s="417">
        <v>49</v>
      </c>
      <c r="C100" s="370">
        <v>1031</v>
      </c>
    </row>
    <row r="101" spans="1:3" x14ac:dyDescent="0.25">
      <c r="A101" s="302">
        <v>44182</v>
      </c>
      <c r="B101" s="417">
        <v>50</v>
      </c>
      <c r="C101" s="370">
        <v>1012</v>
      </c>
    </row>
    <row r="102" spans="1:3" x14ac:dyDescent="0.25">
      <c r="A102" s="302">
        <v>44183</v>
      </c>
      <c r="B102" s="417">
        <v>50</v>
      </c>
      <c r="C102" s="370">
        <v>1032</v>
      </c>
    </row>
    <row r="103" spans="1:3" x14ac:dyDescent="0.25">
      <c r="A103" s="302">
        <v>44184</v>
      </c>
      <c r="B103" s="418">
        <v>53</v>
      </c>
      <c r="C103" s="370">
        <v>1033</v>
      </c>
    </row>
    <row r="104" spans="1:3" x14ac:dyDescent="0.25">
      <c r="A104" s="302">
        <v>44185</v>
      </c>
      <c r="B104" s="418">
        <v>58</v>
      </c>
      <c r="C104" s="370">
        <v>1061</v>
      </c>
    </row>
    <row r="105" spans="1:3" x14ac:dyDescent="0.25">
      <c r="A105" s="302">
        <v>44186</v>
      </c>
      <c r="B105" s="418">
        <v>59</v>
      </c>
      <c r="C105" s="370">
        <v>1078</v>
      </c>
    </row>
    <row r="106" spans="1:3" x14ac:dyDescent="0.25">
      <c r="A106" s="302">
        <v>44187</v>
      </c>
      <c r="B106" s="418">
        <v>60</v>
      </c>
      <c r="C106" s="370">
        <v>1045</v>
      </c>
    </row>
    <row r="107" spans="1:3" x14ac:dyDescent="0.25">
      <c r="A107" s="302">
        <v>44188</v>
      </c>
      <c r="B107" s="417">
        <v>56</v>
      </c>
      <c r="C107" s="370">
        <v>1025</v>
      </c>
    </row>
    <row r="108" spans="1:3" x14ac:dyDescent="0.25">
      <c r="A108" s="302">
        <v>44189</v>
      </c>
      <c r="B108" s="417">
        <v>56</v>
      </c>
      <c r="C108" s="370">
        <v>1008</v>
      </c>
    </row>
    <row r="109" spans="1:3" x14ac:dyDescent="0.25">
      <c r="A109" s="302">
        <v>44190</v>
      </c>
      <c r="B109" s="417">
        <v>47</v>
      </c>
      <c r="C109" s="370">
        <v>973</v>
      </c>
    </row>
    <row r="110" spans="1:3" x14ac:dyDescent="0.25">
      <c r="A110" s="302">
        <v>44191</v>
      </c>
      <c r="B110" s="417">
        <v>52</v>
      </c>
      <c r="C110" s="370">
        <v>985</v>
      </c>
    </row>
    <row r="111" spans="1:3" x14ac:dyDescent="0.25">
      <c r="A111" s="302">
        <v>44192</v>
      </c>
      <c r="B111" s="417">
        <v>54</v>
      </c>
      <c r="C111" s="370">
        <v>993</v>
      </c>
    </row>
    <row r="112" spans="1:3" x14ac:dyDescent="0.25">
      <c r="A112" s="302">
        <v>44193</v>
      </c>
      <c r="B112" s="417">
        <v>56</v>
      </c>
      <c r="C112" s="370">
        <v>1040</v>
      </c>
    </row>
    <row r="113" spans="1:4" x14ac:dyDescent="0.25">
      <c r="A113" s="302">
        <v>44194</v>
      </c>
      <c r="B113" s="418">
        <v>65</v>
      </c>
      <c r="C113" s="370">
        <v>1092</v>
      </c>
    </row>
    <row r="114" spans="1:4" x14ac:dyDescent="0.25">
      <c r="A114" s="302">
        <v>44195</v>
      </c>
      <c r="B114" s="418">
        <v>69</v>
      </c>
      <c r="C114" s="370">
        <v>1133</v>
      </c>
    </row>
    <row r="115" spans="1:4" x14ac:dyDescent="0.25">
      <c r="A115" s="302">
        <v>44196</v>
      </c>
      <c r="B115" s="418">
        <v>70</v>
      </c>
      <c r="C115" s="370">
        <v>1174</v>
      </c>
    </row>
    <row r="116" spans="1:4" x14ac:dyDescent="0.25">
      <c r="A116" s="302">
        <v>44197</v>
      </c>
      <c r="B116" s="418">
        <v>73</v>
      </c>
      <c r="C116" s="370">
        <v>1189</v>
      </c>
    </row>
    <row r="117" spans="1:4" x14ac:dyDescent="0.25">
      <c r="A117" s="302">
        <v>44198</v>
      </c>
      <c r="B117" s="418">
        <v>78</v>
      </c>
      <c r="C117" s="370">
        <v>1212</v>
      </c>
    </row>
    <row r="118" spans="1:4" x14ac:dyDescent="0.25">
      <c r="A118" s="302">
        <v>44199</v>
      </c>
      <c r="B118" s="418">
        <v>81</v>
      </c>
      <c r="C118" s="370">
        <v>1246</v>
      </c>
    </row>
    <row r="119" spans="1:4" x14ac:dyDescent="0.25">
      <c r="A119" s="302">
        <v>44200</v>
      </c>
      <c r="B119" s="418">
        <v>83</v>
      </c>
      <c r="C119" s="370">
        <v>1282</v>
      </c>
    </row>
    <row r="120" spans="1:4" x14ac:dyDescent="0.25">
      <c r="A120" s="302">
        <v>44201</v>
      </c>
      <c r="B120" s="418">
        <v>93</v>
      </c>
      <c r="C120" s="370">
        <v>1347</v>
      </c>
    </row>
    <row r="121" spans="1:4" x14ac:dyDescent="0.25">
      <c r="A121" s="302">
        <v>44202</v>
      </c>
      <c r="B121" s="418">
        <v>95</v>
      </c>
      <c r="C121" s="370">
        <v>1384</v>
      </c>
    </row>
    <row r="122" spans="1:4" x14ac:dyDescent="0.25">
      <c r="A122" s="302">
        <v>44203</v>
      </c>
      <c r="B122" s="418">
        <v>100</v>
      </c>
      <c r="C122" s="370">
        <v>1467</v>
      </c>
    </row>
    <row r="123" spans="1:4" x14ac:dyDescent="0.25">
      <c r="A123" s="302">
        <v>44204</v>
      </c>
      <c r="B123" s="418">
        <v>102</v>
      </c>
      <c r="C123" s="370">
        <v>1530</v>
      </c>
    </row>
    <row r="124" spans="1:4" x14ac:dyDescent="0.25">
      <c r="A124" s="302">
        <v>44205</v>
      </c>
      <c r="B124" s="418">
        <v>109</v>
      </c>
      <c r="C124" s="370">
        <v>1596</v>
      </c>
    </row>
    <row r="125" spans="1:4" x14ac:dyDescent="0.25">
      <c r="A125" s="302">
        <v>44206</v>
      </c>
      <c r="B125" s="418">
        <v>123</v>
      </c>
      <c r="C125" s="370">
        <v>1598</v>
      </c>
    </row>
    <row r="126" spans="1:4" x14ac:dyDescent="0.25">
      <c r="A126" s="302">
        <v>44207</v>
      </c>
      <c r="B126" s="418">
        <v>126</v>
      </c>
      <c r="C126" s="370">
        <v>1664</v>
      </c>
    </row>
    <row r="127" spans="1:4" x14ac:dyDescent="0.25">
      <c r="A127" s="127">
        <v>44208</v>
      </c>
      <c r="B127" s="418">
        <v>133</v>
      </c>
      <c r="C127" s="367">
        <v>1717</v>
      </c>
    </row>
    <row r="128" spans="1:4" x14ac:dyDescent="0.25">
      <c r="A128" s="302">
        <v>44209</v>
      </c>
      <c r="B128" s="418">
        <v>134</v>
      </c>
      <c r="C128" s="367">
        <v>1794</v>
      </c>
      <c r="D128" s="372"/>
    </row>
    <row r="129" spans="1:4" x14ac:dyDescent="0.25">
      <c r="A129" s="302">
        <v>44210</v>
      </c>
      <c r="B129" s="418">
        <v>142</v>
      </c>
      <c r="C129" s="367">
        <v>1840</v>
      </c>
      <c r="D129" s="372"/>
    </row>
    <row r="130" spans="1:4" x14ac:dyDescent="0.25">
      <c r="A130" s="302">
        <v>44211</v>
      </c>
      <c r="B130" s="418">
        <v>141</v>
      </c>
      <c r="C130" s="367">
        <v>1881</v>
      </c>
    </row>
    <row r="131" spans="1:4" x14ac:dyDescent="0.25">
      <c r="A131" s="302">
        <v>44212</v>
      </c>
      <c r="B131" s="417">
        <v>145</v>
      </c>
      <c r="C131" s="370">
        <v>1893</v>
      </c>
    </row>
    <row r="132" spans="1:4" x14ac:dyDescent="0.25">
      <c r="A132" s="302">
        <v>44213</v>
      </c>
      <c r="B132" s="417">
        <v>147</v>
      </c>
      <c r="C132" s="370">
        <v>1918</v>
      </c>
    </row>
    <row r="133" spans="1:4" x14ac:dyDescent="0.25">
      <c r="A133" s="302">
        <v>44214</v>
      </c>
      <c r="B133" s="417">
        <v>146</v>
      </c>
      <c r="C133" s="370">
        <v>1959</v>
      </c>
    </row>
    <row r="134" spans="1:4" x14ac:dyDescent="0.25">
      <c r="A134" s="302">
        <v>44215</v>
      </c>
      <c r="B134" s="417">
        <v>150</v>
      </c>
      <c r="C134" s="370">
        <v>1989</v>
      </c>
    </row>
    <row r="135" spans="1:4" x14ac:dyDescent="0.25">
      <c r="A135" s="302">
        <v>44216</v>
      </c>
      <c r="B135" s="417">
        <v>156</v>
      </c>
      <c r="C135" s="370">
        <v>2003</v>
      </c>
    </row>
    <row r="136" spans="1:4" x14ac:dyDescent="0.25">
      <c r="A136" s="127">
        <v>44217</v>
      </c>
      <c r="B136" s="417">
        <v>161</v>
      </c>
      <c r="C136" s="370">
        <v>2004</v>
      </c>
    </row>
    <row r="137" spans="1:4" x14ac:dyDescent="0.25">
      <c r="A137" s="127">
        <v>44218</v>
      </c>
      <c r="B137" s="417">
        <v>161</v>
      </c>
      <c r="C137" s="370">
        <v>2053</v>
      </c>
    </row>
    <row r="138" spans="1:4" x14ac:dyDescent="0.25">
      <c r="A138" s="127">
        <v>44219</v>
      </c>
      <c r="B138" s="417">
        <v>159</v>
      </c>
      <c r="C138" s="370">
        <v>2026</v>
      </c>
      <c r="D138" s="372"/>
    </row>
    <row r="139" spans="1:4" x14ac:dyDescent="0.25">
      <c r="A139" s="127">
        <v>44220</v>
      </c>
      <c r="B139" s="417">
        <v>157</v>
      </c>
      <c r="C139" s="370">
        <v>2010</v>
      </c>
    </row>
    <row r="140" spans="1:4" x14ac:dyDescent="0.25">
      <c r="A140" s="127">
        <v>44221</v>
      </c>
      <c r="B140" s="417">
        <v>151</v>
      </c>
      <c r="C140" s="370">
        <v>2016</v>
      </c>
    </row>
    <row r="141" spans="1:4" x14ac:dyDescent="0.25">
      <c r="A141" s="302">
        <v>44222</v>
      </c>
      <c r="B141" s="417">
        <v>149</v>
      </c>
      <c r="C141" s="370">
        <v>2010</v>
      </c>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82"/>
  <sheetViews>
    <sheetView showGridLines="0" zoomScaleNormal="100" workbookViewId="0">
      <pane xSplit="2" ySplit="3" topLeftCell="C259" activePane="bottomRight" state="frozen"/>
      <selection activeCell="C4" sqref="C4"/>
      <selection pane="topRight" activeCell="C4" sqref="C4"/>
      <selection pane="bottomLeft" activeCell="C4" sqref="C4"/>
      <selection pane="bottomRight"/>
    </sheetView>
  </sheetViews>
  <sheetFormatPr defaultRowHeight="15" x14ac:dyDescent="0.25"/>
  <cols>
    <col min="1" max="1" width="1.285156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44216</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39"/>
  <sheetViews>
    <sheetView showGridLines="0" zoomScale="85" zoomScaleNormal="85" workbookViewId="0">
      <pane xSplit="1" ySplit="4" topLeftCell="B313"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7109375" style="2" bestFit="1" customWidth="1"/>
    <col min="3" max="3" width="12.42578125" style="2" customWidth="1"/>
    <col min="4" max="4" width="13.42578125" style="2" customWidth="1"/>
    <col min="5" max="5" width="15.42578125" style="2" customWidth="1"/>
    <col min="6" max="6" width="15.42578125" style="399" customWidth="1"/>
    <col min="7" max="7" width="16.42578125" customWidth="1"/>
    <col min="8" max="8" width="16" customWidth="1"/>
    <col min="9" max="9" width="14.42578125" customWidth="1"/>
    <col min="10" max="10" width="18.42578125" style="31" customWidth="1"/>
    <col min="11" max="11" width="11.42578125" style="152" customWidth="1"/>
    <col min="12" max="13" width="11.42578125" style="404" customWidth="1"/>
    <col min="14" max="14" width="12.42578125" style="152" customWidth="1"/>
    <col min="15" max="15" width="11.42578125" style="152" customWidth="1"/>
    <col min="16" max="16" width="12.42578125" style="150" customWidth="1"/>
    <col min="17" max="18" width="12.42578125" style="402" customWidth="1"/>
    <col min="19" max="19" width="13.42578125" style="151" customWidth="1"/>
    <col min="20" max="20" width="6.42578125" customWidth="1"/>
  </cols>
  <sheetData>
    <row r="1" spans="1:27" x14ac:dyDescent="0.25">
      <c r="A1" s="1" t="s">
        <v>207</v>
      </c>
      <c r="B1" s="1"/>
      <c r="C1" s="1"/>
      <c r="I1" s="79"/>
      <c r="J1" s="147"/>
      <c r="K1" s="458" t="s">
        <v>120</v>
      </c>
      <c r="L1" s="459"/>
      <c r="M1" s="459"/>
      <c r="N1" s="459"/>
      <c r="O1" s="459"/>
      <c r="P1" s="459"/>
      <c r="W1" s="22" t="s">
        <v>29</v>
      </c>
    </row>
    <row r="2" spans="1:27" x14ac:dyDescent="0.25">
      <c r="A2" s="2"/>
      <c r="I2" s="466" t="s">
        <v>204</v>
      </c>
      <c r="J2" s="467"/>
      <c r="Q2" s="407"/>
      <c r="R2" s="407"/>
    </row>
    <row r="3" spans="1:27" ht="48.75" customHeight="1" x14ac:dyDescent="0.25">
      <c r="A3" s="468" t="s">
        <v>30</v>
      </c>
      <c r="B3" s="470" t="s">
        <v>202</v>
      </c>
      <c r="C3" s="471"/>
      <c r="D3" s="471"/>
      <c r="E3" s="105" t="s">
        <v>201</v>
      </c>
      <c r="F3" s="462" t="s">
        <v>216</v>
      </c>
      <c r="G3" s="472" t="s">
        <v>203</v>
      </c>
      <c r="H3" s="472"/>
      <c r="I3" s="466"/>
      <c r="J3" s="467"/>
      <c r="K3" s="460" t="s">
        <v>205</v>
      </c>
      <c r="L3" s="463" t="s">
        <v>217</v>
      </c>
      <c r="M3" s="464" t="s">
        <v>218</v>
      </c>
      <c r="N3" s="465" t="s">
        <v>206</v>
      </c>
      <c r="O3" s="460" t="s">
        <v>200</v>
      </c>
      <c r="P3" s="461" t="s">
        <v>208</v>
      </c>
      <c r="Q3" s="464" t="s">
        <v>219</v>
      </c>
      <c r="R3" s="464" t="s">
        <v>220</v>
      </c>
      <c r="S3" s="465" t="s">
        <v>199</v>
      </c>
    </row>
    <row r="4" spans="1:27" ht="30.6" customHeight="1" x14ac:dyDescent="0.25">
      <c r="A4" s="469"/>
      <c r="B4" s="23" t="s">
        <v>18</v>
      </c>
      <c r="C4" s="24" t="s">
        <v>17</v>
      </c>
      <c r="D4" s="28" t="s">
        <v>3</v>
      </c>
      <c r="E4" s="100" t="s">
        <v>64</v>
      </c>
      <c r="F4" s="462"/>
      <c r="G4" s="99" t="s">
        <v>64</v>
      </c>
      <c r="H4" s="80" t="s">
        <v>65</v>
      </c>
      <c r="I4" s="81" t="s">
        <v>64</v>
      </c>
      <c r="J4" s="148" t="s">
        <v>65</v>
      </c>
      <c r="K4" s="460"/>
      <c r="L4" s="463"/>
      <c r="M4" s="464"/>
      <c r="N4" s="465"/>
      <c r="O4" s="460"/>
      <c r="P4" s="461"/>
      <c r="Q4" s="464"/>
      <c r="R4" s="464"/>
      <c r="S4" s="465"/>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75" x14ac:dyDescent="0.2">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2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2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2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2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2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2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2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2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2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2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2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2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2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2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2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2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2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2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2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2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2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2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2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2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8"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2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2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2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400">
        <f t="shared" ref="F327:F328"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400">
        <f t="shared" si="663"/>
        <v>0.27593557555660825</v>
      </c>
      <c r="G328" s="44">
        <v>7580</v>
      </c>
      <c r="H328" s="44">
        <v>1441786</v>
      </c>
      <c r="I328" s="49">
        <v>5613</v>
      </c>
      <c r="J328" s="75">
        <v>2348041</v>
      </c>
      <c r="K328" s="414">
        <f t="shared" si="637"/>
        <v>13193</v>
      </c>
      <c r="L328" s="51">
        <v>1461</v>
      </c>
      <c r="M328" s="406">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8">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400">
        <f t="shared" ref="F329" si="677">E329/(D329-D328)</f>
        <v>0.24203449283835135</v>
      </c>
      <c r="G329" s="44">
        <v>11712</v>
      </c>
      <c r="H329" s="44">
        <v>1453498</v>
      </c>
      <c r="I329" s="49">
        <v>13764</v>
      </c>
      <c r="J329" s="75">
        <v>2361805</v>
      </c>
      <c r="K329" s="414">
        <f t="shared" ref="K329" si="678">G329+I329</f>
        <v>25476</v>
      </c>
      <c r="L329" s="51">
        <v>1910</v>
      </c>
      <c r="M329" s="406">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8">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400">
        <f t="shared" ref="F330:F332" si="686">E330/(D330-D329)</f>
        <v>0.24571943526584561</v>
      </c>
      <c r="G330" s="44">
        <v>12238</v>
      </c>
      <c r="H330" s="44">
        <v>1465736</v>
      </c>
      <c r="I330" s="49">
        <v>15635</v>
      </c>
      <c r="J330" s="75">
        <v>2377440</v>
      </c>
      <c r="K330" s="414">
        <f t="shared" ref="K330:K332" si="687">G330+I330</f>
        <v>27873</v>
      </c>
      <c r="L330" s="51">
        <v>1940</v>
      </c>
      <c r="M330" s="406">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8">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400">
        <f t="shared" si="686"/>
        <v>0.25774991292232674</v>
      </c>
      <c r="G331" s="44">
        <v>13920</v>
      </c>
      <c r="H331" s="44">
        <v>1479656</v>
      </c>
      <c r="I331" s="49">
        <v>12134</v>
      </c>
      <c r="J331" s="75">
        <v>2389574</v>
      </c>
      <c r="K331" s="414">
        <f t="shared" si="687"/>
        <v>26054</v>
      </c>
      <c r="L331" s="51">
        <v>1794</v>
      </c>
      <c r="M331" s="406">
        <f t="shared" si="688"/>
        <v>6.8856989329853388E-2</v>
      </c>
      <c r="N331" s="91">
        <f t="shared" si="689"/>
        <v>39893</v>
      </c>
      <c r="O331" s="91">
        <f t="shared" si="690"/>
        <v>10460</v>
      </c>
      <c r="P331" s="153">
        <f t="shared" si="691"/>
        <v>146460</v>
      </c>
      <c r="Q331" s="153">
        <f t="shared" si="692"/>
        <v>12331</v>
      </c>
      <c r="R331" s="408">
        <f t="shared" si="693"/>
        <v>8.4193636487778237E-2</v>
      </c>
      <c r="S331" s="92">
        <f t="shared" si="694"/>
        <v>26.807973203009169</v>
      </c>
    </row>
    <row r="332" spans="1:19" x14ac:dyDescent="0.25">
      <c r="A332" s="63">
        <v>44219</v>
      </c>
      <c r="B332" s="44">
        <v>1355979</v>
      </c>
      <c r="C332" s="44">
        <v>171006</v>
      </c>
      <c r="D332" s="44">
        <v>1526985</v>
      </c>
      <c r="E332" s="104">
        <v>1307</v>
      </c>
      <c r="F332" s="400">
        <f t="shared" si="686"/>
        <v>0.22288540245566166</v>
      </c>
      <c r="G332" s="44">
        <v>8458</v>
      </c>
      <c r="H332" s="44">
        <v>1488114</v>
      </c>
      <c r="I332" s="49">
        <v>11935</v>
      </c>
      <c r="J332" s="75">
        <v>2401509</v>
      </c>
      <c r="K332" s="414">
        <f t="shared" si="687"/>
        <v>20393</v>
      </c>
      <c r="L332" s="51">
        <v>1887</v>
      </c>
      <c r="M332" s="406">
        <f t="shared" si="688"/>
        <v>9.2531751091060654E-2</v>
      </c>
      <c r="N332" s="91">
        <f t="shared" si="689"/>
        <v>39711</v>
      </c>
      <c r="O332" s="91">
        <f t="shared" si="690"/>
        <v>10014</v>
      </c>
      <c r="P332" s="153">
        <f t="shared" si="691"/>
        <v>142539</v>
      </c>
      <c r="Q332" s="153">
        <f t="shared" si="692"/>
        <v>12172</v>
      </c>
      <c r="R332" s="408">
        <f t="shared" si="693"/>
        <v>8.5394172822876549E-2</v>
      </c>
      <c r="S332" s="92">
        <f t="shared" si="694"/>
        <v>26.090275108450935</v>
      </c>
    </row>
    <row r="333" spans="1:19" x14ac:dyDescent="0.25">
      <c r="A333" s="63">
        <v>44220</v>
      </c>
      <c r="B333" s="44">
        <v>1360077</v>
      </c>
      <c r="C333" s="44">
        <v>172201</v>
      </c>
      <c r="D333" s="44">
        <v>1532278</v>
      </c>
      <c r="E333" s="104">
        <v>1195</v>
      </c>
      <c r="F333" s="400">
        <f t="shared" ref="F333" si="695">E333/(D333-D332)</f>
        <v>0.22576988475344795</v>
      </c>
      <c r="G333" s="44">
        <v>10495</v>
      </c>
      <c r="H333" s="44">
        <v>1498609</v>
      </c>
      <c r="I333" s="49">
        <v>8844</v>
      </c>
      <c r="J333" s="75">
        <v>2410353</v>
      </c>
      <c r="K333" s="414">
        <f t="shared" ref="K333" si="696">G333+I333</f>
        <v>19339</v>
      </c>
      <c r="L333" s="51">
        <v>1424</v>
      </c>
      <c r="M333" s="406">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8">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400">
        <f t="shared" ref="F334:F335" si="704">E334/(D334-D333)</f>
        <v>0.20280474649406688</v>
      </c>
      <c r="G334" s="44">
        <v>5150</v>
      </c>
      <c r="H334" s="44">
        <v>1503759</v>
      </c>
      <c r="I334" s="49">
        <v>5176</v>
      </c>
      <c r="J334" s="75">
        <v>2415529</v>
      </c>
      <c r="K334" s="414">
        <f t="shared" ref="K334:K335" si="705">G334+I334</f>
        <v>10326</v>
      </c>
      <c r="L334" s="51">
        <v>889</v>
      </c>
      <c r="M334" s="406">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8">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400">
        <f t="shared" si="704"/>
        <v>0.22918942538780862</v>
      </c>
      <c r="G335" s="44">
        <v>7367</v>
      </c>
      <c r="H335" s="44">
        <v>1511126</v>
      </c>
      <c r="I335" s="49">
        <v>6452</v>
      </c>
      <c r="J335" s="75">
        <v>2421981</v>
      </c>
      <c r="K335" s="414">
        <f t="shared" si="705"/>
        <v>13819</v>
      </c>
      <c r="L335" s="51">
        <v>1246</v>
      </c>
      <c r="M335" s="406">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8">
        <f t="shared" ref="R335" si="718">Q335/P335</f>
        <v>7.740089335566723E-2</v>
      </c>
      <c r="S335" s="92">
        <f t="shared" ref="S335" si="719">P335/5463.3</f>
        <v>26.225907418593156</v>
      </c>
    </row>
    <row r="339" spans="10:10" x14ac:dyDescent="0.25">
      <c r="J339" s="50"/>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12" zoomScaleNormal="112"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A21" sqref="A21"/>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ColWidth="8.42578125" defaultRowHeight="15" x14ac:dyDescent="0.25"/>
  <cols>
    <col min="1" max="1" width="8.42578125" style="409"/>
    <col min="2" max="2" width="9.28515625" style="425"/>
    <col min="3" max="16384" width="8.42578125" style="409"/>
  </cols>
  <sheetData>
    <row r="1" spans="1:2" x14ac:dyDescent="0.25">
      <c r="B1" s="424">
        <v>0.05</v>
      </c>
    </row>
    <row r="2" spans="1:2" x14ac:dyDescent="0.25">
      <c r="A2" s="302"/>
      <c r="B2" s="424">
        <v>0.05</v>
      </c>
    </row>
    <row r="3" spans="1:2" x14ac:dyDescent="0.25">
      <c r="A3" s="302"/>
      <c r="B3" s="424">
        <v>0.05</v>
      </c>
    </row>
    <row r="4" spans="1:2" x14ac:dyDescent="0.25">
      <c r="A4" s="302"/>
      <c r="B4" s="424">
        <v>0.05</v>
      </c>
    </row>
    <row r="5" spans="1:2" x14ac:dyDescent="0.25">
      <c r="A5" s="302"/>
      <c r="B5" s="424">
        <v>0.05</v>
      </c>
    </row>
    <row r="6" spans="1:2" x14ac:dyDescent="0.25">
      <c r="A6" s="302"/>
      <c r="B6" s="424">
        <v>0.05</v>
      </c>
    </row>
    <row r="7" spans="1:2" x14ac:dyDescent="0.25">
      <c r="A7" s="302"/>
      <c r="B7" s="424">
        <v>0.05</v>
      </c>
    </row>
    <row r="8" spans="1:2" x14ac:dyDescent="0.25">
      <c r="A8" s="302"/>
      <c r="B8" s="424">
        <v>0.05</v>
      </c>
    </row>
    <row r="9" spans="1:2" x14ac:dyDescent="0.25">
      <c r="A9" s="302"/>
      <c r="B9" s="424">
        <v>0.05</v>
      </c>
    </row>
    <row r="10" spans="1:2" x14ac:dyDescent="0.25">
      <c r="A10" s="302"/>
      <c r="B10" s="424">
        <v>0.05</v>
      </c>
    </row>
    <row r="11" spans="1:2" x14ac:dyDescent="0.25">
      <c r="A11" s="302"/>
      <c r="B11" s="424">
        <v>0.05</v>
      </c>
    </row>
    <row r="12" spans="1:2" x14ac:dyDescent="0.25">
      <c r="A12" s="302"/>
      <c r="B12" s="424">
        <v>0.05</v>
      </c>
    </row>
    <row r="13" spans="1:2" x14ac:dyDescent="0.25">
      <c r="A13" s="302"/>
      <c r="B13" s="424">
        <v>0.05</v>
      </c>
    </row>
    <row r="14" spans="1:2" x14ac:dyDescent="0.25">
      <c r="A14" s="302"/>
      <c r="B14" s="424">
        <v>0.05</v>
      </c>
    </row>
    <row r="15" spans="1:2" x14ac:dyDescent="0.25">
      <c r="A15" s="302"/>
      <c r="B15" s="424">
        <v>0.05</v>
      </c>
    </row>
    <row r="16" spans="1:2" x14ac:dyDescent="0.25">
      <c r="A16" s="302"/>
      <c r="B16" s="424">
        <v>0.05</v>
      </c>
    </row>
    <row r="17" spans="1:2" x14ac:dyDescent="0.25">
      <c r="A17" s="302"/>
      <c r="B17" s="424">
        <v>0.05</v>
      </c>
    </row>
    <row r="18" spans="1:2" x14ac:dyDescent="0.25">
      <c r="A18" s="302"/>
      <c r="B18" s="424">
        <v>0.05</v>
      </c>
    </row>
    <row r="19" spans="1:2" x14ac:dyDescent="0.25">
      <c r="A19" s="302"/>
      <c r="B19" s="424">
        <v>0.05</v>
      </c>
    </row>
    <row r="20" spans="1:2" x14ac:dyDescent="0.25">
      <c r="A20" s="302"/>
      <c r="B20" s="424">
        <v>0.05</v>
      </c>
    </row>
    <row r="21" spans="1:2" x14ac:dyDescent="0.25">
      <c r="A21" s="302"/>
      <c r="B21" s="424">
        <v>0.05</v>
      </c>
    </row>
    <row r="22" spans="1:2" x14ac:dyDescent="0.25">
      <c r="A22" s="302"/>
      <c r="B22" s="424">
        <v>0.05</v>
      </c>
    </row>
    <row r="23" spans="1:2" x14ac:dyDescent="0.25">
      <c r="A23" s="302"/>
      <c r="B23" s="424">
        <v>0.05</v>
      </c>
    </row>
    <row r="24" spans="1:2" x14ac:dyDescent="0.25">
      <c r="A24" s="302"/>
      <c r="B24" s="424">
        <v>0.05</v>
      </c>
    </row>
    <row r="25" spans="1:2" x14ac:dyDescent="0.25">
      <c r="A25" s="302"/>
      <c r="B25" s="424">
        <v>0.05</v>
      </c>
    </row>
    <row r="26" spans="1:2" x14ac:dyDescent="0.25">
      <c r="A26" s="302"/>
      <c r="B26" s="424">
        <v>0.05</v>
      </c>
    </row>
    <row r="27" spans="1:2" x14ac:dyDescent="0.25">
      <c r="A27" s="302"/>
      <c r="B27" s="424">
        <v>0.05</v>
      </c>
    </row>
    <row r="28" spans="1:2" x14ac:dyDescent="0.25">
      <c r="A28" s="302"/>
      <c r="B28" s="424">
        <v>0.05</v>
      </c>
    </row>
    <row r="29" spans="1:2" x14ac:dyDescent="0.25">
      <c r="A29" s="302"/>
      <c r="B29" s="424">
        <v>0.05</v>
      </c>
    </row>
    <row r="30" spans="1:2" x14ac:dyDescent="0.25">
      <c r="A30" s="302"/>
      <c r="B30" s="424">
        <v>0.05</v>
      </c>
    </row>
    <row r="31" spans="1:2" x14ac:dyDescent="0.25">
      <c r="A31" s="302"/>
      <c r="B31" s="424">
        <v>0.05</v>
      </c>
    </row>
    <row r="32" spans="1:2" x14ac:dyDescent="0.25">
      <c r="A32" s="302"/>
      <c r="B32" s="424">
        <v>0.05</v>
      </c>
    </row>
    <row r="33" spans="1:2" x14ac:dyDescent="0.25">
      <c r="A33" s="302"/>
      <c r="B33" s="424">
        <v>0.05</v>
      </c>
    </row>
    <row r="34" spans="1:2" x14ac:dyDescent="0.25">
      <c r="A34" s="302"/>
      <c r="B34" s="424">
        <v>0.05</v>
      </c>
    </row>
    <row r="35" spans="1:2" x14ac:dyDescent="0.25">
      <c r="A35" s="302"/>
      <c r="B35" s="424">
        <v>0.05</v>
      </c>
    </row>
    <row r="36" spans="1:2" x14ac:dyDescent="0.25">
      <c r="A36" s="302"/>
      <c r="B36" s="424">
        <v>0.05</v>
      </c>
    </row>
    <row r="37" spans="1:2" x14ac:dyDescent="0.25">
      <c r="A37" s="302"/>
      <c r="B37" s="424">
        <v>0.05</v>
      </c>
    </row>
    <row r="38" spans="1:2" x14ac:dyDescent="0.25">
      <c r="A38" s="302"/>
      <c r="B38" s="424">
        <v>0.05</v>
      </c>
    </row>
    <row r="39" spans="1:2" x14ac:dyDescent="0.25">
      <c r="A39" s="302"/>
      <c r="B39" s="424">
        <v>0.05</v>
      </c>
    </row>
    <row r="40" spans="1:2" x14ac:dyDescent="0.25">
      <c r="A40" s="302"/>
      <c r="B40" s="424">
        <v>0.05</v>
      </c>
    </row>
    <row r="41" spans="1:2" x14ac:dyDescent="0.25">
      <c r="A41" s="302"/>
      <c r="B41" s="424">
        <v>0.05</v>
      </c>
    </row>
    <row r="42" spans="1:2" x14ac:dyDescent="0.25">
      <c r="A42" s="302"/>
      <c r="B42" s="424">
        <v>0.05</v>
      </c>
    </row>
    <row r="43" spans="1:2" x14ac:dyDescent="0.25">
      <c r="A43" s="302"/>
      <c r="B43" s="424">
        <v>0.05</v>
      </c>
    </row>
    <row r="44" spans="1:2" x14ac:dyDescent="0.25">
      <c r="A44" s="302"/>
      <c r="B44" s="424">
        <v>0.05</v>
      </c>
    </row>
    <row r="45" spans="1:2" x14ac:dyDescent="0.25">
      <c r="A45" s="302"/>
      <c r="B45" s="424">
        <v>0.05</v>
      </c>
    </row>
    <row r="46" spans="1:2" x14ac:dyDescent="0.25">
      <c r="A46" s="302"/>
      <c r="B46" s="424">
        <v>0.05</v>
      </c>
    </row>
    <row r="47" spans="1:2" x14ac:dyDescent="0.25">
      <c r="A47" s="302"/>
      <c r="B47" s="424">
        <v>0.05</v>
      </c>
    </row>
    <row r="48" spans="1:2" x14ac:dyDescent="0.25">
      <c r="A48" s="302"/>
      <c r="B48" s="424">
        <v>0.05</v>
      </c>
    </row>
    <row r="49" spans="1:2" x14ac:dyDescent="0.25">
      <c r="A49" s="302"/>
      <c r="B49" s="424">
        <v>0.05</v>
      </c>
    </row>
    <row r="50" spans="1:2" x14ac:dyDescent="0.25">
      <c r="A50" s="302"/>
      <c r="B50" s="424">
        <v>0.05</v>
      </c>
    </row>
    <row r="51" spans="1:2" x14ac:dyDescent="0.25">
      <c r="A51" s="302"/>
      <c r="B51" s="424">
        <v>0.05</v>
      </c>
    </row>
    <row r="52" spans="1:2" x14ac:dyDescent="0.25">
      <c r="A52" s="302"/>
      <c r="B52" s="424">
        <v>0.05</v>
      </c>
    </row>
    <row r="53" spans="1:2" x14ac:dyDescent="0.25">
      <c r="A53" s="302"/>
      <c r="B53" s="424">
        <v>0.05</v>
      </c>
    </row>
    <row r="54" spans="1:2" x14ac:dyDescent="0.25">
      <c r="A54" s="302"/>
      <c r="B54" s="424">
        <v>0.05</v>
      </c>
    </row>
    <row r="55" spans="1:2" x14ac:dyDescent="0.25">
      <c r="A55" s="302"/>
      <c r="B55" s="424">
        <v>0.05</v>
      </c>
    </row>
    <row r="56" spans="1:2" x14ac:dyDescent="0.25">
      <c r="A56" s="302"/>
      <c r="B56" s="424">
        <v>0.05</v>
      </c>
    </row>
    <row r="57" spans="1:2" x14ac:dyDescent="0.25">
      <c r="A57" s="302"/>
      <c r="B57" s="424">
        <v>0.05</v>
      </c>
    </row>
    <row r="58" spans="1:2" x14ac:dyDescent="0.25">
      <c r="A58" s="302"/>
      <c r="B58" s="424">
        <v>0.05</v>
      </c>
    </row>
    <row r="59" spans="1:2" x14ac:dyDescent="0.25">
      <c r="A59" s="302"/>
      <c r="B59" s="424">
        <v>0.05</v>
      </c>
    </row>
    <row r="60" spans="1:2" x14ac:dyDescent="0.25">
      <c r="A60" s="302"/>
      <c r="B60" s="424">
        <v>0.05</v>
      </c>
    </row>
    <row r="61" spans="1:2" x14ac:dyDescent="0.25">
      <c r="A61" s="302"/>
      <c r="B61" s="424">
        <v>0.05</v>
      </c>
    </row>
    <row r="62" spans="1:2" x14ac:dyDescent="0.25">
      <c r="A62" s="302"/>
      <c r="B62" s="424">
        <v>0.05</v>
      </c>
    </row>
    <row r="63" spans="1:2" x14ac:dyDescent="0.25">
      <c r="A63" s="302"/>
      <c r="B63" s="424">
        <v>0.05</v>
      </c>
    </row>
    <row r="64" spans="1:2" x14ac:dyDescent="0.25">
      <c r="A64" s="302"/>
      <c r="B64" s="424">
        <v>0.05</v>
      </c>
    </row>
    <row r="65" spans="1:2" x14ac:dyDescent="0.25">
      <c r="A65" s="302"/>
      <c r="B65" s="424">
        <v>0.05</v>
      </c>
    </row>
    <row r="66" spans="1:2" x14ac:dyDescent="0.25">
      <c r="A66" s="302"/>
      <c r="B66" s="424">
        <v>0.05</v>
      </c>
    </row>
    <row r="67" spans="1:2" x14ac:dyDescent="0.25">
      <c r="A67" s="302"/>
      <c r="B67" s="424">
        <v>0.05</v>
      </c>
    </row>
    <row r="68" spans="1:2" x14ac:dyDescent="0.25">
      <c r="A68" s="302"/>
      <c r="B68" s="424">
        <v>0.05</v>
      </c>
    </row>
    <row r="69" spans="1:2" x14ac:dyDescent="0.25">
      <c r="A69" s="302"/>
      <c r="B69" s="424">
        <v>0.05</v>
      </c>
    </row>
    <row r="70" spans="1:2" x14ac:dyDescent="0.25">
      <c r="A70" s="302"/>
      <c r="B70" s="424">
        <v>0.05</v>
      </c>
    </row>
    <row r="71" spans="1:2" x14ac:dyDescent="0.25">
      <c r="A71" s="302"/>
      <c r="B71" s="424">
        <v>0.05</v>
      </c>
    </row>
    <row r="72" spans="1:2" x14ac:dyDescent="0.25">
      <c r="A72" s="302"/>
      <c r="B72" s="424">
        <v>0.05</v>
      </c>
    </row>
    <row r="73" spans="1:2" x14ac:dyDescent="0.25">
      <c r="A73" s="302"/>
      <c r="B73" s="424">
        <v>0.05</v>
      </c>
    </row>
    <row r="74" spans="1:2" x14ac:dyDescent="0.25">
      <c r="A74" s="302"/>
      <c r="B74" s="424">
        <v>0.05</v>
      </c>
    </row>
    <row r="75" spans="1:2" x14ac:dyDescent="0.25">
      <c r="A75" s="302"/>
      <c r="B75" s="424">
        <v>0.05</v>
      </c>
    </row>
    <row r="76" spans="1:2" x14ac:dyDescent="0.25">
      <c r="A76" s="302"/>
      <c r="B76" s="424">
        <v>0.05</v>
      </c>
    </row>
    <row r="77" spans="1:2" x14ac:dyDescent="0.25">
      <c r="A77" s="302"/>
      <c r="B77" s="424">
        <v>0.05</v>
      </c>
    </row>
    <row r="78" spans="1:2" x14ac:dyDescent="0.25">
      <c r="A78" s="302"/>
      <c r="B78" s="424">
        <v>0.05</v>
      </c>
    </row>
    <row r="79" spans="1:2" x14ac:dyDescent="0.25">
      <c r="A79" s="302"/>
      <c r="B79" s="424">
        <v>0.05</v>
      </c>
    </row>
    <row r="80" spans="1:2" x14ac:dyDescent="0.25">
      <c r="A80" s="302"/>
      <c r="B80" s="424">
        <v>0.05</v>
      </c>
    </row>
    <row r="81" spans="1:2" x14ac:dyDescent="0.25">
      <c r="A81" s="302"/>
      <c r="B81" s="424">
        <v>0.05</v>
      </c>
    </row>
    <row r="82" spans="1:2" x14ac:dyDescent="0.25">
      <c r="A82" s="302"/>
      <c r="B82" s="424">
        <v>0.05</v>
      </c>
    </row>
    <row r="83" spans="1:2" x14ac:dyDescent="0.25">
      <c r="A83" s="302"/>
      <c r="B83" s="424">
        <v>0.05</v>
      </c>
    </row>
    <row r="84" spans="1:2" x14ac:dyDescent="0.25">
      <c r="A84" s="302"/>
      <c r="B84" s="424">
        <v>0.05</v>
      </c>
    </row>
    <row r="85" spans="1:2" x14ac:dyDescent="0.25">
      <c r="A85" s="302"/>
      <c r="B85" s="424">
        <v>0.05</v>
      </c>
    </row>
    <row r="86" spans="1:2" x14ac:dyDescent="0.25">
      <c r="A86" s="302"/>
      <c r="B86" s="424">
        <v>0.05</v>
      </c>
    </row>
    <row r="87" spans="1:2" x14ac:dyDescent="0.25">
      <c r="A87" s="302"/>
      <c r="B87" s="424">
        <v>0.05</v>
      </c>
    </row>
    <row r="88" spans="1:2" x14ac:dyDescent="0.25">
      <c r="A88" s="302"/>
      <c r="B88" s="424">
        <v>0.05</v>
      </c>
    </row>
    <row r="89" spans="1:2" x14ac:dyDescent="0.25">
      <c r="A89" s="302"/>
      <c r="B89" s="424">
        <v>0.05</v>
      </c>
    </row>
    <row r="90" spans="1:2" x14ac:dyDescent="0.25">
      <c r="A90" s="302"/>
      <c r="B90" s="424">
        <v>0.05</v>
      </c>
    </row>
    <row r="91" spans="1:2" x14ac:dyDescent="0.25">
      <c r="A91" s="302"/>
      <c r="B91" s="424">
        <v>0.05</v>
      </c>
    </row>
    <row r="92" spans="1:2" x14ac:dyDescent="0.25">
      <c r="A92" s="302"/>
      <c r="B92" s="424">
        <v>0.05</v>
      </c>
    </row>
    <row r="93" spans="1:2" x14ac:dyDescent="0.25">
      <c r="A93" s="302"/>
      <c r="B93" s="424">
        <v>0.05</v>
      </c>
    </row>
    <row r="94" spans="1:2" x14ac:dyDescent="0.25">
      <c r="A94" s="302"/>
      <c r="B94" s="424">
        <v>0.05</v>
      </c>
    </row>
    <row r="95" spans="1:2" x14ac:dyDescent="0.25">
      <c r="A95" s="302"/>
      <c r="B95" s="424">
        <v>0.05</v>
      </c>
    </row>
    <row r="96" spans="1:2" x14ac:dyDescent="0.25">
      <c r="A96" s="302"/>
      <c r="B96" s="424">
        <v>0.05</v>
      </c>
    </row>
    <row r="97" spans="1:2" x14ac:dyDescent="0.25">
      <c r="A97" s="302"/>
      <c r="B97" s="424">
        <v>0.05</v>
      </c>
    </row>
    <row r="98" spans="1:2" x14ac:dyDescent="0.25">
      <c r="A98" s="302"/>
      <c r="B98" s="424">
        <v>0.05</v>
      </c>
    </row>
    <row r="99" spans="1:2" x14ac:dyDescent="0.25">
      <c r="A99" s="302"/>
      <c r="B99" s="424">
        <v>0.05</v>
      </c>
    </row>
    <row r="100" spans="1:2" x14ac:dyDescent="0.25">
      <c r="A100" s="302"/>
      <c r="B100" s="424">
        <v>0.05</v>
      </c>
    </row>
    <row r="101" spans="1:2" x14ac:dyDescent="0.25">
      <c r="A101" s="302"/>
      <c r="B101" s="424">
        <v>0.05</v>
      </c>
    </row>
    <row r="102" spans="1:2" x14ac:dyDescent="0.25">
      <c r="A102" s="302"/>
      <c r="B102" s="424">
        <v>0.05</v>
      </c>
    </row>
    <row r="103" spans="1:2" x14ac:dyDescent="0.25">
      <c r="A103" s="302"/>
      <c r="B103" s="424">
        <v>0.05</v>
      </c>
    </row>
    <row r="104" spans="1:2" x14ac:dyDescent="0.25">
      <c r="A104" s="302"/>
      <c r="B104" s="424">
        <v>0.05</v>
      </c>
    </row>
    <row r="105" spans="1:2" x14ac:dyDescent="0.25">
      <c r="A105" s="302"/>
      <c r="B105" s="424">
        <v>0.05</v>
      </c>
    </row>
    <row r="106" spans="1:2" x14ac:dyDescent="0.25">
      <c r="A106" s="302"/>
      <c r="B106" s="424">
        <v>0.05</v>
      </c>
    </row>
    <row r="107" spans="1:2" x14ac:dyDescent="0.25">
      <c r="A107" s="302"/>
      <c r="B107" s="424">
        <v>0.05</v>
      </c>
    </row>
    <row r="108" spans="1:2" x14ac:dyDescent="0.25">
      <c r="A108" s="302"/>
      <c r="B108" s="424">
        <v>0.05</v>
      </c>
    </row>
    <row r="109" spans="1:2" x14ac:dyDescent="0.25">
      <c r="A109" s="302"/>
      <c r="B109" s="424">
        <v>0.05</v>
      </c>
    </row>
    <row r="110" spans="1:2" x14ac:dyDescent="0.25">
      <c r="A110" s="302"/>
      <c r="B110" s="424">
        <v>0.05</v>
      </c>
    </row>
    <row r="111" spans="1:2" x14ac:dyDescent="0.25">
      <c r="A111" s="302"/>
      <c r="B111" s="424">
        <v>0.05</v>
      </c>
    </row>
    <row r="112" spans="1:2" x14ac:dyDescent="0.25">
      <c r="A112" s="302"/>
      <c r="B112" s="424">
        <v>0.05</v>
      </c>
    </row>
    <row r="113" spans="1:2" x14ac:dyDescent="0.25">
      <c r="A113" s="302"/>
      <c r="B113" s="424">
        <v>0.05</v>
      </c>
    </row>
    <row r="114" spans="1:2" x14ac:dyDescent="0.25">
      <c r="A114" s="302"/>
      <c r="B114" s="424">
        <v>0.05</v>
      </c>
    </row>
    <row r="115" spans="1:2" x14ac:dyDescent="0.25">
      <c r="A115" s="302"/>
      <c r="B115" s="424">
        <v>0.05</v>
      </c>
    </row>
    <row r="116" spans="1:2" x14ac:dyDescent="0.25">
      <c r="A116" s="302"/>
      <c r="B116" s="424">
        <v>0.05</v>
      </c>
    </row>
    <row r="117" spans="1:2" x14ac:dyDescent="0.25">
      <c r="A117" s="302"/>
      <c r="B117" s="424">
        <v>0.05</v>
      </c>
    </row>
    <row r="118" spans="1:2" x14ac:dyDescent="0.25">
      <c r="A118" s="302"/>
      <c r="B118" s="424">
        <v>0.05</v>
      </c>
    </row>
    <row r="119" spans="1:2" x14ac:dyDescent="0.25">
      <c r="A119" s="302"/>
      <c r="B119" s="424">
        <v>0.05</v>
      </c>
    </row>
    <row r="120" spans="1:2" x14ac:dyDescent="0.25">
      <c r="A120" s="302"/>
      <c r="B120" s="424">
        <v>0.05</v>
      </c>
    </row>
    <row r="121" spans="1:2" x14ac:dyDescent="0.25">
      <c r="A121" s="302"/>
      <c r="B121" s="424">
        <v>0.05</v>
      </c>
    </row>
    <row r="122" spans="1:2" x14ac:dyDescent="0.25">
      <c r="A122" s="302"/>
      <c r="B122" s="424">
        <v>0.05</v>
      </c>
    </row>
    <row r="123" spans="1:2" x14ac:dyDescent="0.25">
      <c r="A123" s="302"/>
      <c r="B123" s="424">
        <v>0.05</v>
      </c>
    </row>
    <row r="124" spans="1:2" x14ac:dyDescent="0.25">
      <c r="A124" s="302"/>
      <c r="B124" s="424">
        <v>0.05</v>
      </c>
    </row>
    <row r="125" spans="1:2" x14ac:dyDescent="0.25">
      <c r="A125" s="302"/>
      <c r="B125" s="424">
        <v>0.05</v>
      </c>
    </row>
    <row r="126" spans="1:2" x14ac:dyDescent="0.25">
      <c r="A126" s="302"/>
      <c r="B126" s="424">
        <v>0.05</v>
      </c>
    </row>
    <row r="127" spans="1:2" x14ac:dyDescent="0.25">
      <c r="A127" s="302"/>
      <c r="B127" s="424">
        <v>0.05</v>
      </c>
    </row>
    <row r="128" spans="1:2" x14ac:dyDescent="0.25">
      <c r="A128" s="302"/>
      <c r="B128" s="424">
        <v>0.05</v>
      </c>
    </row>
    <row r="129" spans="1:2" x14ac:dyDescent="0.25">
      <c r="A129" s="302"/>
      <c r="B129" s="424">
        <v>0.05</v>
      </c>
    </row>
    <row r="130" spans="1:2" x14ac:dyDescent="0.25">
      <c r="A130" s="302"/>
      <c r="B130" s="424">
        <v>0.05</v>
      </c>
    </row>
    <row r="131" spans="1:2" x14ac:dyDescent="0.25">
      <c r="A131" s="302"/>
      <c r="B131" s="424">
        <v>0.05</v>
      </c>
    </row>
    <row r="132" spans="1:2" x14ac:dyDescent="0.25">
      <c r="A132" s="302"/>
      <c r="B132" s="424">
        <v>0.05</v>
      </c>
    </row>
    <row r="133" spans="1:2" x14ac:dyDescent="0.25">
      <c r="A133" s="302"/>
      <c r="B133" s="424">
        <v>0.05</v>
      </c>
    </row>
    <row r="134" spans="1:2" x14ac:dyDescent="0.25">
      <c r="A134" s="302"/>
      <c r="B134" s="424">
        <v>0.05</v>
      </c>
    </row>
    <row r="135" spans="1:2" x14ac:dyDescent="0.25">
      <c r="A135" s="302"/>
      <c r="B135" s="424">
        <v>0.05</v>
      </c>
    </row>
    <row r="136" spans="1:2" x14ac:dyDescent="0.25">
      <c r="A136" s="302"/>
      <c r="B136" s="424">
        <v>0.05</v>
      </c>
    </row>
    <row r="137" spans="1:2" x14ac:dyDescent="0.25">
      <c r="A137" s="302"/>
      <c r="B137" s="424">
        <v>0.05</v>
      </c>
    </row>
    <row r="138" spans="1:2" x14ac:dyDescent="0.25">
      <c r="A138" s="302"/>
      <c r="B138" s="424">
        <v>0.05</v>
      </c>
    </row>
    <row r="139" spans="1:2" x14ac:dyDescent="0.25">
      <c r="A139" s="302"/>
      <c r="B139" s="424">
        <v>0.05</v>
      </c>
    </row>
    <row r="140" spans="1:2" x14ac:dyDescent="0.25">
      <c r="A140" s="302"/>
      <c r="B140" s="424">
        <v>0.05</v>
      </c>
    </row>
    <row r="141" spans="1:2" x14ac:dyDescent="0.25">
      <c r="A141" s="302"/>
      <c r="B141" s="424">
        <v>0.05</v>
      </c>
    </row>
    <row r="142" spans="1:2" x14ac:dyDescent="0.25">
      <c r="A142" s="302"/>
      <c r="B142" s="424">
        <v>0.05</v>
      </c>
    </row>
    <row r="143" spans="1:2" x14ac:dyDescent="0.25">
      <c r="A143" s="302"/>
      <c r="B143" s="424">
        <v>0.05</v>
      </c>
    </row>
    <row r="144" spans="1:2" x14ac:dyDescent="0.25">
      <c r="A144" s="302"/>
      <c r="B144" s="424">
        <v>0.05</v>
      </c>
    </row>
    <row r="145" spans="1:2" x14ac:dyDescent="0.25">
      <c r="A145" s="302"/>
      <c r="B145" s="424">
        <v>0.05</v>
      </c>
    </row>
    <row r="146" spans="1:2" x14ac:dyDescent="0.25">
      <c r="A146" s="302"/>
      <c r="B146" s="424">
        <v>0.05</v>
      </c>
    </row>
    <row r="147" spans="1:2" x14ac:dyDescent="0.25">
      <c r="A147" s="302"/>
      <c r="B147" s="424">
        <v>0.05</v>
      </c>
    </row>
    <row r="148" spans="1:2" x14ac:dyDescent="0.25">
      <c r="A148" s="302"/>
      <c r="B148" s="424">
        <v>0.05</v>
      </c>
    </row>
    <row r="149" spans="1:2" x14ac:dyDescent="0.25">
      <c r="A149" s="302"/>
      <c r="B149" s="424">
        <v>0.05</v>
      </c>
    </row>
    <row r="150" spans="1:2" x14ac:dyDescent="0.25">
      <c r="A150" s="302"/>
      <c r="B150" s="424">
        <v>0.05</v>
      </c>
    </row>
    <row r="151" spans="1:2" x14ac:dyDescent="0.25">
      <c r="A151" s="302"/>
      <c r="B151" s="424">
        <v>0.05</v>
      </c>
    </row>
    <row r="152" spans="1:2" x14ac:dyDescent="0.25">
      <c r="A152" s="302"/>
      <c r="B152" s="424">
        <v>0.05</v>
      </c>
    </row>
    <row r="153" spans="1:2" x14ac:dyDescent="0.2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29"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0">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262</v>
      </c>
      <c r="B157" s="44">
        <v>2543.4285714285716</v>
      </c>
      <c r="C157" s="44">
        <v>71.714285714285708</v>
      </c>
      <c r="D157" s="44">
        <v>2328.5714285714284</v>
      </c>
      <c r="E157" s="44">
        <v>4943.7142857142862</v>
      </c>
      <c r="F157" s="95"/>
      <c r="G157" s="2"/>
    </row>
    <row r="158" spans="1:7" x14ac:dyDescent="0.25">
      <c r="A158" s="114" t="s">
        <v>263</v>
      </c>
      <c r="B158" s="44">
        <v>2666.8571428571427</v>
      </c>
      <c r="C158" s="44">
        <v>69.571428571428569</v>
      </c>
      <c r="D158" s="44">
        <v>2462.8571428571427</v>
      </c>
      <c r="E158" s="44">
        <v>5199.2857142857138</v>
      </c>
      <c r="F158" s="95"/>
      <c r="G158" s="2"/>
    </row>
    <row r="159" spans="1:7" x14ac:dyDescent="0.25">
      <c r="B159" s="44"/>
      <c r="C159" s="44"/>
      <c r="D159" s="44"/>
      <c r="E159" s="44"/>
      <c r="F159" s="95"/>
      <c r="G159" s="2"/>
    </row>
    <row r="160" spans="1:7" x14ac:dyDescent="0.25">
      <c r="B160" s="44"/>
      <c r="C160" s="44"/>
      <c r="D160" s="44"/>
      <c r="E160" s="44"/>
      <c r="F160" s="95"/>
      <c r="G160" s="2"/>
    </row>
    <row r="161" spans="2:7" x14ac:dyDescent="0.25">
      <c r="B161" s="44"/>
      <c r="C161" s="44"/>
      <c r="D161" s="44"/>
      <c r="E161" s="44"/>
      <c r="F161" s="95"/>
      <c r="G161" s="2"/>
    </row>
    <row r="162" spans="2:7" x14ac:dyDescent="0.25">
      <c r="B162" s="44"/>
      <c r="C162" s="44"/>
      <c r="D162" s="44"/>
      <c r="E162" s="44"/>
      <c r="F162" s="95"/>
      <c r="G162" s="2"/>
    </row>
    <row r="163" spans="2:7" x14ac:dyDescent="0.25">
      <c r="B163" s="44"/>
      <c r="C163" s="44"/>
      <c r="D163" s="44"/>
      <c r="E163" s="44"/>
      <c r="F163" s="95"/>
      <c r="G163" s="2"/>
    </row>
    <row r="164" spans="2:7" x14ac:dyDescent="0.25">
      <c r="B164" s="44"/>
      <c r="C164" s="44"/>
      <c r="D164" s="44"/>
      <c r="E164" s="44"/>
      <c r="F164" s="95"/>
      <c r="G164" s="2"/>
    </row>
    <row r="165" spans="2:7" x14ac:dyDescent="0.25">
      <c r="B165" s="44"/>
      <c r="C165" s="44"/>
      <c r="D165" s="44"/>
      <c r="E165" s="44"/>
      <c r="F165" s="95"/>
      <c r="G165" s="2"/>
    </row>
    <row r="166" spans="2:7" x14ac:dyDescent="0.25">
      <c r="B166" s="44"/>
      <c r="C166" s="44"/>
      <c r="D166" s="44"/>
      <c r="E166" s="44"/>
      <c r="F166" s="95"/>
      <c r="G166" s="2"/>
    </row>
    <row r="167" spans="2:7" x14ac:dyDescent="0.25">
      <c r="B167" s="44"/>
      <c r="C167" s="44"/>
      <c r="D167" s="44"/>
      <c r="E167" s="44"/>
      <c r="F167" s="95"/>
      <c r="G167" s="2"/>
    </row>
    <row r="168" spans="2:7" x14ac:dyDescent="0.25">
      <c r="B168" s="44"/>
      <c r="C168" s="44"/>
      <c r="D168" s="44"/>
      <c r="E168" s="44"/>
      <c r="F168" s="95"/>
      <c r="G168" s="2"/>
    </row>
    <row r="169" spans="2:7" x14ac:dyDescent="0.25">
      <c r="B169" s="44"/>
      <c r="C169" s="44"/>
      <c r="D169" s="44"/>
      <c r="E169" s="44"/>
      <c r="F169" s="95"/>
      <c r="G169" s="2"/>
    </row>
    <row r="170" spans="2:7" x14ac:dyDescent="0.25">
      <c r="B170" s="44"/>
      <c r="C170" s="44"/>
      <c r="D170" s="44"/>
      <c r="E170" s="44"/>
      <c r="F170" s="95"/>
      <c r="G170" s="2"/>
    </row>
    <row r="171" spans="2: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8"/>
  <sheetViews>
    <sheetView showGridLines="0" zoomScale="89" zoomScaleNormal="90" workbookViewId="0">
      <pane ySplit="3" topLeftCell="A25"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332</v>
      </c>
    </row>
    <row r="45" spans="1:3" x14ac:dyDescent="0.25">
      <c r="A45" s="218">
        <v>52</v>
      </c>
      <c r="B45" s="223" t="s">
        <v>246</v>
      </c>
      <c r="C45" s="208">
        <v>333</v>
      </c>
    </row>
    <row r="46" spans="1:3" x14ac:dyDescent="0.25">
      <c r="A46" s="218">
        <v>53</v>
      </c>
      <c r="B46" s="223" t="s">
        <v>247</v>
      </c>
      <c r="C46" s="208">
        <v>477</v>
      </c>
    </row>
    <row r="47" spans="1:3" x14ac:dyDescent="0.25">
      <c r="A47" s="218">
        <v>1</v>
      </c>
      <c r="B47" s="223" t="s">
        <v>252</v>
      </c>
      <c r="C47" s="208">
        <v>629</v>
      </c>
    </row>
    <row r="48" spans="1:3" x14ac:dyDescent="0.25">
      <c r="A48" s="218">
        <v>2</v>
      </c>
      <c r="B48" s="223" t="s">
        <v>265</v>
      </c>
      <c r="C48" s="208">
        <v>473</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1"/>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0">
        <v>952</v>
      </c>
      <c r="C29" s="410">
        <v>801</v>
      </c>
      <c r="D29" s="257">
        <v>0.74</v>
      </c>
      <c r="E29" s="113">
        <v>41950</v>
      </c>
      <c r="F29" s="84">
        <v>2.3E-2</v>
      </c>
      <c r="G29" s="8"/>
    </row>
    <row r="30" spans="1:7" x14ac:dyDescent="0.25">
      <c r="A30" s="11">
        <v>44131</v>
      </c>
      <c r="B30" s="410">
        <v>1062</v>
      </c>
      <c r="C30" s="410">
        <v>789</v>
      </c>
      <c r="D30" s="257">
        <v>0.73</v>
      </c>
      <c r="E30" s="113">
        <v>40996</v>
      </c>
      <c r="F30" s="84">
        <v>2.5999999999999999E-2</v>
      </c>
      <c r="G30" s="8"/>
    </row>
    <row r="31" spans="1:7" x14ac:dyDescent="0.25">
      <c r="A31" s="11">
        <v>44138</v>
      </c>
      <c r="B31" s="410">
        <v>957</v>
      </c>
      <c r="C31" s="410">
        <v>817</v>
      </c>
      <c r="D31" s="257">
        <v>0.76</v>
      </c>
      <c r="E31" s="113">
        <v>42985</v>
      </c>
      <c r="F31" s="84">
        <v>2.1999999999999999E-2</v>
      </c>
      <c r="G31" s="8"/>
    </row>
    <row r="32" spans="1:7" x14ac:dyDescent="0.25">
      <c r="A32" s="11">
        <v>44145</v>
      </c>
      <c r="B32" s="410">
        <v>1004</v>
      </c>
      <c r="C32" s="410">
        <v>808</v>
      </c>
      <c r="D32" s="257">
        <v>0.75</v>
      </c>
      <c r="E32" s="113">
        <v>41234</v>
      </c>
      <c r="F32" s="84">
        <v>2.4E-2</v>
      </c>
    </row>
    <row r="33" spans="1:6" x14ac:dyDescent="0.25">
      <c r="A33" s="11">
        <v>44152</v>
      </c>
      <c r="B33" s="410">
        <v>1004</v>
      </c>
      <c r="C33" s="410">
        <v>803</v>
      </c>
      <c r="D33" s="257">
        <v>0.75</v>
      </c>
      <c r="E33" s="113">
        <v>42319</v>
      </c>
      <c r="F33" s="84">
        <v>2.4E-2</v>
      </c>
    </row>
    <row r="34" spans="1:6" x14ac:dyDescent="0.25">
      <c r="A34" s="11">
        <v>44159</v>
      </c>
      <c r="B34" s="410">
        <v>805</v>
      </c>
      <c r="C34" s="410">
        <v>809</v>
      </c>
      <c r="D34" s="257">
        <v>0.75</v>
      </c>
      <c r="E34" s="113">
        <v>42704</v>
      </c>
      <c r="F34" s="84">
        <v>1.9E-2</v>
      </c>
    </row>
    <row r="35" spans="1:6" x14ac:dyDescent="0.25">
      <c r="A35" s="11">
        <v>44166</v>
      </c>
      <c r="B35" s="410">
        <v>813</v>
      </c>
      <c r="C35" s="410">
        <v>819</v>
      </c>
      <c r="D35" s="257">
        <v>0.76</v>
      </c>
      <c r="E35" s="113">
        <v>42687</v>
      </c>
      <c r="F35" s="84">
        <v>1.9E-2</v>
      </c>
    </row>
    <row r="36" spans="1:6" x14ac:dyDescent="0.25">
      <c r="A36" s="11">
        <v>44173</v>
      </c>
      <c r="B36" s="410">
        <v>774</v>
      </c>
      <c r="C36" s="410">
        <v>774</v>
      </c>
      <c r="D36" s="257">
        <v>0.72</v>
      </c>
      <c r="E36" s="113">
        <v>40403</v>
      </c>
      <c r="F36" s="84">
        <v>1.9E-2</v>
      </c>
    </row>
    <row r="37" spans="1:6" x14ac:dyDescent="0.25">
      <c r="A37" s="11">
        <v>44180</v>
      </c>
      <c r="B37" s="410">
        <v>780</v>
      </c>
      <c r="C37" s="410">
        <v>705</v>
      </c>
      <c r="D37" s="257">
        <v>0.66</v>
      </c>
      <c r="E37" s="113">
        <v>35954</v>
      </c>
      <c r="F37" s="84">
        <v>2.1999999999999999E-2</v>
      </c>
    </row>
    <row r="38" spans="1:6" x14ac:dyDescent="0.25">
      <c r="A38" s="11">
        <v>44187</v>
      </c>
      <c r="B38" s="410">
        <v>576</v>
      </c>
      <c r="C38" s="410">
        <v>670</v>
      </c>
      <c r="D38" s="257">
        <v>0.62</v>
      </c>
      <c r="E38" s="113">
        <v>34066</v>
      </c>
      <c r="F38" s="84">
        <v>1.7000000000000001E-2</v>
      </c>
    </row>
    <row r="39" spans="1:6" x14ac:dyDescent="0.25">
      <c r="A39" s="11">
        <v>44201</v>
      </c>
      <c r="B39" s="410">
        <v>1311</v>
      </c>
      <c r="C39" s="410">
        <v>709</v>
      </c>
      <c r="D39" s="257">
        <v>0.66</v>
      </c>
      <c r="E39" s="113">
        <v>36734</v>
      </c>
      <c r="F39" s="84">
        <v>3.5999999999999997E-2</v>
      </c>
    </row>
    <row r="40" spans="1:6" x14ac:dyDescent="0.25">
      <c r="A40" s="11">
        <v>44208</v>
      </c>
      <c r="B40" s="410">
        <v>1594</v>
      </c>
      <c r="C40" s="410">
        <v>726</v>
      </c>
      <c r="D40" s="257">
        <v>0.68</v>
      </c>
      <c r="E40" s="113">
        <v>37654</v>
      </c>
      <c r="F40" s="84">
        <v>4.2000000000000003E-2</v>
      </c>
    </row>
    <row r="41" spans="1:6" x14ac:dyDescent="0.25">
      <c r="A41" s="11">
        <v>44215</v>
      </c>
      <c r="B41" s="410">
        <v>1592</v>
      </c>
      <c r="C41" s="410">
        <v>743</v>
      </c>
      <c r="D41" s="257">
        <v>0.69</v>
      </c>
      <c r="E41" s="113">
        <v>38660</v>
      </c>
      <c r="F41" s="84">
        <v>4.1000000000000002E-2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3"/>
  <sheetViews>
    <sheetView showGridLines="0" zoomScale="89" zoomScaleNormal="90" workbookViewId="0">
      <pane ySplit="3" topLeftCell="A11"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row r="29" spans="1:4" x14ac:dyDescent="0.25">
      <c r="A29" s="208">
        <v>52</v>
      </c>
      <c r="B29" s="226">
        <v>44188</v>
      </c>
      <c r="C29" s="227">
        <v>138</v>
      </c>
      <c r="D29" s="391">
        <v>0.13</v>
      </c>
    </row>
    <row r="30" spans="1:4" x14ac:dyDescent="0.25">
      <c r="A30" s="208">
        <v>53</v>
      </c>
      <c r="B30" s="226">
        <v>44194</v>
      </c>
      <c r="C30" s="227">
        <v>149</v>
      </c>
      <c r="D30" s="391">
        <v>0.14000000000000001</v>
      </c>
    </row>
    <row r="31" spans="1:4" x14ac:dyDescent="0.25">
      <c r="A31" s="426">
        <v>1</v>
      </c>
      <c r="B31" s="226">
        <v>44201</v>
      </c>
      <c r="C31" s="208">
        <v>154</v>
      </c>
      <c r="D31" s="77">
        <v>0.14000000000000001</v>
      </c>
    </row>
    <row r="32" spans="1:4" x14ac:dyDescent="0.25">
      <c r="A32" s="426">
        <v>2</v>
      </c>
      <c r="B32" s="226">
        <v>44209</v>
      </c>
      <c r="C32" s="208">
        <v>180</v>
      </c>
      <c r="D32" s="77">
        <v>0.17</v>
      </c>
    </row>
    <row r="33" spans="1:4" x14ac:dyDescent="0.25">
      <c r="A33" s="426">
        <v>3</v>
      </c>
      <c r="B33" s="226">
        <v>44216</v>
      </c>
      <c r="C33" s="208">
        <v>172</v>
      </c>
      <c r="D33" s="77">
        <v>0.16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22"/>
  <sheetViews>
    <sheetView workbookViewId="0">
      <pane xSplit="1" ySplit="3" topLeftCell="B307"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87" workbookViewId="0"/>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
      <c r="A93" s="308">
        <v>44183</v>
      </c>
      <c r="B93" s="396">
        <v>44480</v>
      </c>
      <c r="C93" s="304">
        <v>0.80237825229999993</v>
      </c>
      <c r="D93" s="304">
        <v>0.13409418100000001</v>
      </c>
      <c r="E93" s="304">
        <v>6.3514698199999997E-2</v>
      </c>
    </row>
    <row r="94" spans="1:19" x14ac:dyDescent="0.2">
      <c r="A94" s="308">
        <v>44186</v>
      </c>
      <c r="B94" s="396">
        <v>74080</v>
      </c>
      <c r="C94" s="304">
        <v>0.61673762059999993</v>
      </c>
      <c r="D94" s="304">
        <v>0.23838858239999999</v>
      </c>
      <c r="E94" s="304">
        <v>0.14484608819999997</v>
      </c>
    </row>
    <row r="95" spans="1:19" x14ac:dyDescent="0.2">
      <c r="A95" s="308">
        <v>44187</v>
      </c>
      <c r="B95" s="396">
        <v>79992</v>
      </c>
      <c r="C95" s="304">
        <v>0.55153155800000009</v>
      </c>
      <c r="D95" s="304">
        <v>0.28552678770000001</v>
      </c>
      <c r="E95" s="304">
        <v>0.16291248800000002</v>
      </c>
    </row>
    <row r="96" spans="1:19" x14ac:dyDescent="0.2">
      <c r="A96" s="308">
        <v>44188</v>
      </c>
      <c r="B96" s="396">
        <v>27333</v>
      </c>
      <c r="C96" s="304">
        <v>0.56089519779999997</v>
      </c>
      <c r="D96" s="304">
        <v>0.22995571740000001</v>
      </c>
      <c r="E96" s="304">
        <v>0.2091490848</v>
      </c>
    </row>
    <row r="98" spans="1:19" ht="25.5" x14ac:dyDescent="0.2">
      <c r="A98" s="95"/>
      <c r="B98" s="428" t="s">
        <v>254</v>
      </c>
      <c r="C98" s="428"/>
      <c r="D98" s="428"/>
      <c r="E98" s="428"/>
      <c r="P98" s="428" t="s">
        <v>266</v>
      </c>
      <c r="Q98" s="428"/>
      <c r="R98" s="428"/>
      <c r="S98" s="428"/>
    </row>
    <row r="99" spans="1:19" x14ac:dyDescent="0.2">
      <c r="B99" s="429" t="s">
        <v>255</v>
      </c>
      <c r="C99" s="301" t="s">
        <v>256</v>
      </c>
      <c r="D99" s="301" t="s">
        <v>257</v>
      </c>
      <c r="E99" s="301" t="s">
        <v>258</v>
      </c>
      <c r="P99" s="429" t="s">
        <v>255</v>
      </c>
      <c r="Q99" s="301" t="s">
        <v>256</v>
      </c>
      <c r="R99" s="301" t="s">
        <v>257</v>
      </c>
      <c r="S99" s="301" t="s">
        <v>258</v>
      </c>
    </row>
    <row r="100" spans="1:19" x14ac:dyDescent="0.2">
      <c r="A100" s="307">
        <v>44202</v>
      </c>
      <c r="B100" s="430">
        <v>4.9184680894627561E-2</v>
      </c>
      <c r="C100" s="430">
        <v>7.4209784806962525E-2</v>
      </c>
      <c r="D100" s="430">
        <v>1.3092371880187225E-2</v>
      </c>
      <c r="E100" s="430">
        <v>0.19950124688279303</v>
      </c>
      <c r="O100" s="307">
        <v>44207</v>
      </c>
      <c r="P100" s="263">
        <v>7.0839240499999998E-2</v>
      </c>
      <c r="Q100" s="263">
        <v>8.9701726499999995E-2</v>
      </c>
      <c r="R100" s="263">
        <v>4.2261486399999999E-2</v>
      </c>
      <c r="S100" s="263">
        <v>0.17967194459999999</v>
      </c>
    </row>
    <row r="101" spans="1:19" x14ac:dyDescent="0.2">
      <c r="A101" s="307">
        <v>44203</v>
      </c>
      <c r="B101" s="430">
        <v>4.1049923697405712E-2</v>
      </c>
      <c r="C101" s="430">
        <v>6.2080274151796816E-2</v>
      </c>
      <c r="D101" s="430">
        <v>9.8080211313380551E-3</v>
      </c>
      <c r="E101" s="430">
        <v>0.15390839941738146</v>
      </c>
      <c r="O101" s="307">
        <v>44208</v>
      </c>
      <c r="P101" s="263">
        <v>6.7434063700000005E-2</v>
      </c>
      <c r="Q101" s="263">
        <v>9.3153972700000004E-2</v>
      </c>
      <c r="R101" s="263">
        <v>3.05900479E-2</v>
      </c>
      <c r="S101" s="263">
        <v>0.1669679986</v>
      </c>
    </row>
    <row r="102" spans="1:19" x14ac:dyDescent="0.2">
      <c r="A102" s="307">
        <v>44204</v>
      </c>
      <c r="B102" s="430">
        <v>3.8142477916609456E-2</v>
      </c>
      <c r="C102" s="430">
        <v>5.7900924043552959E-2</v>
      </c>
      <c r="D102" s="430">
        <v>8.3929267386319353E-3</v>
      </c>
      <c r="E102" s="430">
        <v>0.16767283349561832</v>
      </c>
      <c r="O102" s="307">
        <v>44209</v>
      </c>
      <c r="P102" s="263">
        <v>7.1100538399999996E-2</v>
      </c>
      <c r="Q102" s="263">
        <v>9.9950183799999995E-2</v>
      </c>
      <c r="R102" s="263">
        <v>2.87634755E-2</v>
      </c>
      <c r="S102" s="263">
        <v>0.19228285440000001</v>
      </c>
    </row>
    <row r="103" spans="1:19" x14ac:dyDescent="0.2">
      <c r="A103" s="308">
        <v>44207</v>
      </c>
      <c r="B103" s="436">
        <v>6.6885605599999995E-2</v>
      </c>
      <c r="C103" s="436">
        <v>9.2433263700000004E-2</v>
      </c>
      <c r="D103" s="436">
        <v>2.9868827399999999E-2</v>
      </c>
      <c r="E103" s="436">
        <v>0.15285204990000001</v>
      </c>
      <c r="O103" s="307">
        <v>44210</v>
      </c>
      <c r="P103" s="263">
        <v>6.4177588100000002E-2</v>
      </c>
      <c r="Q103" s="263">
        <v>9.0228906499999997E-2</v>
      </c>
      <c r="R103" s="263">
        <v>2.6285966399999999E-2</v>
      </c>
      <c r="S103" s="263">
        <v>0.16567211060000001</v>
      </c>
    </row>
    <row r="104" spans="1:19" x14ac:dyDescent="0.2">
      <c r="A104" s="437">
        <v>44208</v>
      </c>
      <c r="B104" s="438">
        <v>6.9470678399999999E-2</v>
      </c>
      <c r="C104" s="438">
        <v>9.6836577800000004E-2</v>
      </c>
      <c r="D104" s="438">
        <v>3.0488062100000001E-2</v>
      </c>
      <c r="E104" s="438">
        <v>0.15759521379999999</v>
      </c>
      <c r="O104" s="307">
        <v>44211</v>
      </c>
      <c r="P104" s="263">
        <v>5.8642040700000002E-2</v>
      </c>
      <c r="Q104" s="263">
        <v>8.2355316900000003E-2</v>
      </c>
      <c r="R104" s="263">
        <v>2.4741956700000001E-2</v>
      </c>
      <c r="S104" s="263">
        <v>0.1340807175</v>
      </c>
    </row>
    <row r="105" spans="1:19" x14ac:dyDescent="0.2">
      <c r="A105" s="308">
        <v>44209</v>
      </c>
      <c r="B105" s="436">
        <v>7.0336584800000004E-2</v>
      </c>
      <c r="C105" s="436">
        <v>9.8445622900000002E-2</v>
      </c>
      <c r="D105" s="436">
        <v>3.0709980500000001E-2</v>
      </c>
      <c r="E105" s="436">
        <v>0.16904247659999999</v>
      </c>
      <c r="P105" s="263"/>
      <c r="Q105" s="263"/>
      <c r="R105" s="263"/>
      <c r="S105" s="263"/>
    </row>
    <row r="106" spans="1:19" ht="15" x14ac:dyDescent="0.25">
      <c r="A106" s="308">
        <v>44210</v>
      </c>
      <c r="B106" s="440">
        <v>6.4460440100000002E-2</v>
      </c>
      <c r="C106" s="440">
        <v>9.0336429600000004E-2</v>
      </c>
      <c r="D106" s="440">
        <v>2.7916320299999998E-2</v>
      </c>
      <c r="E106" s="440">
        <v>0.15110793419999999</v>
      </c>
      <c r="P106" s="263"/>
      <c r="Q106" s="263"/>
      <c r="R106" s="263"/>
      <c r="S106" s="263"/>
    </row>
    <row r="107" spans="1:19" x14ac:dyDescent="0.2">
      <c r="A107" s="308">
        <v>44211</v>
      </c>
      <c r="B107" s="436">
        <v>5.8154283299999998E-2</v>
      </c>
      <c r="C107" s="436">
        <v>8.1284606300000006E-2</v>
      </c>
      <c r="D107" s="436">
        <v>2.5704857899999999E-2</v>
      </c>
      <c r="E107" s="436">
        <v>0.1280985815</v>
      </c>
      <c r="P107" s="263"/>
      <c r="Q107" s="263"/>
      <c r="R107" s="263"/>
      <c r="S107" s="263"/>
    </row>
    <row r="108" spans="1:19" x14ac:dyDescent="0.2">
      <c r="A108" s="307">
        <v>44214</v>
      </c>
      <c r="B108" s="430">
        <v>6.8912229000000005E-2</v>
      </c>
      <c r="C108" s="430">
        <v>9.7062654200000001E-2</v>
      </c>
      <c r="D108" s="430">
        <v>2.91588178E-2</v>
      </c>
      <c r="E108" s="430">
        <v>0.16565164430000001</v>
      </c>
      <c r="P108" s="263"/>
      <c r="Q108" s="263"/>
      <c r="R108" s="263"/>
      <c r="S108" s="263"/>
    </row>
    <row r="109" spans="1:19" x14ac:dyDescent="0.2">
      <c r="A109" s="307">
        <v>44215</v>
      </c>
      <c r="B109" s="263">
        <v>7.1761449800000002E-2</v>
      </c>
      <c r="C109" s="263">
        <v>0.1002231088</v>
      </c>
      <c r="D109" s="263">
        <v>3.1422888900000001E-2</v>
      </c>
      <c r="E109" s="263">
        <v>0.17486671740000001</v>
      </c>
      <c r="P109" s="263"/>
      <c r="Q109" s="263"/>
      <c r="R109" s="263"/>
      <c r="S109" s="263"/>
    </row>
    <row r="110" spans="1:19" ht="15" x14ac:dyDescent="0.25">
      <c r="A110" s="307">
        <v>44216</v>
      </c>
      <c r="B110" s="439">
        <v>7.2027456500000003E-2</v>
      </c>
      <c r="C110" s="263">
        <v>0.1010327984</v>
      </c>
      <c r="D110" s="263">
        <v>3.0917560100000002E-2</v>
      </c>
      <c r="E110" s="263">
        <v>0.19769230769999999</v>
      </c>
      <c r="P110" s="263"/>
      <c r="Q110" s="263"/>
      <c r="R110" s="263"/>
      <c r="S110" s="263"/>
    </row>
    <row r="111" spans="1:19" ht="15" x14ac:dyDescent="0.25">
      <c r="A111" s="307">
        <v>44217</v>
      </c>
      <c r="B111" s="439">
        <v>6.7778396099999999E-2</v>
      </c>
      <c r="C111" s="439">
        <v>9.5297288800000005E-2</v>
      </c>
      <c r="D111" s="439">
        <v>2.9085043099999999E-2</v>
      </c>
      <c r="E111" s="439">
        <v>0.17049332919999999</v>
      </c>
      <c r="P111" s="263"/>
      <c r="Q111" s="263"/>
      <c r="R111" s="263"/>
      <c r="S111" s="263"/>
    </row>
    <row r="112" spans="1:19" ht="15" x14ac:dyDescent="0.25">
      <c r="A112" s="307">
        <v>44218</v>
      </c>
      <c r="B112" s="439">
        <v>6.0569455899999999E-2</v>
      </c>
      <c r="C112" s="439">
        <v>8.4248189599999995E-2</v>
      </c>
      <c r="D112" s="439">
        <v>2.7128893300000002E-2</v>
      </c>
      <c r="E112" s="439">
        <v>0.1460373998</v>
      </c>
      <c r="P112" s="263"/>
      <c r="Q112" s="263"/>
      <c r="R112" s="263"/>
      <c r="S112" s="263"/>
    </row>
    <row r="113" spans="2:19" x14ac:dyDescent="0.2">
      <c r="B113" s="263"/>
      <c r="C113" s="263"/>
      <c r="D113" s="263"/>
      <c r="E113" s="263"/>
      <c r="P113" s="263"/>
      <c r="Q113" s="263"/>
      <c r="R113" s="263"/>
      <c r="S113" s="263"/>
    </row>
    <row r="114" spans="2:19" x14ac:dyDescent="0.2">
      <c r="B114" s="263"/>
      <c r="C114" s="263"/>
      <c r="D114" s="263"/>
      <c r="E114" s="263"/>
      <c r="P114" s="263"/>
      <c r="Q114" s="263"/>
      <c r="R114" s="263"/>
      <c r="S114" s="263"/>
    </row>
    <row r="115" spans="2:19" x14ac:dyDescent="0.2">
      <c r="B115" s="263"/>
      <c r="C115" s="263"/>
      <c r="D115" s="263"/>
      <c r="E115" s="263"/>
      <c r="P115" s="263"/>
      <c r="Q115" s="263"/>
      <c r="R115" s="263"/>
      <c r="S115" s="263"/>
    </row>
    <row r="116" spans="2:19" x14ac:dyDescent="0.2">
      <c r="B116" s="263"/>
      <c r="C116" s="263"/>
      <c r="D116" s="263"/>
      <c r="E116" s="263"/>
      <c r="P116" s="263"/>
      <c r="Q116" s="263"/>
      <c r="R116" s="263"/>
      <c r="S116" s="263"/>
    </row>
    <row r="117" spans="2:19" x14ac:dyDescent="0.2">
      <c r="B117" s="263"/>
      <c r="C117" s="263"/>
      <c r="D117" s="263"/>
      <c r="E117" s="263"/>
      <c r="P117" s="263"/>
      <c r="Q117" s="263"/>
      <c r="R117" s="263"/>
      <c r="S117" s="263"/>
    </row>
    <row r="118" spans="2:19" x14ac:dyDescent="0.2">
      <c r="B118" s="263"/>
      <c r="C118" s="263"/>
      <c r="D118" s="263"/>
      <c r="E118" s="263"/>
      <c r="P118" s="263"/>
      <c r="Q118" s="263"/>
      <c r="R118" s="263"/>
      <c r="S118" s="263"/>
    </row>
    <row r="119" spans="2:19" x14ac:dyDescent="0.2">
      <c r="B119" s="263"/>
      <c r="C119" s="263"/>
      <c r="D119" s="263"/>
      <c r="E119" s="263"/>
      <c r="P119" s="263"/>
      <c r="Q119" s="263"/>
      <c r="R119" s="263"/>
      <c r="S119" s="263"/>
    </row>
    <row r="120" spans="2:19" x14ac:dyDescent="0.2">
      <c r="B120" s="263"/>
      <c r="C120" s="263"/>
      <c r="D120" s="263"/>
      <c r="E120" s="263"/>
      <c r="P120" s="263"/>
      <c r="Q120" s="263"/>
      <c r="R120" s="263"/>
      <c r="S120" s="263"/>
    </row>
    <row r="121" spans="2:19" x14ac:dyDescent="0.2">
      <c r="B121" s="263"/>
      <c r="C121" s="263"/>
      <c r="D121" s="263"/>
      <c r="E121" s="263"/>
      <c r="P121" s="263"/>
      <c r="Q121" s="263"/>
      <c r="R121" s="263"/>
      <c r="S121" s="263"/>
    </row>
    <row r="122" spans="2:19" x14ac:dyDescent="0.2">
      <c r="B122" s="263"/>
      <c r="C122" s="263"/>
      <c r="D122" s="263"/>
      <c r="E122" s="263"/>
      <c r="P122" s="263"/>
      <c r="Q122" s="263"/>
      <c r="R122" s="263"/>
      <c r="S122" s="263"/>
    </row>
    <row r="123" spans="2:19" x14ac:dyDescent="0.2">
      <c r="B123" s="263"/>
      <c r="C123" s="263"/>
      <c r="D123" s="263"/>
      <c r="E123" s="263"/>
      <c r="P123" s="263"/>
      <c r="Q123" s="263"/>
      <c r="R123" s="263"/>
      <c r="S123" s="263"/>
    </row>
    <row r="124" spans="2:19" x14ac:dyDescent="0.2">
      <c r="B124" s="263"/>
      <c r="C124" s="263"/>
      <c r="D124" s="263"/>
      <c r="E124" s="263"/>
      <c r="P124" s="263"/>
      <c r="Q124" s="263"/>
      <c r="R124" s="263"/>
      <c r="S124" s="263"/>
    </row>
    <row r="125" spans="2:19" x14ac:dyDescent="0.2">
      <c r="B125" s="263"/>
      <c r="C125" s="263"/>
      <c r="D125" s="263"/>
      <c r="E125" s="263"/>
      <c r="P125" s="263"/>
      <c r="Q125" s="263"/>
      <c r="R125" s="263"/>
      <c r="S125" s="263"/>
    </row>
    <row r="126" spans="2:19" x14ac:dyDescent="0.2">
      <c r="B126" s="263"/>
      <c r="C126" s="263"/>
      <c r="D126" s="263"/>
      <c r="E126" s="263"/>
      <c r="P126" s="263"/>
      <c r="Q126" s="263"/>
      <c r="R126" s="263"/>
      <c r="S126" s="263"/>
    </row>
    <row r="127" spans="2:19" x14ac:dyDescent="0.2">
      <c r="B127" s="263"/>
      <c r="C127" s="263"/>
      <c r="D127" s="263"/>
      <c r="E127" s="263"/>
      <c r="P127" s="263"/>
      <c r="Q127" s="263"/>
      <c r="R127" s="263"/>
      <c r="S127" s="263"/>
    </row>
    <row r="128" spans="2:19" x14ac:dyDescent="0.2">
      <c r="B128" s="263"/>
      <c r="C128" s="263"/>
      <c r="D128" s="263"/>
      <c r="E128" s="263"/>
    </row>
    <row r="129" spans="2:5" x14ac:dyDescent="0.2">
      <c r="B129" s="263"/>
      <c r="C129" s="263"/>
      <c r="D129" s="263"/>
      <c r="E129" s="263"/>
    </row>
    <row r="130" spans="2:5" x14ac:dyDescent="0.2">
      <c r="B130" s="263"/>
      <c r="C130" s="263"/>
      <c r="D130" s="263"/>
      <c r="E130" s="263"/>
    </row>
    <row r="131" spans="2:5" x14ac:dyDescent="0.2">
      <c r="B131" s="263"/>
      <c r="C131" s="263"/>
      <c r="D131" s="263"/>
      <c r="E131" s="263"/>
    </row>
    <row r="132" spans="2:5" x14ac:dyDescent="0.2">
      <c r="B132" s="263"/>
      <c r="C132" s="263"/>
      <c r="D132" s="263"/>
      <c r="E132" s="263"/>
    </row>
    <row r="133" spans="2:5" x14ac:dyDescent="0.2">
      <c r="B133" s="263"/>
      <c r="C133" s="263"/>
      <c r="D133" s="263"/>
      <c r="E133" s="263"/>
    </row>
    <row r="134" spans="2:5" x14ac:dyDescent="0.2">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19"/>
  <sheetViews>
    <sheetView workbookViewId="0">
      <pane xSplit="1" ySplit="3" topLeftCell="B4" activePane="bottomRight" state="frozen"/>
      <selection pane="topRight" activeCell="B1" sqref="B1"/>
      <selection pane="bottomLeft" activeCell="A4" sqref="A4"/>
      <selection pane="bottomRight"/>
    </sheetView>
  </sheetViews>
  <sheetFormatPr defaultColWidth="8.5703125" defaultRowHeight="15" x14ac:dyDescent="0.25"/>
  <cols>
    <col min="1" max="1" width="12.7109375" style="409" customWidth="1"/>
    <col min="2" max="3" width="20.7109375" style="409" customWidth="1"/>
    <col min="4" max="4" width="6.85546875" style="409" customWidth="1"/>
    <col min="5" max="16384" width="8.5703125" style="409"/>
  </cols>
  <sheetData>
    <row r="1" spans="1:4" x14ac:dyDescent="0.25">
      <c r="A1" s="427" t="s">
        <v>282</v>
      </c>
    </row>
    <row r="3" spans="1:4" ht="59.1" customHeight="1" x14ac:dyDescent="0.25">
      <c r="A3" s="56" t="s">
        <v>0</v>
      </c>
      <c r="B3" s="62" t="s">
        <v>250</v>
      </c>
      <c r="C3" s="62" t="s">
        <v>251</v>
      </c>
      <c r="D3" s="441"/>
    </row>
    <row r="4" spans="1:4" x14ac:dyDescent="0.25">
      <c r="A4" s="25">
        <v>44207</v>
      </c>
      <c r="B4" s="433">
        <v>163377</v>
      </c>
      <c r="C4" s="433">
        <v>2758</v>
      </c>
      <c r="D4" s="27"/>
    </row>
    <row r="5" spans="1:4" x14ac:dyDescent="0.25">
      <c r="A5" s="25">
        <v>44208</v>
      </c>
      <c r="B5" s="57">
        <v>175942</v>
      </c>
      <c r="C5" s="57">
        <v>2857</v>
      </c>
      <c r="D5" s="27"/>
    </row>
    <row r="6" spans="1:4" x14ac:dyDescent="0.25">
      <c r="A6" s="25">
        <v>44209</v>
      </c>
      <c r="B6" s="57">
        <v>191965</v>
      </c>
      <c r="C6" s="57">
        <v>2990</v>
      </c>
      <c r="D6" s="27"/>
    </row>
    <row r="7" spans="1:4" x14ac:dyDescent="0.25">
      <c r="A7" s="25">
        <v>44210</v>
      </c>
      <c r="B7" s="57">
        <v>208207</v>
      </c>
      <c r="C7" s="57">
        <v>3190</v>
      </c>
      <c r="D7" s="27"/>
    </row>
    <row r="8" spans="1:4" x14ac:dyDescent="0.25">
      <c r="A8" s="25">
        <v>44211</v>
      </c>
      <c r="B8" s="57">
        <v>224840</v>
      </c>
      <c r="C8" s="57">
        <v>3331</v>
      </c>
      <c r="D8" s="27"/>
    </row>
    <row r="9" spans="1:4" x14ac:dyDescent="0.25">
      <c r="A9" s="25">
        <v>44212</v>
      </c>
      <c r="B9" s="434"/>
      <c r="C9" s="432"/>
      <c r="D9" s="374"/>
    </row>
    <row r="10" spans="1:4" x14ac:dyDescent="0.25">
      <c r="A10" s="25">
        <v>44213</v>
      </c>
      <c r="B10" s="432"/>
      <c r="C10" s="432"/>
      <c r="D10" s="374"/>
    </row>
    <row r="11" spans="1:4" x14ac:dyDescent="0.25">
      <c r="A11" s="25">
        <v>44214</v>
      </c>
      <c r="B11" s="57">
        <v>264991</v>
      </c>
      <c r="C11" s="57">
        <v>3698</v>
      </c>
      <c r="D11" s="27"/>
    </row>
    <row r="12" spans="1:4" x14ac:dyDescent="0.25">
      <c r="A12" s="25">
        <v>44215</v>
      </c>
      <c r="B12" s="57">
        <v>284582</v>
      </c>
      <c r="C12" s="57">
        <v>3886</v>
      </c>
      <c r="D12" s="27"/>
    </row>
    <row r="13" spans="1:4" x14ac:dyDescent="0.25">
      <c r="A13" s="25">
        <v>44216</v>
      </c>
      <c r="B13" s="57">
        <v>309909</v>
      </c>
      <c r="C13" s="57">
        <v>4170</v>
      </c>
      <c r="D13" s="27"/>
    </row>
    <row r="14" spans="1:4" x14ac:dyDescent="0.25">
      <c r="A14" s="25">
        <v>44217</v>
      </c>
      <c r="B14" s="57">
        <v>334871</v>
      </c>
      <c r="C14" s="57">
        <v>4466</v>
      </c>
      <c r="D14" s="27"/>
    </row>
    <row r="15" spans="1:4" x14ac:dyDescent="0.25">
      <c r="A15" s="25">
        <v>44218</v>
      </c>
      <c r="B15" s="57">
        <v>358454</v>
      </c>
      <c r="C15" s="57">
        <v>4689</v>
      </c>
      <c r="D15" s="27"/>
    </row>
    <row r="16" spans="1:4" x14ac:dyDescent="0.25">
      <c r="A16" s="25">
        <v>44219</v>
      </c>
      <c r="B16" s="57">
        <v>380667</v>
      </c>
      <c r="C16" s="57">
        <v>5188</v>
      </c>
      <c r="D16" s="27"/>
    </row>
    <row r="17" spans="1:4" x14ac:dyDescent="0.25">
      <c r="A17" s="25">
        <v>44220</v>
      </c>
      <c r="B17" s="57">
        <v>404038</v>
      </c>
      <c r="C17" s="57">
        <v>5383</v>
      </c>
      <c r="D17" s="27"/>
    </row>
    <row r="18" spans="1:4" x14ac:dyDescent="0.25">
      <c r="A18" s="25">
        <v>44221</v>
      </c>
      <c r="B18" s="57">
        <v>415402</v>
      </c>
      <c r="C18" s="57">
        <v>5538</v>
      </c>
      <c r="D18" s="27"/>
    </row>
    <row r="19" spans="1:4" x14ac:dyDescent="0.25">
      <c r="A19" s="25">
        <v>44222</v>
      </c>
      <c r="B19" s="61">
        <v>437900</v>
      </c>
      <c r="C19" s="61">
        <v>6060</v>
      </c>
      <c r="D19" s="44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style="374" bestFit="1" customWidth="1"/>
    <col min="2" max="2" width="13.5703125" style="454" customWidth="1"/>
    <col min="3" max="3" width="13.5703125" style="457" customWidth="1"/>
    <col min="4" max="4" width="13.5703125" style="374" customWidth="1"/>
    <col min="5" max="5" width="13.5703125" style="457" customWidth="1"/>
    <col min="6" max="6" width="13.5703125" style="449" customWidth="1"/>
    <col min="7" max="7" width="13.5703125" style="452" customWidth="1"/>
    <col min="8" max="8" width="13.5703125" style="457" customWidth="1"/>
    <col min="9" max="9" width="13.5703125" style="449" customWidth="1"/>
    <col min="10" max="10" width="13.5703125" style="457" customWidth="1"/>
    <col min="11" max="11" width="13.5703125" style="449" customWidth="1"/>
    <col min="12" max="12" width="14.28515625" style="452" customWidth="1"/>
    <col min="13" max="13" width="14.28515625" style="457" customWidth="1"/>
    <col min="14" max="14" width="14.28515625" style="449" customWidth="1"/>
    <col min="15" max="15" width="14.28515625" style="452" customWidth="1"/>
    <col min="16" max="16" width="14.28515625" style="457" customWidth="1"/>
    <col min="17" max="17" width="14.28515625" style="449" customWidth="1"/>
    <col min="18" max="16384" width="9.140625" style="374"/>
  </cols>
  <sheetData>
    <row r="1" spans="1:17" x14ac:dyDescent="0.25">
      <c r="A1" s="443" t="s">
        <v>269</v>
      </c>
    </row>
    <row r="3" spans="1:17" ht="39" customHeight="1" x14ac:dyDescent="0.25">
      <c r="A3" s="476" t="s">
        <v>0</v>
      </c>
      <c r="B3" s="478" t="s">
        <v>267</v>
      </c>
      <c r="C3" s="479"/>
      <c r="D3" s="479"/>
      <c r="E3" s="479"/>
      <c r="F3" s="480"/>
      <c r="G3" s="481" t="s">
        <v>274</v>
      </c>
      <c r="H3" s="482"/>
      <c r="I3" s="482"/>
      <c r="J3" s="482"/>
      <c r="K3" s="483"/>
      <c r="L3" s="473" t="s">
        <v>283</v>
      </c>
      <c r="M3" s="474"/>
      <c r="N3" s="475"/>
      <c r="O3" s="473" t="s">
        <v>281</v>
      </c>
      <c r="P3" s="474"/>
      <c r="Q3" s="475"/>
    </row>
    <row r="4" spans="1:17" ht="78.75" customHeight="1" x14ac:dyDescent="0.25">
      <c r="A4" s="477"/>
      <c r="B4" s="455" t="s">
        <v>268</v>
      </c>
      <c r="C4" s="445" t="s">
        <v>270</v>
      </c>
      <c r="D4" s="446" t="s">
        <v>271</v>
      </c>
      <c r="E4" s="445" t="s">
        <v>272</v>
      </c>
      <c r="F4" s="450" t="s">
        <v>273</v>
      </c>
      <c r="G4" s="447" t="s">
        <v>268</v>
      </c>
      <c r="H4" s="445" t="s">
        <v>275</v>
      </c>
      <c r="I4" s="451" t="s">
        <v>276</v>
      </c>
      <c r="J4" s="445" t="s">
        <v>277</v>
      </c>
      <c r="K4" s="450" t="s">
        <v>278</v>
      </c>
      <c r="L4" s="447" t="s">
        <v>268</v>
      </c>
      <c r="M4" s="445" t="s">
        <v>279</v>
      </c>
      <c r="N4" s="450" t="s">
        <v>280</v>
      </c>
      <c r="O4" s="447" t="s">
        <v>268</v>
      </c>
      <c r="P4" s="445" t="s">
        <v>279</v>
      </c>
      <c r="Q4" s="450" t="s">
        <v>280</v>
      </c>
    </row>
    <row r="5" spans="1:17" x14ac:dyDescent="0.25">
      <c r="A5" s="444">
        <v>44221</v>
      </c>
      <c r="B5" s="456">
        <v>28371</v>
      </c>
      <c r="C5" s="457">
        <v>30000</v>
      </c>
      <c r="D5" s="449">
        <f>B5/C5</f>
        <v>0.94569999999999999</v>
      </c>
      <c r="E5" s="457">
        <v>32000</v>
      </c>
      <c r="F5" s="448">
        <f>B5/E5</f>
        <v>0.88659374999999996</v>
      </c>
      <c r="G5" s="453">
        <v>36108</v>
      </c>
      <c r="H5" s="457">
        <v>45000</v>
      </c>
      <c r="I5" s="449">
        <f>G5/H5</f>
        <v>0.8024</v>
      </c>
      <c r="J5" s="457">
        <v>52000</v>
      </c>
      <c r="K5" s="448">
        <f>G5/J5</f>
        <v>0.69438461538461538</v>
      </c>
      <c r="L5" s="453">
        <v>115882</v>
      </c>
      <c r="M5" s="457">
        <v>250000</v>
      </c>
      <c r="N5" s="448">
        <f>L5/M5</f>
        <v>0.463528</v>
      </c>
      <c r="O5" s="453">
        <v>218985</v>
      </c>
      <c r="P5" s="457">
        <v>230000</v>
      </c>
      <c r="Q5" s="448">
        <f>O5/P5</f>
        <v>0.95210869565217393</v>
      </c>
    </row>
    <row r="6" spans="1:17" x14ac:dyDescent="0.25">
      <c r="A6" s="444">
        <v>44222</v>
      </c>
      <c r="B6" s="456">
        <v>28409</v>
      </c>
      <c r="C6" s="457">
        <v>30000</v>
      </c>
      <c r="D6" s="449">
        <f>B6/C6</f>
        <v>0.94696666666666662</v>
      </c>
      <c r="E6" s="457">
        <v>32000</v>
      </c>
      <c r="F6" s="448">
        <f>B6/E6</f>
        <v>0.88778124999999997</v>
      </c>
      <c r="G6" s="453">
        <v>37394</v>
      </c>
      <c r="H6" s="457">
        <v>45000</v>
      </c>
      <c r="I6" s="449">
        <f>G6/H6</f>
        <v>0.83097777777777782</v>
      </c>
      <c r="J6" s="457">
        <v>52000</v>
      </c>
      <c r="K6" s="448">
        <f>G6/J6</f>
        <v>0.7191153846153846</v>
      </c>
      <c r="L6" s="453">
        <v>127658</v>
      </c>
      <c r="M6" s="457">
        <v>250000</v>
      </c>
      <c r="N6" s="448">
        <f>L6/M6</f>
        <v>0.51063199999999997</v>
      </c>
      <c r="O6" s="453">
        <v>226257</v>
      </c>
      <c r="P6" s="457">
        <v>230000</v>
      </c>
      <c r="Q6" s="448">
        <f>O6/P6</f>
        <v>0.98372608695652175</v>
      </c>
    </row>
  </sheetData>
  <mergeCells count="5">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88" t="s">
        <v>0</v>
      </c>
      <c r="B3" s="484" t="s">
        <v>4</v>
      </c>
      <c r="C3" s="485"/>
      <c r="D3" s="486"/>
      <c r="E3" s="487" t="s">
        <v>7</v>
      </c>
      <c r="F3" s="487"/>
      <c r="G3" s="487"/>
    </row>
    <row r="4" spans="1:19" x14ac:dyDescent="0.25">
      <c r="A4" s="489"/>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7" customFormat="1" ht="45" x14ac:dyDescent="0.25">
      <c r="A1" s="375" t="s">
        <v>0</v>
      </c>
      <c r="B1" s="376" t="s">
        <v>191</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90" t="s">
        <v>186</v>
      </c>
      <c r="F33" s="490"/>
      <c r="G33" s="490"/>
      <c r="H33" s="490"/>
      <c r="I33" s="490"/>
      <c r="J33" s="490"/>
      <c r="K33" s="490"/>
      <c r="L33" s="490"/>
      <c r="M33" s="490"/>
      <c r="N33" s="490"/>
      <c r="O33" s="490"/>
      <c r="P33" s="490"/>
      <c r="Q33" s="490"/>
      <c r="R33" s="490"/>
      <c r="S33" s="490"/>
      <c r="T33" s="490"/>
      <c r="U33" s="490"/>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192</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91" t="s">
        <v>5</v>
      </c>
      <c r="E31" s="491"/>
      <c r="F31" s="491"/>
      <c r="G31" s="491"/>
      <c r="H31" s="491"/>
      <c r="I31" s="491"/>
      <c r="J31" s="491"/>
      <c r="K31" s="491"/>
      <c r="L31" s="491"/>
      <c r="M31" s="491"/>
      <c r="N31" s="491"/>
    </row>
    <row r="32" spans="1:14" x14ac:dyDescent="0.25">
      <c r="A32" s="380">
        <v>43938</v>
      </c>
      <c r="B32" s="311">
        <v>184</v>
      </c>
      <c r="D32" s="491"/>
      <c r="E32" s="491"/>
      <c r="F32" s="491"/>
      <c r="G32" s="491"/>
      <c r="H32" s="491"/>
      <c r="I32" s="491"/>
      <c r="J32" s="491"/>
      <c r="K32" s="491"/>
      <c r="L32" s="491"/>
      <c r="M32" s="491"/>
      <c r="N32" s="491"/>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91" t="s">
        <v>83</v>
      </c>
      <c r="E34" s="491"/>
      <c r="F34" s="491"/>
      <c r="G34" s="491"/>
      <c r="H34" s="491"/>
      <c r="I34" s="491"/>
      <c r="J34" s="491"/>
      <c r="K34" s="491"/>
      <c r="L34" s="491"/>
      <c r="M34" s="491"/>
      <c r="N34" s="491"/>
    </row>
    <row r="35" spans="1:14" x14ac:dyDescent="0.25">
      <c r="A35" s="380">
        <v>43941</v>
      </c>
      <c r="B35" s="311">
        <v>167</v>
      </c>
      <c r="D35" s="491"/>
      <c r="E35" s="491"/>
      <c r="F35" s="491"/>
      <c r="G35" s="491"/>
      <c r="H35" s="491"/>
      <c r="I35" s="491"/>
      <c r="J35" s="491"/>
      <c r="K35" s="491"/>
      <c r="L35" s="491"/>
      <c r="M35" s="491"/>
      <c r="N35" s="491"/>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92" t="s">
        <v>121</v>
      </c>
      <c r="E37" s="492"/>
      <c r="F37" s="492"/>
      <c r="G37" s="492"/>
      <c r="H37" s="492"/>
      <c r="I37" s="492"/>
      <c r="J37" s="492"/>
      <c r="K37" s="492"/>
      <c r="L37" s="492"/>
      <c r="M37" s="492"/>
      <c r="N37" s="492"/>
    </row>
    <row r="38" spans="1:14" x14ac:dyDescent="0.25">
      <c r="A38" s="380">
        <v>43944</v>
      </c>
      <c r="B38" s="311">
        <v>136</v>
      </c>
      <c r="D38" s="492"/>
      <c r="E38" s="492"/>
      <c r="F38" s="492"/>
      <c r="G38" s="492"/>
      <c r="H38" s="492"/>
      <c r="I38" s="492"/>
      <c r="J38" s="492"/>
      <c r="K38" s="492"/>
      <c r="L38" s="492"/>
      <c r="M38" s="492"/>
      <c r="N38" s="492"/>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93" t="s">
        <v>122</v>
      </c>
      <c r="C2" s="494"/>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97" t="s">
        <v>130</v>
      </c>
      <c r="F33" s="498">
        <v>2</v>
      </c>
      <c r="G33" s="231"/>
    </row>
    <row r="34" spans="1:7" x14ac:dyDescent="0.25">
      <c r="A34" s="248">
        <v>44040</v>
      </c>
      <c r="B34" s="250" t="s">
        <v>48</v>
      </c>
      <c r="C34" s="251" t="s">
        <v>48</v>
      </c>
      <c r="D34" s="234"/>
      <c r="E34" s="495"/>
      <c r="F34" s="499"/>
      <c r="G34" s="231"/>
    </row>
    <row r="35" spans="1:7" x14ac:dyDescent="0.25">
      <c r="A35" s="248">
        <v>44041</v>
      </c>
      <c r="B35" s="235">
        <v>66</v>
      </c>
      <c r="C35" s="254">
        <v>0.06</v>
      </c>
      <c r="D35" s="255"/>
      <c r="E35" s="495"/>
      <c r="F35" s="499"/>
      <c r="G35" s="231"/>
    </row>
    <row r="36" spans="1:7" x14ac:dyDescent="0.25">
      <c r="A36" s="248">
        <v>44042</v>
      </c>
      <c r="B36" s="250" t="s">
        <v>48</v>
      </c>
      <c r="C36" s="251" t="s">
        <v>48</v>
      </c>
      <c r="D36" s="255"/>
      <c r="E36" s="495"/>
      <c r="F36" s="499"/>
      <c r="G36" s="231"/>
    </row>
    <row r="37" spans="1:7" x14ac:dyDescent="0.25">
      <c r="A37" s="248">
        <v>44043</v>
      </c>
      <c r="B37" s="250" t="s">
        <v>48</v>
      </c>
      <c r="C37" s="251" t="s">
        <v>48</v>
      </c>
      <c r="D37" s="255"/>
      <c r="E37" s="495"/>
      <c r="F37" s="499"/>
      <c r="G37" s="231"/>
    </row>
    <row r="38" spans="1:7" x14ac:dyDescent="0.25">
      <c r="A38" s="248">
        <v>44044</v>
      </c>
      <c r="B38" s="250" t="s">
        <v>48</v>
      </c>
      <c r="C38" s="251" t="s">
        <v>48</v>
      </c>
      <c r="D38" s="255"/>
      <c r="E38" s="495"/>
      <c r="F38" s="499"/>
      <c r="G38" s="231"/>
    </row>
    <row r="39" spans="1:7" x14ac:dyDescent="0.25">
      <c r="A39" s="248">
        <v>44045</v>
      </c>
      <c r="B39" s="250" t="s">
        <v>48</v>
      </c>
      <c r="C39" s="251" t="s">
        <v>48</v>
      </c>
      <c r="D39" s="255"/>
      <c r="E39" s="496"/>
      <c r="F39" s="500"/>
      <c r="G39" s="231"/>
    </row>
    <row r="40" spans="1:7" x14ac:dyDescent="0.25">
      <c r="A40" s="248">
        <v>44046</v>
      </c>
      <c r="B40" s="250" t="s">
        <v>48</v>
      </c>
      <c r="C40" s="251" t="s">
        <v>48</v>
      </c>
      <c r="D40" s="255"/>
      <c r="E40" s="495" t="s">
        <v>129</v>
      </c>
      <c r="F40" s="501">
        <v>0</v>
      </c>
      <c r="G40" s="231"/>
    </row>
    <row r="41" spans="1:7" x14ac:dyDescent="0.25">
      <c r="A41" s="248">
        <v>44047</v>
      </c>
      <c r="B41" s="250" t="s">
        <v>48</v>
      </c>
      <c r="C41" s="251" t="s">
        <v>48</v>
      </c>
      <c r="D41" s="255"/>
      <c r="E41" s="495"/>
      <c r="F41" s="502"/>
      <c r="G41" s="231"/>
    </row>
    <row r="42" spans="1:7" x14ac:dyDescent="0.25">
      <c r="A42" s="248">
        <v>44048</v>
      </c>
      <c r="B42" s="235">
        <v>60</v>
      </c>
      <c r="C42" s="254">
        <v>0.06</v>
      </c>
      <c r="D42" s="255"/>
      <c r="E42" s="495"/>
      <c r="F42" s="502"/>
      <c r="G42" s="231"/>
    </row>
    <row r="43" spans="1:7" x14ac:dyDescent="0.25">
      <c r="A43" s="248">
        <v>44049</v>
      </c>
      <c r="B43" s="250" t="s">
        <v>48</v>
      </c>
      <c r="C43" s="251" t="s">
        <v>48</v>
      </c>
      <c r="E43" s="495"/>
      <c r="F43" s="502"/>
    </row>
    <row r="44" spans="1:7" x14ac:dyDescent="0.25">
      <c r="A44" s="248">
        <v>44050</v>
      </c>
      <c r="B44" s="250" t="s">
        <v>48</v>
      </c>
      <c r="C44" s="251" t="s">
        <v>48</v>
      </c>
      <c r="E44" s="495"/>
      <c r="F44" s="502"/>
    </row>
    <row r="45" spans="1:7" x14ac:dyDescent="0.25">
      <c r="A45" s="248">
        <v>44051</v>
      </c>
      <c r="B45" s="250" t="s">
        <v>48</v>
      </c>
      <c r="C45" s="251" t="s">
        <v>48</v>
      </c>
      <c r="E45" s="495"/>
      <c r="F45" s="502"/>
    </row>
    <row r="46" spans="1:7" x14ac:dyDescent="0.25">
      <c r="A46" s="248">
        <v>44052</v>
      </c>
      <c r="B46" s="250" t="s">
        <v>48</v>
      </c>
      <c r="C46" s="251" t="s">
        <v>48</v>
      </c>
      <c r="E46" s="496"/>
      <c r="F46" s="503"/>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04" t="s">
        <v>82</v>
      </c>
      <c r="G4" s="505"/>
      <c r="H4" s="505"/>
      <c r="I4" s="506"/>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07" t="s">
        <v>123</v>
      </c>
      <c r="G84" s="508"/>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09" t="s">
        <v>123</v>
      </c>
      <c r="C109" s="510"/>
      <c r="D109" s="511"/>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2021-01-26T12:39:52Z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vA46273491</value>
    </field>
    <field name="Objective-Version">
      <value order="0">115.172</value>
    </field>
    <field name="Objective-VersionNumber">
      <value order="0">834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2021-01-26T12:34:16Z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2021-01-26T12:39:52Z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vA46273491</vt:lpwstr>
  </property>
  <property fmtid="{D5CDD505-2E9C-101B-9397-08002B2CF9AE}" pid="16" name="Objective-Version">
    <vt:lpwstr>115.172</vt:lpwstr>
  </property>
  <property fmtid="{D5CDD505-2E9C-101B-9397-08002B2CF9AE}" pid="17" name="Objective-VersionNumber">
    <vt:r8>834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