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4" i="9" l="1"/>
  <c r="O394" i="9"/>
  <c r="N394" i="9"/>
  <c r="K394" i="9"/>
  <c r="P394" i="9" s="1"/>
  <c r="S394" i="9" s="1"/>
  <c r="F394" i="9"/>
  <c r="R394" i="9" l="1"/>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<sst xmlns="http://schemas.openxmlformats.org/spreadsheetml/2006/main" count="739" uniqueCount="352">
  <si>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</si>
  <si>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</si>
  <si>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</si>
  <si>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</si>
  <si>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</si>
  <si>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</si>
  <si>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</si>
  <si>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</si>
  <si>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</si>
  <si>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</si>
  <si>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</si>
  <si>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</si>
  <si>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</si>
  <si>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</si>
  <si>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</si>
  <si>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</si>
  <si>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</si>
  <si>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</si>
  <si>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</si>
  <si>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</si>
  <si>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</si>
  <si>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</si>
  <si>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</si>
  <si>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</si>
  <si>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</si>
  <si>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</si>
  <si>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</si>
  <si>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</si>
  <si>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</si>
  <si>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</si>
  <si>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</si>
  <si>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</si>
  <si>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</si>
  <si>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</si>
  <si>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</si>
  <si>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</si>
  <si>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</si>
  <si>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</si>
  <si>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</si>
  <si>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</si>
  <si>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</si>
  <si>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</si>
  <si>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</si>
  <si>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</si>
  <si>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</si>
  <si>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</si>
  <si>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</si>
  <si>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</si>
  <si>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</si>
  <si>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</si>
  <si>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</si>
  <si>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</si>
  <si>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</si>
  <si>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</si>
  <si>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</si>
  <si>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</si>
  <si>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</si>
  <si>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</si>
  <si>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</si>
  <si>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</si>
  <si>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</si>
  <si>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</si>
  <si>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</si>
  <si>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</si>
  <si>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</si>
  <si>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</si>
  <si>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</si>
  <si>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</si>
  <si>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</si>
  <si>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</si>
  <si>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</si>
  <si>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</si>
  <si>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</si>
  <si>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</si>
  <si>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</si>
  <si>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</si>
  <si>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</si>
  <si>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</si>
  <si>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</si>
  <si>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</si>
  <si>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</si>
  <si>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</si>
  <si>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</si>
  <si>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</si>
  <si>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</si>
  <si>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</si>
  <si>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</si>
  <si>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</si>
  <si>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</si>
  <si>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</si>
  <si>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</si>
  <si>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</si>
  <si>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</si>
  <si>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</si>
  <si>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</si>
  <si>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</si>
  <si>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</si>
  <si>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</si>
  <si>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</si>
  <si>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</si>
  <si>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</si>
  <si>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</si>
  <si>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</si>
  <si>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</si>
  <si>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</si>
  <si>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</si>
  <si>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</si>
  <si>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</si>
  <si>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</si>
  <si>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</si>
  <si>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</si>
  <si>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</si>
  <si>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</si>
  <si>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</si>
  <si>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</si>
  <si>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</si>
  <si>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</si>
  <si>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</si>
  <si>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</si>
  <si>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</si>
  <si>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</si>
  <si>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</si>
  <si>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</si>
  <si>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</si>
  <si>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</si>
  <si>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</si>
  <si>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</si>
  <si>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</si>
  <si>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</si>
  <si>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</si>
  <si>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</si>
  <si>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</si>
  <si>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</si>
  <si>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</si>
  <si>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</si>
  <si>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</si>
  <si>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</si>
  <si>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</si>
  <si>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</si>
  <si>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</si>
  <si>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</si>
  <si>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</si>
  <si>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</si>
  <si>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</si>
  <si>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</si>
  <si>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</si>
  <si>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</si>
  <si>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</si>
  <si>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</si>
  <si>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</si>
  <si>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</si>
  <si>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</si>
  <si>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</si>
  <si>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</si>
  <si>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</si>
  <si>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</si>
  <si>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</si>
  <si>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</si>
  <si>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</si>
  <si>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</si>
  <si>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</si>
  <si>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</si>
  <si>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</si>
  <si>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</si>
  <si>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</si>
  <si>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</si>
  <si>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</si>
  <si>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</si>
  <si>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</si>
  <si>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</si>
  <si>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</si>
  <si>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</si>
  <si>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</si>
  <si>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</si>
  <si>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</si>
  <si>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</si>
  <si>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</si>
  <si>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</si>
  <si>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</si>
  <si>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</si>
  <si>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</si>
  <si>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</si>
  <si>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</si>
  <si>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</si>
  <si>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</si>
  <si>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</si>
  <si>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</si>
  <si>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</si>
  <si>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</si>
  <si>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</si>
  <si>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</si>
  <si>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</si>
  <si>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</si>
  <si>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</si>
  <si>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</si>
  <si>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</si>
  <si>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</si>
  <si>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</si>
  <si>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</si>
  <si>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</si>
  <si>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</si>
  <si>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</si>
  <si>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</si>
  <si>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</si>
  <si>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</si>
  <si>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</si>
  <si>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</si>
  <si>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</si>
  <si>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</si>
  <si>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</si>
  <si>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</si>
  <si>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</si>
  <si>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</si>
  <si>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</si>
  <si>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</si>
  <si>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</si>
  <si>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</si>
  <si>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</si>
  <si>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</si>
  <si>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</si>
  <si>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</si>
  <si>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</si>
  <si>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</si>
  <si>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</si>
  <si>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</si>
  <si>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</si>
  <si>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</si>
  <si>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</si>
  <si>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</si>
  <si>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</si>
  <si>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</si>
  <si>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</si>
  <si>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</si>
  <si>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</si>
  <si>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</si>
  <si>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</si>
  <si>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</si>
  <si>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</si>
  <si>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</si>
  <si>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</si>
  <si>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</si>
  <si>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</si>
  <si>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</si>
  <si>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</si>
  <si>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</si>
  <si>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</si>
  <si>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</si>
  <si>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</si>
  <si>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</si>
  <si>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</si>
  <si>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</si>
  <si>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</si>
  <si>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</si>
  <si>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</si>
  <si>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</si>
  <si>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</si>
  <si>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</si>
  <si>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</si>
  <si>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</si>
  <si>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</si>
  <si>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</si>
  <si>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</si>
  <si>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</si>
  <si>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</si>
  <si>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</si>
  <si>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</si>
  <si>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</si>
  <si>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</si>
  <si>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</si>
  <si>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</si>
  <si>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</si>
  <si>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</si>
  <si>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</si>
  <si>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</si>
  <si>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</si>
  <si>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</si>
  <si>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</si>
  <si>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</si>
  <si>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</si>
  <si>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</si>
  <si>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</si>
  <si>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</si>
  <si>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</si>
  <si>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</si>
  <si>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</si>
  <si>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</si>
  <si>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</si>
  <si>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</si>
  <si>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</si>
  <si>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</si>
  <si>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</si>
  <si>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</si>
  <si>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</si>
  <si>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</si>
  <si>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</si>
  <si>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</si>
  <si>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</si>
  <si>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</si>
  <si>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</si>
  <si>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</si>
  <si>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</si>
  <si>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</si>
  <si>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</si>
  <si>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</si>
  <si>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</si>
  <si>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</si>
  <si>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</si>
  <si>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</si>
  <si>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</si>
  <si>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</si>
  <si>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</si>
  <si>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</si>
  <si>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</si>
  <si>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</si>
  <si>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</si>
  <si>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</si>
  <si>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</si>
  <si>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</si>
  <si>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</si>
  <si>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</si>
  <si>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</si>
  <si>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</si>
  <si>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</si>
  <si>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</si>
  <si>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</si>
  <si>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</si>
  <si>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</si>
  <si>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</si>
  <si>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</si>
  <si>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</si>
  <si>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</si>
  <si>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</si>
  <si>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</si>
  <si>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</si>
  <si>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</si>
  <si>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</si>
  <si>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</si>
  <si>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</si>
  <si>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</si>
  <si>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</si>
  <si>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</si>
  <si>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</si>
  <si>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</si>
  <si>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</si>
  <si>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</si>
  <si>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</si>
  <si>
    <t>* 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t>
  </si>
  <si>
    <t>week to 23/03/2023</t>
  </si>
  <si>
    <t>15/03/21 - 21/03/22</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</si>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</sst>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0"/>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0" fontId="69" fillId="0" borderId="0" xfId="0" applyFont="1" applyAlignment="1">
      <alignment vertical="center"/>
    </xf>
    <xf numFmtId="14" fontId="2" fillId="5" borderId="0" xfId="0" applyNumberFormat="1" applyFont="1" applyFill="1" applyBorder="1" applyAlignment="1">
      <alignment horizontal="right" vertical="center"/>
    </xf>
    <xf numFmtId="14" fontId="0" fillId="2" borderId="0" xfId="0" applyNumberFormat="1" applyFill="1"/>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fd3acc30830746b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Discharges'!$A$4:$A$345</c:f>
              <c:strCache>
                <c:ptCount val="34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strCache>
            </c:strRef>
          </c:cat>
          <c:val>
            <c:numRef>
              <c:f>'Table 4 - Delayed Discharges'!$C$4:$C$345</c:f>
              <c:numCache>
                <c:formatCode>_(* #,##0_);_(* \(#,##0\);_(* "-"??_);_(@_)</c:formatCode>
                <c:ptCount val="34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Workforce'!$B$117:$B$167</c:f>
              <c:numCache>
                <c:formatCode>#,##0</c:formatCode>
                <c:ptCount val="5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Workforce'!$C$117:$C$167</c:f>
              <c:numCache>
                <c:formatCode>#,##0</c:formatCode>
                <c:ptCount val="5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Workforce'!$D$117:$D$167</c:f>
              <c:numCache>
                <c:formatCode>#,##0</c:formatCode>
                <c:ptCount val="5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181</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18</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27</xdr:row>
      <xdr:rowOff>39689</xdr:rowOff>
    </xdr:from>
    <xdr:to>
      <xdr:col>15</xdr:col>
      <xdr:colOff>96837</xdr:colOff>
      <xdr:row>57</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06"/>
  <sheetViews>
    <sheetView zoomScaleNormal="100" workbookViewId="0">
      <pane xSplit="1" ySplit="3" topLeftCell="B186"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7" x14ac:dyDescent="0.25">
      <c r="A193" s="127">
        <v>44274</v>
      </c>
      <c r="B193" s="494">
        <v>35</v>
      </c>
      <c r="C193" s="495">
        <v>397</v>
      </c>
      <c r="D193" s="495">
        <v>24</v>
      </c>
    </row>
    <row r="194" spans="1:7" x14ac:dyDescent="0.25">
      <c r="A194" s="127">
        <v>44275</v>
      </c>
      <c r="B194" s="494">
        <v>31</v>
      </c>
      <c r="C194" s="495">
        <v>367</v>
      </c>
      <c r="D194" s="495">
        <v>26</v>
      </c>
    </row>
    <row r="195" spans="1:7" x14ac:dyDescent="0.25">
      <c r="A195" s="127">
        <v>44276</v>
      </c>
      <c r="B195" s="494">
        <v>31</v>
      </c>
      <c r="C195" s="495">
        <v>344</v>
      </c>
      <c r="D195" s="495">
        <v>24</v>
      </c>
    </row>
    <row r="196" spans="1:7" x14ac:dyDescent="0.25">
      <c r="A196" s="127">
        <v>44277</v>
      </c>
      <c r="B196" s="494">
        <v>33</v>
      </c>
      <c r="C196" s="495">
        <v>353</v>
      </c>
      <c r="D196" s="495">
        <v>24</v>
      </c>
    </row>
    <row r="197" spans="1:7" x14ac:dyDescent="0.25">
      <c r="A197" s="127">
        <v>44278</v>
      </c>
      <c r="B197" s="494">
        <v>28</v>
      </c>
      <c r="C197" s="495">
        <v>341</v>
      </c>
      <c r="D197" s="495">
        <v>23</v>
      </c>
    </row>
    <row r="198" spans="1:7" x14ac:dyDescent="0.25">
      <c r="A198" s="127">
        <v>44279</v>
      </c>
      <c r="B198" s="494">
        <v>31</v>
      </c>
      <c r="C198" s="495">
        <v>321</v>
      </c>
      <c r="D198" s="495">
        <v>20</v>
      </c>
    </row>
    <row r="199" spans="1:7" x14ac:dyDescent="0.25">
      <c r="A199" s="127">
        <v>44280</v>
      </c>
      <c r="B199" s="494">
        <v>32</v>
      </c>
      <c r="C199" s="495">
        <v>310</v>
      </c>
      <c r="D199" s="495">
        <v>18</v>
      </c>
    </row>
    <row r="200" spans="1:7" x14ac:dyDescent="0.25">
      <c r="A200" s="127">
        <v>44281</v>
      </c>
      <c r="B200" s="494">
        <v>26</v>
      </c>
      <c r="C200" s="495">
        <v>296</v>
      </c>
      <c r="D200" s="495">
        <v>14</v>
      </c>
    </row>
    <row r="206" spans="1:7" x14ac:dyDescent="0.25">
      <c r="D206" s="513"/>
      <c r="E206" s="400"/>
      <c r="F206" s="400"/>
      <c r="G206" s="400"/>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45"/>
  <sheetViews>
    <sheetView showGridLines="0" zoomScaleNormal="100" workbookViewId="0">
      <pane xSplit="2" ySplit="3" topLeftCell="C321"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44279</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row r="339" spans="1:3" x14ac:dyDescent="0.25">
      <c r="B339" s="63">
        <v>44273</v>
      </c>
    </row>
    <row r="340" spans="1:3" x14ac:dyDescent="0.25">
      <c r="B340" s="63">
        <v>44274</v>
      </c>
    </row>
    <row r="341" spans="1:3" x14ac:dyDescent="0.25">
      <c r="B341" s="63">
        <v>44275</v>
      </c>
    </row>
    <row r="342" spans="1:3" x14ac:dyDescent="0.25">
      <c r="B342" s="63">
        <v>44276</v>
      </c>
    </row>
    <row r="343" spans="1:3" x14ac:dyDescent="0.25">
      <c r="B343" s="63">
        <v>44277</v>
      </c>
    </row>
    <row r="344" spans="1:3" x14ac:dyDescent="0.25">
      <c r="B344" s="63">
        <v>44278</v>
      </c>
    </row>
    <row r="345" spans="1:3" x14ac:dyDescent="0.25">
      <c r="A345" s="63">
        <v>44279</v>
      </c>
      <c r="B345" s="63">
        <v>44279</v>
      </c>
      <c r="C345" s="2">
        <v>1022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97"/>
  <sheetViews>
    <sheetView showGridLines="0" zoomScale="85" zoomScaleNormal="85" workbookViewId="0">
      <pane xSplit="1" ySplit="4" topLeftCell="B380"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21" t="s">
        <v>119</v>
      </c>
      <c r="L1" s="522"/>
      <c r="M1" s="522"/>
      <c r="N1" s="522"/>
      <c r="O1" s="522"/>
      <c r="P1" s="522"/>
      <c r="W1" s="22" t="s">
        <v>29</v>
      </c>
    </row>
    <row r="2" spans="1:27" x14ac:dyDescent="0.25">
      <c r="A2" s="2"/>
      <c r="I2" s="529" t="s">
        <v>199</v>
      </c>
      <c r="J2" s="530"/>
      <c r="Q2" s="398"/>
      <c r="R2" s="398"/>
    </row>
    <row r="3" spans="1:27" ht="48.75" customHeight="1" x14ac:dyDescent="0.25">
      <c r="A3" s="531" t="s">
        <v>30</v>
      </c>
      <c r="B3" s="533" t="s">
        <v>197</v>
      </c>
      <c r="C3" s="534"/>
      <c r="D3" s="534"/>
      <c r="E3" s="105" t="s">
        <v>196</v>
      </c>
      <c r="F3" s="525" t="s">
        <v>211</v>
      </c>
      <c r="G3" s="535" t="s">
        <v>198</v>
      </c>
      <c r="H3" s="535"/>
      <c r="I3" s="529"/>
      <c r="J3" s="530"/>
      <c r="K3" s="523" t="s">
        <v>200</v>
      </c>
      <c r="L3" s="526" t="s">
        <v>212</v>
      </c>
      <c r="M3" s="527" t="s">
        <v>213</v>
      </c>
      <c r="N3" s="528" t="s">
        <v>201</v>
      </c>
      <c r="O3" s="523" t="s">
        <v>195</v>
      </c>
      <c r="P3" s="524" t="s">
        <v>203</v>
      </c>
      <c r="Q3" s="527" t="s">
        <v>214</v>
      </c>
      <c r="R3" s="527" t="s">
        <v>215</v>
      </c>
      <c r="S3" s="528" t="s">
        <v>194</v>
      </c>
    </row>
    <row r="4" spans="1:27" ht="30.6" customHeight="1" x14ac:dyDescent="0.25">
      <c r="A4" s="532"/>
      <c r="B4" s="23" t="s">
        <v>18</v>
      </c>
      <c r="C4" s="24" t="s">
        <v>17</v>
      </c>
      <c r="D4" s="28" t="s">
        <v>3</v>
      </c>
      <c r="E4" s="100" t="s">
        <v>63</v>
      </c>
      <c r="F4" s="525"/>
      <c r="G4" s="99" t="s">
        <v>63</v>
      </c>
      <c r="H4" s="80" t="s">
        <v>64</v>
      </c>
      <c r="I4" s="81" t="s">
        <v>63</v>
      </c>
      <c r="J4" s="148" t="s">
        <v>64</v>
      </c>
      <c r="K4" s="523"/>
      <c r="L4" s="526"/>
      <c r="M4" s="527"/>
      <c r="N4" s="528"/>
      <c r="O4" s="523"/>
      <c r="P4" s="524"/>
      <c r="Q4" s="527"/>
      <c r="R4" s="527"/>
      <c r="S4" s="528"/>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21"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21"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21"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21" x14ac:dyDescent="0.25">
      <c r="A388" s="63">
        <v>44275</v>
      </c>
      <c r="B388" s="44">
        <v>1556147</v>
      </c>
      <c r="C388" s="44">
        <v>212997</v>
      </c>
      <c r="D388" s="440">
        <v>1769144</v>
      </c>
      <c r="E388" s="104">
        <v>488</v>
      </c>
      <c r="F388" s="391">
        <f t="shared" ref="F388:F389" si="1044">E388/(D388-D387)</f>
        <v>0.12317011610297829</v>
      </c>
      <c r="G388" s="440">
        <v>8690</v>
      </c>
      <c r="H388" s="440">
        <v>2113569</v>
      </c>
      <c r="I388" s="49">
        <v>11257</v>
      </c>
      <c r="J388" s="50">
        <v>2843468</v>
      </c>
      <c r="K388" s="405">
        <f t="shared" ref="K388:K389" si="1045">G388+I388</f>
        <v>19947</v>
      </c>
      <c r="L388" s="408">
        <v>540</v>
      </c>
      <c r="M388" s="397">
        <f t="shared" ref="M388:M389" si="1046">L388/K388</f>
        <v>2.7071740111294932E-2</v>
      </c>
      <c r="N388" s="91">
        <f t="shared" ref="N388:N389" si="1047">D388-D381</f>
        <v>29941</v>
      </c>
      <c r="O388" s="91">
        <f t="shared" ref="O388:O389" si="1048">SUM(E382:E388)</f>
        <v>3929</v>
      </c>
      <c r="P388" s="153">
        <f t="shared" ref="P388:P389" si="1049">SUM(K382:K388)</f>
        <v>139490</v>
      </c>
      <c r="Q388" s="153">
        <f t="shared" ref="Q388:Q389" si="1050">SUM(L382:L388)</f>
        <v>4397</v>
      </c>
      <c r="R388" s="399">
        <f t="shared" ref="R388:R389" si="1051">Q388/P388</f>
        <v>3.1521972901283245E-2</v>
      </c>
      <c r="S388" s="92">
        <f t="shared" ref="S388:S389" si="1052">P388/5463.3</f>
        <v>25.532187505719985</v>
      </c>
    </row>
    <row r="389" spans="1:21" x14ac:dyDescent="0.25">
      <c r="A389" s="63">
        <v>44276</v>
      </c>
      <c r="B389" s="44">
        <v>1560523</v>
      </c>
      <c r="C389" s="44">
        <v>213529</v>
      </c>
      <c r="D389" s="440">
        <v>1774052</v>
      </c>
      <c r="E389" s="104">
        <v>532</v>
      </c>
      <c r="F389" s="391">
        <f t="shared" si="1044"/>
        <v>0.10839445802770986</v>
      </c>
      <c r="G389" s="440">
        <v>8801</v>
      </c>
      <c r="H389" s="440">
        <v>2122370</v>
      </c>
      <c r="I389" s="49">
        <v>12209</v>
      </c>
      <c r="J389" s="50">
        <v>2855677</v>
      </c>
      <c r="K389" s="405">
        <f t="shared" si="1045"/>
        <v>21010</v>
      </c>
      <c r="L389" s="408">
        <v>600</v>
      </c>
      <c r="M389" s="397">
        <f t="shared" si="1046"/>
        <v>2.8557829604950024E-2</v>
      </c>
      <c r="N389" s="91">
        <f t="shared" si="1047"/>
        <v>30903</v>
      </c>
      <c r="O389" s="91">
        <f t="shared" si="1048"/>
        <v>3977</v>
      </c>
      <c r="P389" s="153">
        <f t="shared" si="1049"/>
        <v>144239</v>
      </c>
      <c r="Q389" s="153">
        <f t="shared" si="1050"/>
        <v>4455</v>
      </c>
      <c r="R389" s="399">
        <f t="shared" si="1051"/>
        <v>3.0886237425384259E-2</v>
      </c>
      <c r="S389" s="92">
        <f t="shared" si="1052"/>
        <v>26.4014423516922</v>
      </c>
    </row>
    <row r="390" spans="1:21" x14ac:dyDescent="0.25">
      <c r="A390" s="63">
        <v>44277</v>
      </c>
      <c r="B390" s="44">
        <v>1562928</v>
      </c>
      <c r="C390" s="44">
        <v>213888</v>
      </c>
      <c r="D390" s="440">
        <v>1776816</v>
      </c>
      <c r="E390" s="104">
        <v>359</v>
      </c>
      <c r="F390" s="391">
        <f t="shared" ref="F390" si="1053">E390/(D390-D389)</f>
        <v>0.12988422575976846</v>
      </c>
      <c r="G390" s="440">
        <v>4840</v>
      </c>
      <c r="H390" s="440">
        <v>2127210</v>
      </c>
      <c r="I390" s="49">
        <v>5919</v>
      </c>
      <c r="J390" s="50">
        <v>2861596</v>
      </c>
      <c r="K390" s="405">
        <f t="shared" ref="K390" si="1054">G390+I390</f>
        <v>10759</v>
      </c>
      <c r="L390" s="408">
        <v>400</v>
      </c>
      <c r="M390" s="397">
        <f t="shared" ref="M390" si="1055">L390/K390</f>
        <v>3.7178176410447066E-2</v>
      </c>
      <c r="N390" s="91">
        <f t="shared" ref="N390" si="1056">D390-D383</f>
        <v>30493</v>
      </c>
      <c r="O390" s="91">
        <f t="shared" ref="O390" si="1057">SUM(E384:E390)</f>
        <v>3880</v>
      </c>
      <c r="P390" s="153">
        <f t="shared" ref="P390" si="1058">SUM(K384:K390)</f>
        <v>143737</v>
      </c>
      <c r="Q390" s="153">
        <f t="shared" ref="Q390" si="1059">SUM(L384:L390)</f>
        <v>4327</v>
      </c>
      <c r="R390" s="399">
        <f t="shared" ref="R390" si="1060">Q390/P390</f>
        <v>3.0103591977013573E-2</v>
      </c>
      <c r="S390" s="92">
        <f t="shared" ref="S390" si="1061">P390/5463.3</f>
        <v>26.309556495158603</v>
      </c>
    </row>
    <row r="391" spans="1:21" x14ac:dyDescent="0.25">
      <c r="A391" s="63">
        <v>44278</v>
      </c>
      <c r="B391" s="44">
        <v>1566430</v>
      </c>
      <c r="C391" s="44">
        <v>214383</v>
      </c>
      <c r="D391" s="440">
        <v>1780813</v>
      </c>
      <c r="E391" s="104">
        <v>495</v>
      </c>
      <c r="F391" s="391">
        <f t="shared" ref="F391" si="1062">E391/(D391-D390)</f>
        <v>0.12384288216162122</v>
      </c>
      <c r="G391" s="440">
        <v>8374</v>
      </c>
      <c r="H391" s="440">
        <v>2135584</v>
      </c>
      <c r="I391" s="49">
        <v>6843</v>
      </c>
      <c r="J391" s="50">
        <v>2868439</v>
      </c>
      <c r="K391" s="405">
        <f t="shared" ref="K391" si="1063">G391+I391</f>
        <v>15217</v>
      </c>
      <c r="L391" s="408">
        <v>544</v>
      </c>
      <c r="M391" s="397">
        <f t="shared" ref="M391" si="1064">L391/K391</f>
        <v>3.5749490701189462E-2</v>
      </c>
      <c r="N391" s="91">
        <f t="shared" ref="N391" si="1065">D391-D384</f>
        <v>30536</v>
      </c>
      <c r="O391" s="91">
        <f t="shared" ref="O391" si="1066">SUM(E385:E391)</f>
        <v>3778</v>
      </c>
      <c r="P391" s="153">
        <f t="shared" ref="P391" si="1067">SUM(K385:K391)</f>
        <v>141746</v>
      </c>
      <c r="Q391" s="153">
        <f t="shared" ref="Q391" si="1068">SUM(L385:L391)</f>
        <v>4216</v>
      </c>
      <c r="R391" s="399">
        <f t="shared" ref="R391" si="1069">Q391/P391</f>
        <v>2.9743343727512594E-2</v>
      </c>
      <c r="S391" s="92">
        <f t="shared" ref="S391" si="1070">P391/5463.3</f>
        <v>25.945124741456628</v>
      </c>
    </row>
    <row r="392" spans="1:21" x14ac:dyDescent="0.25">
      <c r="A392" s="63">
        <v>44279</v>
      </c>
      <c r="B392" s="44">
        <v>1571486</v>
      </c>
      <c r="C392" s="44">
        <v>215075</v>
      </c>
      <c r="D392" s="440">
        <v>1786561</v>
      </c>
      <c r="E392" s="104">
        <v>632</v>
      </c>
      <c r="F392" s="391">
        <f t="shared" ref="F392" si="1071">E392/(D392-D391)</f>
        <v>0.10995128740431455</v>
      </c>
      <c r="G392" s="440">
        <v>15165</v>
      </c>
      <c r="H392" s="440">
        <v>2150841</v>
      </c>
      <c r="I392" s="49">
        <v>10437</v>
      </c>
      <c r="J392" s="50">
        <v>2878876</v>
      </c>
      <c r="K392" s="405">
        <f t="shared" ref="K392" si="1072">G392+I392</f>
        <v>25602</v>
      </c>
      <c r="L392" s="408">
        <v>701</v>
      </c>
      <c r="M392" s="397">
        <f t="shared" ref="M392" si="1073">L392/K392</f>
        <v>2.7380673384891804E-2</v>
      </c>
      <c r="N392" s="91">
        <f t="shared" ref="N392" si="1074">D392-D385</f>
        <v>31336</v>
      </c>
      <c r="O392" s="91">
        <f t="shared" ref="O392" si="1075">SUM(E386:E392)</f>
        <v>3785</v>
      </c>
      <c r="P392" s="153">
        <f t="shared" ref="P392" si="1076">SUM(K386:K392)</f>
        <v>143897</v>
      </c>
      <c r="Q392" s="153">
        <f t="shared" ref="Q392" si="1077">SUM(L386:L392)</f>
        <v>4215</v>
      </c>
      <c r="R392" s="399">
        <f t="shared" ref="R392" si="1078">Q392/P392</f>
        <v>2.9291785096284148E-2</v>
      </c>
      <c r="S392" s="92">
        <f t="shared" ref="S392" si="1079">P392/5463.3</f>
        <v>26.33884282393425</v>
      </c>
      <c r="U392" s="410"/>
    </row>
    <row r="393" spans="1:21" x14ac:dyDescent="0.25">
      <c r="A393" s="63">
        <v>44280</v>
      </c>
      <c r="B393" s="44">
        <v>1577498</v>
      </c>
      <c r="C393" s="44">
        <v>215599</v>
      </c>
      <c r="D393" s="440">
        <v>1793097</v>
      </c>
      <c r="E393" s="104">
        <v>701</v>
      </c>
      <c r="F393" s="391">
        <f t="shared" ref="F393:F394" si="1080">E393/(D393-D392)</f>
        <v>0.10725214198286413</v>
      </c>
      <c r="G393" s="440">
        <v>20015</v>
      </c>
      <c r="H393" s="440">
        <v>2170470</v>
      </c>
      <c r="I393" s="49">
        <v>11931</v>
      </c>
      <c r="J393" s="50">
        <v>2890807</v>
      </c>
      <c r="K393" s="405">
        <f t="shared" ref="K393:K394" si="1081">G393+I393</f>
        <v>31946</v>
      </c>
      <c r="L393" s="408">
        <v>761</v>
      </c>
      <c r="M393" s="397">
        <f t="shared" ref="M393:M394" si="1082">L393/K393</f>
        <v>2.3821448694672259E-2</v>
      </c>
      <c r="N393" s="91">
        <f t="shared" ref="N393:N394" si="1083">D393-D386</f>
        <v>32716</v>
      </c>
      <c r="O393" s="91">
        <f t="shared" ref="O393:O394" si="1084">SUM(E387:E393)</f>
        <v>3862</v>
      </c>
      <c r="P393" s="153">
        <f t="shared" ref="P393:P394" si="1085">SUM(K387:K393)</f>
        <v>149561</v>
      </c>
      <c r="Q393" s="153">
        <f t="shared" ref="Q393:Q394" si="1086">SUM(L387:L393)</f>
        <v>4276</v>
      </c>
      <c r="R393" s="399">
        <f t="shared" ref="R393:R394" si="1087">Q393/P393</f>
        <v>2.8590341064849794E-2</v>
      </c>
      <c r="S393" s="92">
        <f t="shared" ref="S393:S394" si="1088">P393/5463.3</f>
        <v>27.375578862592207</v>
      </c>
      <c r="U393" s="114" t="s">
        <v>349</v>
      </c>
    </row>
    <row r="394" spans="1:21" x14ac:dyDescent="0.25">
      <c r="A394" s="63">
        <v>44281</v>
      </c>
      <c r="B394" s="44">
        <v>1582288</v>
      </c>
      <c r="C394" s="44">
        <v>216142</v>
      </c>
      <c r="D394" s="440">
        <v>1798430</v>
      </c>
      <c r="E394" s="104">
        <v>543</v>
      </c>
      <c r="F394" s="391">
        <f t="shared" si="1080"/>
        <v>0.10181886367897994</v>
      </c>
      <c r="G394" s="440">
        <v>15418</v>
      </c>
      <c r="H394" s="440">
        <v>2185888</v>
      </c>
      <c r="I394" s="49">
        <v>9468</v>
      </c>
      <c r="J394" s="50">
        <v>2900275</v>
      </c>
      <c r="K394" s="405">
        <f t="shared" si="1081"/>
        <v>24886</v>
      </c>
      <c r="L394" s="408">
        <v>607</v>
      </c>
      <c r="M394" s="397">
        <f t="shared" si="1082"/>
        <v>2.439122398135498E-2</v>
      </c>
      <c r="N394" s="91">
        <f t="shared" si="1083"/>
        <v>33248</v>
      </c>
      <c r="O394" s="91">
        <f t="shared" si="1084"/>
        <v>3750</v>
      </c>
      <c r="P394" s="153">
        <f t="shared" si="1085"/>
        <v>149367</v>
      </c>
      <c r="Q394" s="153">
        <f t="shared" si="1086"/>
        <v>4153</v>
      </c>
      <c r="R394" s="399">
        <f t="shared" si="1087"/>
        <v>2.7803999544745491E-2</v>
      </c>
      <c r="S394" s="92">
        <f t="shared" si="1088"/>
        <v>27.34006918895173</v>
      </c>
    </row>
    <row r="395" spans="1:21" x14ac:dyDescent="0.25">
      <c r="E395" s="44"/>
      <c r="F395" s="44"/>
      <c r="G395" s="44"/>
      <c r="H395" s="44"/>
      <c r="I395" s="44"/>
      <c r="J395" s="44"/>
      <c r="K395" s="44"/>
      <c r="L395" s="44"/>
    </row>
    <row r="396" spans="1:21" x14ac:dyDescent="0.25">
      <c r="E396" s="44"/>
      <c r="F396" s="44"/>
      <c r="G396" s="44"/>
      <c r="H396" s="44"/>
      <c r="I396" s="44"/>
      <c r="J396" s="44"/>
      <c r="K396" s="44"/>
      <c r="L396" s="44"/>
    </row>
    <row r="397" spans="1:21" x14ac:dyDescent="0.25">
      <c r="D397" s="44"/>
      <c r="E397" s="44"/>
      <c r="F397" s="44"/>
      <c r="G397" s="44"/>
      <c r="H397" s="44"/>
      <c r="I397" s="44"/>
      <c r="J397" s="44"/>
      <c r="K397" s="44"/>
      <c r="L397"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A167" s="114" t="s">
        <v>347</v>
      </c>
      <c r="B167" s="44">
        <v>1709</v>
      </c>
      <c r="C167" s="44">
        <v>26</v>
      </c>
      <c r="D167" s="44">
        <v>1653</v>
      </c>
      <c r="E167" s="44">
        <v>3388</v>
      </c>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7"/>
  <sheetViews>
    <sheetView showGridLines="0" zoomScale="89" zoomScaleNormal="90" workbookViewId="0">
      <pane ySplit="3" topLeftCell="A31"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19</v>
      </c>
      <c r="D56" s="79"/>
    </row>
    <row r="57" spans="1:4" x14ac:dyDescent="0.25">
      <c r="A57" s="218">
        <v>11</v>
      </c>
      <c r="B57" s="223" t="s">
        <v>348</v>
      </c>
      <c r="C57" s="2">
        <v>11</v>
      </c>
      <c r="D57"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0"/>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row r="50" spans="1:6" x14ac:dyDescent="0.25">
      <c r="A50" s="11">
        <v>44278</v>
      </c>
      <c r="B50" s="401">
        <v>842</v>
      </c>
      <c r="C50" s="401">
        <v>740</v>
      </c>
      <c r="D50" s="257">
        <v>0.69</v>
      </c>
      <c r="E50" s="113">
        <v>37659</v>
      </c>
      <c r="F50" s="84">
        <v>2.24E-2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2"/>
  <sheetViews>
    <sheetView showGridLines="0" zoomScale="89" zoomScaleNormal="90" workbookViewId="0">
      <pane ySplit="3" topLeftCell="A16"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row r="42" spans="1:4" x14ac:dyDescent="0.25">
      <c r="A42" s="413">
        <v>12</v>
      </c>
      <c r="B42" s="226">
        <v>44279</v>
      </c>
      <c r="C42" s="208">
        <v>40</v>
      </c>
      <c r="D42" s="77">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81"/>
  <sheetViews>
    <sheetView workbookViewId="0">
      <pane xSplit="1" ySplit="3" topLeftCell="B366"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3" x14ac:dyDescent="0.25">
      <c r="A369" s="300">
        <v>44269</v>
      </c>
      <c r="B369" s="61">
        <v>7510</v>
      </c>
    </row>
    <row r="370" spans="1:3" x14ac:dyDescent="0.25">
      <c r="A370" s="300">
        <v>44270</v>
      </c>
      <c r="B370" s="61">
        <v>7510</v>
      </c>
    </row>
    <row r="371" spans="1:3" x14ac:dyDescent="0.25">
      <c r="A371" s="300">
        <v>44271</v>
      </c>
      <c r="B371" s="61">
        <v>7517</v>
      </c>
    </row>
    <row r="372" spans="1:3" x14ac:dyDescent="0.25">
      <c r="A372" s="300">
        <v>44272</v>
      </c>
      <c r="B372" s="61">
        <v>7529</v>
      </c>
    </row>
    <row r="373" spans="1:3" x14ac:dyDescent="0.25">
      <c r="A373" s="300">
        <v>44273</v>
      </c>
      <c r="B373" s="61">
        <v>7536</v>
      </c>
    </row>
    <row r="374" spans="1:3" x14ac:dyDescent="0.25">
      <c r="A374" s="300">
        <v>44274</v>
      </c>
      <c r="B374" s="61">
        <v>7544</v>
      </c>
    </row>
    <row r="375" spans="1:3" x14ac:dyDescent="0.25">
      <c r="A375" s="300">
        <v>44275</v>
      </c>
      <c r="B375" s="71">
        <v>7552</v>
      </c>
      <c r="C375" s="70"/>
    </row>
    <row r="376" spans="1:3" x14ac:dyDescent="0.25">
      <c r="A376" s="300">
        <v>44276</v>
      </c>
      <c r="B376" s="128">
        <v>7552</v>
      </c>
    </row>
    <row r="377" spans="1:3" x14ac:dyDescent="0.25">
      <c r="A377" s="300">
        <v>44277</v>
      </c>
      <c r="B377" s="128">
        <v>7552</v>
      </c>
    </row>
    <row r="378" spans="1:3" x14ac:dyDescent="0.25">
      <c r="A378" s="300">
        <v>44278</v>
      </c>
      <c r="B378" s="128">
        <v>7559</v>
      </c>
    </row>
    <row r="379" spans="1:3" x14ac:dyDescent="0.25">
      <c r="A379" s="300">
        <v>44279</v>
      </c>
      <c r="B379" s="128">
        <v>7562</v>
      </c>
    </row>
    <row r="380" spans="1:3" x14ac:dyDescent="0.25">
      <c r="A380" s="300">
        <v>44280</v>
      </c>
      <c r="B380" s="128">
        <v>7572</v>
      </c>
      <c r="C380" s="361"/>
    </row>
    <row r="381" spans="1:3" x14ac:dyDescent="0.25">
      <c r="A381" s="300">
        <v>44281</v>
      </c>
      <c r="B381" s="128">
        <v>7578</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6"/>
  <sheetViews>
    <sheetView topLeftCell="A149" workbookViewId="0">
      <selection activeCell="A149" sqref="A14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2"/>
      <c r="H4" s="503"/>
      <c r="I4" s="503"/>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4"/>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c r="O143" s="305">
        <v>44266</v>
      </c>
      <c r="P143" s="263">
        <v>0.30382544369999998</v>
      </c>
      <c r="Q143" s="263">
        <v>0.46858689799999997</v>
      </c>
      <c r="R143" s="263">
        <v>8.1170168900000006E-2</v>
      </c>
      <c r="S143" s="263">
        <v>0.50334941050000004</v>
      </c>
    </row>
    <row r="144" spans="1:19" x14ac:dyDescent="0.2">
      <c r="A144" s="306">
        <v>44264</v>
      </c>
      <c r="B144" s="302">
        <v>0.31061769319999999</v>
      </c>
      <c r="C144" s="302">
        <v>0.47335031280000001</v>
      </c>
      <c r="D144" s="302">
        <v>9.1576278900000002E-2</v>
      </c>
      <c r="E144" s="302">
        <v>0.47058823529999999</v>
      </c>
      <c r="O144" s="305">
        <v>44267</v>
      </c>
      <c r="P144" s="263">
        <v>0.29232668270000001</v>
      </c>
      <c r="Q144" s="263">
        <v>0.4554779283</v>
      </c>
      <c r="R144" s="263">
        <v>7.2985003899999998E-2</v>
      </c>
      <c r="S144" s="263">
        <v>0.4471327363</v>
      </c>
    </row>
    <row r="145" spans="1:19" x14ac:dyDescent="0.2">
      <c r="A145" s="306">
        <v>44265</v>
      </c>
      <c r="B145" s="302">
        <v>0.3083115588</v>
      </c>
      <c r="C145" s="302">
        <v>0.47171905219999999</v>
      </c>
      <c r="D145" s="302">
        <v>8.9902133400000001E-2</v>
      </c>
      <c r="E145" s="302">
        <v>0.44702733160000002</v>
      </c>
    </row>
    <row r="146" spans="1:19" x14ac:dyDescent="0.2">
      <c r="A146" s="306">
        <v>44266</v>
      </c>
      <c r="B146" s="302">
        <v>0.30582977919999998</v>
      </c>
      <c r="C146" s="302">
        <v>0.46890962990000001</v>
      </c>
      <c r="D146" s="302">
        <v>8.7445297699999994E-2</v>
      </c>
      <c r="E146" s="302">
        <v>0.46568213780000001</v>
      </c>
    </row>
    <row r="147" spans="1:19" x14ac:dyDescent="0.2">
      <c r="A147" s="421">
        <v>44267</v>
      </c>
      <c r="B147" s="422">
        <v>0.29304255260000001</v>
      </c>
      <c r="C147" s="422">
        <v>0.45477848939999999</v>
      </c>
      <c r="D147" s="422">
        <v>7.7847228099999999E-2</v>
      </c>
      <c r="E147" s="422">
        <v>0.41953135959999999</v>
      </c>
    </row>
    <row r="148" spans="1:19" x14ac:dyDescent="0.2">
      <c r="A148" s="305"/>
      <c r="B148" s="263"/>
      <c r="C148" s="263"/>
      <c r="D148" s="263"/>
      <c r="E148" s="263"/>
    </row>
    <row r="149" spans="1:19" ht="29.25" customHeight="1" x14ac:dyDescent="0.2">
      <c r="A149" s="258" t="s">
        <v>340</v>
      </c>
      <c r="B149" s="264"/>
      <c r="O149" s="520" t="s">
        <v>350</v>
      </c>
      <c r="P149" s="518"/>
      <c r="Q149" s="519"/>
      <c r="R149" s="519"/>
      <c r="S149" s="519"/>
    </row>
    <row r="150" spans="1:19" x14ac:dyDescent="0.2">
      <c r="O150" s="112"/>
      <c r="Q150" s="259"/>
      <c r="R150" s="259"/>
      <c r="S150" s="259"/>
    </row>
    <row r="151" spans="1:19" ht="140.25" x14ac:dyDescent="0.2">
      <c r="A151" s="507" t="s">
        <v>0</v>
      </c>
      <c r="B151" s="508" t="s">
        <v>177</v>
      </c>
      <c r="C151" s="508" t="s">
        <v>174</v>
      </c>
      <c r="D151" s="509" t="s">
        <v>180</v>
      </c>
      <c r="E151" s="509" t="s">
        <v>178</v>
      </c>
      <c r="O151" s="507" t="s">
        <v>0</v>
      </c>
      <c r="P151" s="508" t="s">
        <v>177</v>
      </c>
      <c r="Q151" s="508" t="s">
        <v>174</v>
      </c>
      <c r="R151" s="509" t="s">
        <v>180</v>
      </c>
      <c r="S151" s="509" t="s">
        <v>178</v>
      </c>
    </row>
    <row r="152" spans="1:19" x14ac:dyDescent="0.2">
      <c r="A152" s="512">
        <v>44270</v>
      </c>
      <c r="B152" s="385">
        <v>6236</v>
      </c>
      <c r="C152" s="302">
        <v>0.95560927529999995</v>
      </c>
      <c r="D152" s="302">
        <v>2.87342451E-2</v>
      </c>
      <c r="E152" s="302">
        <v>1.5656479600000002E-2</v>
      </c>
      <c r="O152" s="514">
        <v>44270</v>
      </c>
      <c r="P152" s="515">
        <v>5613</v>
      </c>
      <c r="Q152" s="404">
        <v>0.95775926290000002</v>
      </c>
      <c r="R152" s="404">
        <v>2.8113455499999999E-2</v>
      </c>
      <c r="S152" s="404">
        <v>1.41272816E-2</v>
      </c>
    </row>
    <row r="153" spans="1:19" x14ac:dyDescent="0.2">
      <c r="A153" s="512">
        <v>44271</v>
      </c>
      <c r="B153" s="385">
        <v>6459</v>
      </c>
      <c r="C153" s="302">
        <v>0.95502158609999999</v>
      </c>
      <c r="D153" s="302">
        <v>2.8763728700000001E-2</v>
      </c>
      <c r="E153" s="302">
        <v>1.6214685199999999E-2</v>
      </c>
      <c r="O153" s="514">
        <v>44271</v>
      </c>
      <c r="P153" s="515">
        <v>5989</v>
      </c>
      <c r="Q153" s="404">
        <v>0.95807550529999996</v>
      </c>
      <c r="R153" s="404">
        <v>2.7687809799999998E-2</v>
      </c>
      <c r="S153" s="404">
        <v>1.4236684800000001E-2</v>
      </c>
    </row>
    <row r="154" spans="1:19" x14ac:dyDescent="0.2">
      <c r="A154" s="512">
        <v>44272</v>
      </c>
      <c r="B154" s="385">
        <v>7026</v>
      </c>
      <c r="C154" s="302">
        <v>0.9509061056</v>
      </c>
      <c r="D154" s="302">
        <v>3.1480994700000001E-2</v>
      </c>
      <c r="E154" s="302">
        <v>1.7610359999999999E-2</v>
      </c>
      <c r="O154" s="514">
        <v>44272</v>
      </c>
      <c r="P154" s="401">
        <v>6598</v>
      </c>
      <c r="Q154" s="404">
        <v>0.95307786080000001</v>
      </c>
      <c r="R154" s="404">
        <v>3.0343084999999999E-2</v>
      </c>
      <c r="S154" s="404">
        <v>1.6576514800000001E-2</v>
      </c>
    </row>
    <row r="155" spans="1:19" x14ac:dyDescent="0.2">
      <c r="A155" s="514">
        <v>44273</v>
      </c>
      <c r="B155" s="515">
        <v>6936</v>
      </c>
      <c r="C155" s="404">
        <v>0.9496414029000001</v>
      </c>
      <c r="D155" s="404">
        <v>3.2702532700000002E-2</v>
      </c>
      <c r="E155" s="404">
        <v>1.7424834300000001E-2</v>
      </c>
    </row>
    <row r="156" spans="1:19" x14ac:dyDescent="0.2">
      <c r="A156" s="514">
        <v>44274</v>
      </c>
      <c r="B156" s="515">
        <v>7508</v>
      </c>
      <c r="C156" s="404">
        <v>0.9387206132</v>
      </c>
      <c r="D156" s="404">
        <v>4.1826591199999999E-2</v>
      </c>
      <c r="E156" s="404">
        <v>1.9197943299999999E-2</v>
      </c>
    </row>
    <row r="157" spans="1:19" x14ac:dyDescent="0.2">
      <c r="A157" s="516">
        <v>44277</v>
      </c>
      <c r="B157" s="515">
        <v>6967</v>
      </c>
      <c r="C157" s="404">
        <v>0.93261251879999996</v>
      </c>
      <c r="D157" s="404">
        <v>4.9884766999999997E-2</v>
      </c>
      <c r="E157" s="404">
        <v>1.7502714099999997E-2</v>
      </c>
    </row>
    <row r="158" spans="1:19" x14ac:dyDescent="0.2">
      <c r="A158" s="516">
        <v>44278</v>
      </c>
      <c r="B158" s="515">
        <v>7779</v>
      </c>
      <c r="C158" s="404">
        <v>0.94049879660000002</v>
      </c>
      <c r="D158" s="404">
        <v>3.99646892E-2</v>
      </c>
      <c r="E158" s="404">
        <v>1.9536514200000001E-2</v>
      </c>
    </row>
    <row r="159" spans="1:19" x14ac:dyDescent="0.2">
      <c r="A159" s="516">
        <v>44279</v>
      </c>
      <c r="B159" s="515">
        <v>8733</v>
      </c>
      <c r="C159" s="404">
        <v>0.93512083260000001</v>
      </c>
      <c r="D159" s="404">
        <v>4.2929440400000005E-2</v>
      </c>
      <c r="E159" s="404">
        <v>2.1947187600000001E-2</v>
      </c>
    </row>
    <row r="160" spans="1:19" ht="25.5" x14ac:dyDescent="0.2">
      <c r="A160" s="516"/>
      <c r="B160" s="515"/>
      <c r="C160" s="404"/>
      <c r="D160" s="404"/>
      <c r="E160" s="404"/>
      <c r="O160" s="505" t="s">
        <v>351</v>
      </c>
      <c r="P160" s="506"/>
      <c r="Q160" s="506"/>
      <c r="R160" s="506"/>
      <c r="S160" s="506"/>
    </row>
    <row r="161" spans="1:19" ht="25.5" x14ac:dyDescent="0.2">
      <c r="A161" s="505" t="s">
        <v>341</v>
      </c>
      <c r="B161" s="506"/>
      <c r="C161" s="506"/>
      <c r="D161" s="506"/>
      <c r="E161" s="506"/>
      <c r="O161" s="388"/>
      <c r="P161" s="404" t="s">
        <v>333</v>
      </c>
      <c r="Q161" s="404" t="s">
        <v>334</v>
      </c>
      <c r="R161" s="404" t="s">
        <v>252</v>
      </c>
      <c r="S161" s="404"/>
    </row>
    <row r="162" spans="1:19" x14ac:dyDescent="0.2">
      <c r="A162" s="305"/>
      <c r="B162" s="263" t="s">
        <v>333</v>
      </c>
      <c r="C162" s="263" t="s">
        <v>334</v>
      </c>
      <c r="D162" s="263" t="s">
        <v>252</v>
      </c>
      <c r="E162" s="263"/>
      <c r="O162" s="517">
        <v>44270</v>
      </c>
      <c r="P162" s="404">
        <v>0.27865634719999999</v>
      </c>
      <c r="Q162" s="404">
        <v>0.25256957140000003</v>
      </c>
      <c r="R162" s="404">
        <v>0.71605927110000001</v>
      </c>
      <c r="S162" s="404"/>
    </row>
    <row r="163" spans="1:19" x14ac:dyDescent="0.2">
      <c r="A163" s="306">
        <v>44270</v>
      </c>
      <c r="B163" s="302">
        <v>0.27900952820000002</v>
      </c>
      <c r="C163" s="302">
        <v>0.25573738280000002</v>
      </c>
      <c r="D163" s="302">
        <v>0.69718605629999997</v>
      </c>
      <c r="E163" s="263"/>
      <c r="O163" s="517">
        <v>44271</v>
      </c>
      <c r="P163" s="404">
        <v>0.28039331830000003</v>
      </c>
      <c r="Q163" s="404">
        <v>0.25176364600000001</v>
      </c>
      <c r="R163" s="404">
        <v>0.71212545510000003</v>
      </c>
      <c r="S163" s="503"/>
    </row>
    <row r="164" spans="1:19" x14ac:dyDescent="0.2">
      <c r="A164" s="306">
        <v>44271</v>
      </c>
      <c r="B164" s="302">
        <v>0.28185946649999999</v>
      </c>
      <c r="C164" s="302">
        <v>0.25414510670000001</v>
      </c>
      <c r="D164" s="302">
        <v>0.69680851060000004</v>
      </c>
      <c r="E164" s="263"/>
      <c r="O164" s="517">
        <v>44272</v>
      </c>
      <c r="P164" s="404">
        <v>0.2868919056</v>
      </c>
      <c r="Q164" s="404">
        <v>0.26162826150000001</v>
      </c>
      <c r="R164" s="404">
        <v>0.66488237780000004</v>
      </c>
      <c r="S164" s="503"/>
    </row>
    <row r="165" spans="1:19" x14ac:dyDescent="0.2">
      <c r="A165" s="304">
        <v>44272</v>
      </c>
      <c r="B165" s="302">
        <v>0.28445627620000002</v>
      </c>
      <c r="C165" s="302">
        <v>0.25808091589999999</v>
      </c>
      <c r="D165" s="302">
        <v>0.63844969920000005</v>
      </c>
      <c r="E165" s="404"/>
    </row>
    <row r="166" spans="1:19" x14ac:dyDescent="0.2">
      <c r="A166" s="517">
        <v>44273</v>
      </c>
      <c r="B166" s="404">
        <v>0.2746749289</v>
      </c>
      <c r="C166" s="404">
        <v>0.25057861549999999</v>
      </c>
      <c r="D166" s="404">
        <v>0.70393811529999994</v>
      </c>
      <c r="E166" s="404"/>
    </row>
    <row r="167" spans="1:19" x14ac:dyDescent="0.2">
      <c r="A167" s="517">
        <v>44274</v>
      </c>
      <c r="B167" s="404">
        <v>0.23130936090000001</v>
      </c>
      <c r="C167" s="404">
        <v>0.2200513379</v>
      </c>
      <c r="D167" s="404">
        <v>0.64315759959999996</v>
      </c>
      <c r="E167" s="404"/>
    </row>
    <row r="168" spans="1:19" x14ac:dyDescent="0.2">
      <c r="A168" s="388">
        <v>44277</v>
      </c>
      <c r="B168" s="404">
        <v>0.27101024639999999</v>
      </c>
      <c r="C168" s="404">
        <v>0.2470028125</v>
      </c>
      <c r="D168" s="404">
        <v>0.71266620010000004</v>
      </c>
      <c r="E168" s="404"/>
    </row>
    <row r="169" spans="1:19" x14ac:dyDescent="0.2">
      <c r="A169" s="388">
        <v>44278</v>
      </c>
      <c r="B169" s="404">
        <v>0.26815040649999999</v>
      </c>
      <c r="C169" s="404">
        <v>0.24144721899999999</v>
      </c>
      <c r="D169" s="404">
        <v>0.72656031350000005</v>
      </c>
      <c r="E169" s="404"/>
    </row>
    <row r="170" spans="1:19" x14ac:dyDescent="0.2">
      <c r="A170" s="388">
        <v>44279</v>
      </c>
      <c r="B170" s="404">
        <v>0.27455252019999998</v>
      </c>
      <c r="C170" s="404">
        <v>0.24753502150000001</v>
      </c>
      <c r="D170" s="404">
        <v>0.66377743600000005</v>
      </c>
      <c r="E170" s="404"/>
    </row>
    <row r="171" spans="1:19" x14ac:dyDescent="0.2">
      <c r="A171" s="305"/>
      <c r="B171" s="263"/>
      <c r="C171" s="263"/>
      <c r="D171" s="263"/>
      <c r="E171" s="263"/>
    </row>
    <row r="172" spans="1:19" x14ac:dyDescent="0.2">
      <c r="A172" s="305"/>
      <c r="B172" s="263"/>
      <c r="C172" s="263"/>
      <c r="D172" s="263"/>
      <c r="E172" s="263"/>
    </row>
    <row r="173" spans="1:19" x14ac:dyDescent="0.2">
      <c r="A173" s="305"/>
      <c r="B173" s="263"/>
      <c r="C173" s="263"/>
      <c r="D173" s="263"/>
      <c r="E173" s="263"/>
    </row>
    <row r="174" spans="1:19" x14ac:dyDescent="0.2">
      <c r="A174" s="305"/>
      <c r="B174" s="263"/>
      <c r="C174" s="263"/>
      <c r="D174" s="263"/>
      <c r="E174" s="263"/>
    </row>
    <row r="175" spans="1:19" x14ac:dyDescent="0.2">
      <c r="A175" s="305"/>
      <c r="B175" s="263"/>
      <c r="C175" s="263"/>
      <c r="D175" s="263"/>
      <c r="E175" s="263"/>
    </row>
    <row r="176" spans="1:19"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c r="B180" s="263"/>
      <c r="C180" s="263"/>
      <c r="D180" s="263"/>
      <c r="E180" s="263"/>
    </row>
    <row r="181" spans="1:5" x14ac:dyDescent="0.2">
      <c r="A181" s="305"/>
      <c r="B181" s="263"/>
      <c r="C181" s="263"/>
      <c r="D181" s="263"/>
      <c r="E181" s="263"/>
    </row>
    <row r="182" spans="1:5" x14ac:dyDescent="0.2">
      <c r="A182" s="305"/>
      <c r="B182" s="263"/>
      <c r="C182" s="263"/>
      <c r="D182" s="263"/>
      <c r="E182" s="263"/>
    </row>
    <row r="183" spans="1:5" x14ac:dyDescent="0.2">
      <c r="A183" s="305"/>
      <c r="B183" s="263"/>
      <c r="C183" s="263"/>
      <c r="D183" s="263"/>
      <c r="E183" s="263"/>
    </row>
    <row r="184" spans="1:5" x14ac:dyDescent="0.2">
      <c r="A184" s="305"/>
      <c r="B184" s="263"/>
      <c r="C184" s="263"/>
      <c r="D184" s="263"/>
      <c r="E184" s="263"/>
    </row>
    <row r="185" spans="1:5" x14ac:dyDescent="0.2">
      <c r="A185" s="305"/>
    </row>
    <row r="186" spans="1:5" x14ac:dyDescent="0.2">
      <c r="A186"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80"/>
  <sheetViews>
    <sheetView workbookViewId="0">
      <pane xSplit="1" ySplit="3" topLeftCell="B6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c r="O44" s="361"/>
    </row>
    <row r="45" spans="1:15" x14ac:dyDescent="0.25">
      <c r="A45" s="25">
        <v>44248</v>
      </c>
      <c r="B45" s="61">
        <v>1431942</v>
      </c>
      <c r="C45" s="61">
        <v>35479</v>
      </c>
      <c r="M45" s="361"/>
      <c r="N45" s="361"/>
      <c r="O45" s="361"/>
    </row>
    <row r="46" spans="1:15" x14ac:dyDescent="0.25">
      <c r="A46" s="25">
        <v>44249</v>
      </c>
      <c r="B46" s="61">
        <v>1445488</v>
      </c>
      <c r="C46" s="61">
        <v>37342</v>
      </c>
      <c r="M46" s="361"/>
      <c r="N46" s="361"/>
      <c r="O46" s="361"/>
    </row>
    <row r="47" spans="1:15" x14ac:dyDescent="0.25">
      <c r="A47" s="25">
        <v>44250</v>
      </c>
      <c r="B47" s="61">
        <v>1465241</v>
      </c>
      <c r="C47" s="61">
        <v>43203</v>
      </c>
      <c r="M47" s="361"/>
      <c r="N47" s="361"/>
      <c r="O47" s="361"/>
    </row>
    <row r="48" spans="1:15" x14ac:dyDescent="0.25">
      <c r="A48" s="25">
        <v>44251</v>
      </c>
      <c r="B48" s="61">
        <v>1488077</v>
      </c>
      <c r="C48" s="61">
        <v>50121</v>
      </c>
      <c r="M48" s="361"/>
      <c r="N48" s="361"/>
      <c r="O48" s="361"/>
    </row>
    <row r="49" spans="1:15" x14ac:dyDescent="0.25">
      <c r="A49" s="25">
        <v>44252</v>
      </c>
      <c r="B49" s="61">
        <v>1515980</v>
      </c>
      <c r="C49" s="61">
        <v>56661</v>
      </c>
      <c r="M49" s="361"/>
      <c r="N49" s="361"/>
      <c r="O49" s="361"/>
    </row>
    <row r="50" spans="1:15" x14ac:dyDescent="0.25">
      <c r="A50" s="25">
        <v>44253</v>
      </c>
      <c r="B50" s="61">
        <v>1542929</v>
      </c>
      <c r="C50" s="61">
        <v>65340</v>
      </c>
      <c r="M50" s="361"/>
      <c r="N50" s="361"/>
      <c r="O50" s="361"/>
    </row>
    <row r="51" spans="1:15" x14ac:dyDescent="0.25">
      <c r="A51" s="25">
        <v>44254</v>
      </c>
      <c r="B51" s="61">
        <v>1570153</v>
      </c>
      <c r="C51" s="61">
        <v>72178</v>
      </c>
      <c r="M51" s="361"/>
      <c r="N51" s="361"/>
      <c r="O51" s="361"/>
    </row>
    <row r="52" spans="1:15" x14ac:dyDescent="0.25">
      <c r="A52" s="25">
        <v>44255</v>
      </c>
      <c r="B52" s="61">
        <v>1593695</v>
      </c>
      <c r="C52" s="61">
        <v>76512</v>
      </c>
      <c r="M52" s="361"/>
      <c r="N52" s="361"/>
      <c r="O52" s="361"/>
    </row>
    <row r="53" spans="1:15" x14ac:dyDescent="0.25">
      <c r="A53" s="25">
        <v>44256</v>
      </c>
      <c r="B53" s="61">
        <v>1611578</v>
      </c>
      <c r="C53" s="61">
        <v>78865</v>
      </c>
      <c r="M53" s="361"/>
      <c r="N53" s="361"/>
      <c r="O53" s="361"/>
    </row>
    <row r="54" spans="1:15" x14ac:dyDescent="0.25">
      <c r="A54" s="25">
        <v>44257</v>
      </c>
      <c r="B54" s="61">
        <v>1634361</v>
      </c>
      <c r="C54" s="61">
        <v>84445</v>
      </c>
      <c r="M54" s="361"/>
      <c r="N54" s="361"/>
      <c r="O54" s="361"/>
    </row>
    <row r="55" spans="1:15" x14ac:dyDescent="0.25">
      <c r="A55" s="25">
        <v>44258</v>
      </c>
      <c r="B55" s="61">
        <v>1661879</v>
      </c>
      <c r="C55" s="61">
        <v>92550</v>
      </c>
      <c r="M55" s="361"/>
      <c r="N55" s="361"/>
      <c r="O55" s="361"/>
    </row>
    <row r="56" spans="1:15" x14ac:dyDescent="0.25">
      <c r="A56" s="25">
        <v>44259</v>
      </c>
      <c r="B56" s="61">
        <v>1688608</v>
      </c>
      <c r="C56" s="61">
        <v>100058</v>
      </c>
      <c r="M56" s="361"/>
      <c r="N56" s="361"/>
      <c r="O56" s="361"/>
    </row>
    <row r="57" spans="1:15" x14ac:dyDescent="0.25">
      <c r="A57" s="25">
        <v>44260</v>
      </c>
      <c r="B57" s="61">
        <v>1717672</v>
      </c>
      <c r="C57" s="61">
        <v>108197</v>
      </c>
      <c r="D57" s="361"/>
      <c r="M57" s="361"/>
      <c r="N57" s="361"/>
      <c r="O57" s="361"/>
    </row>
    <row r="58" spans="1:15" x14ac:dyDescent="0.25">
      <c r="A58" s="25">
        <v>44261</v>
      </c>
      <c r="B58" s="61">
        <v>1743869</v>
      </c>
      <c r="C58" s="61">
        <v>114081</v>
      </c>
      <c r="M58" s="361"/>
      <c r="N58" s="361"/>
      <c r="O58" s="361"/>
    </row>
    <row r="59" spans="1:15" x14ac:dyDescent="0.25">
      <c r="A59" s="25">
        <v>44262</v>
      </c>
      <c r="B59" s="61">
        <v>1759750</v>
      </c>
      <c r="C59" s="61">
        <v>115930</v>
      </c>
      <c r="M59" s="361"/>
      <c r="N59" s="361"/>
      <c r="O59" s="361"/>
    </row>
    <row r="60" spans="1:15" x14ac:dyDescent="0.25">
      <c r="A60" s="25">
        <v>44263</v>
      </c>
      <c r="B60" s="61">
        <v>1774659</v>
      </c>
      <c r="C60" s="61">
        <v>118732</v>
      </c>
      <c r="N60" s="361"/>
      <c r="O60" s="361"/>
    </row>
    <row r="61" spans="1:15" x14ac:dyDescent="0.25">
      <c r="A61" s="25">
        <v>44264</v>
      </c>
      <c r="B61" s="61">
        <v>1789377</v>
      </c>
      <c r="C61" s="61">
        <v>123686</v>
      </c>
      <c r="N61" s="361"/>
      <c r="O61" s="361"/>
    </row>
    <row r="62" spans="1:15" x14ac:dyDescent="0.25">
      <c r="A62" s="25">
        <v>44265</v>
      </c>
      <c r="B62" s="61">
        <v>1809158</v>
      </c>
      <c r="C62" s="61">
        <v>132760</v>
      </c>
      <c r="N62" s="361"/>
      <c r="O62" s="361"/>
    </row>
    <row r="63" spans="1:15" x14ac:dyDescent="0.25">
      <c r="A63" s="25">
        <v>44266</v>
      </c>
      <c r="B63" s="61">
        <v>1825800</v>
      </c>
      <c r="C63" s="61">
        <v>141433</v>
      </c>
      <c r="N63" s="361"/>
      <c r="O63" s="361"/>
    </row>
    <row r="64" spans="1:15" x14ac:dyDescent="0.25">
      <c r="A64" s="25">
        <v>44267</v>
      </c>
      <c r="B64" s="61">
        <v>1844636</v>
      </c>
      <c r="C64" s="61">
        <v>149409</v>
      </c>
      <c r="N64" s="361"/>
      <c r="O64" s="361"/>
    </row>
    <row r="65" spans="1:15" x14ac:dyDescent="0.25">
      <c r="A65" s="25">
        <v>44268</v>
      </c>
      <c r="B65" s="61">
        <v>1867123</v>
      </c>
      <c r="C65" s="61">
        <v>156250</v>
      </c>
      <c r="D65" s="361"/>
      <c r="E65" s="361"/>
      <c r="N65" s="361"/>
      <c r="O65" s="361"/>
    </row>
    <row r="66" spans="1:15" x14ac:dyDescent="0.25">
      <c r="A66" s="25">
        <v>44269</v>
      </c>
      <c r="B66" s="61">
        <v>1888697</v>
      </c>
      <c r="C66" s="61">
        <v>160038</v>
      </c>
      <c r="D66" s="361"/>
      <c r="E66" s="361"/>
      <c r="N66" s="361"/>
      <c r="O66" s="361"/>
    </row>
    <row r="67" spans="1:15" x14ac:dyDescent="0.25">
      <c r="A67" s="25">
        <v>44270</v>
      </c>
      <c r="B67" s="61">
        <v>1908991</v>
      </c>
      <c r="C67" s="61">
        <v>161945</v>
      </c>
      <c r="N67" s="361"/>
      <c r="O67" s="361"/>
    </row>
    <row r="68" spans="1:15" x14ac:dyDescent="0.25">
      <c r="A68" s="25">
        <v>44271</v>
      </c>
      <c r="B68" s="61">
        <v>1943507</v>
      </c>
      <c r="C68" s="61">
        <v>170892</v>
      </c>
      <c r="N68" s="361"/>
      <c r="O68" s="361"/>
    </row>
    <row r="69" spans="1:15" x14ac:dyDescent="0.25">
      <c r="A69" s="25">
        <v>44272</v>
      </c>
      <c r="B69" s="61">
        <v>1981818</v>
      </c>
      <c r="C69" s="61">
        <v>181879</v>
      </c>
      <c r="E69" s="361"/>
      <c r="F69" s="361"/>
      <c r="N69" s="361"/>
      <c r="O69" s="361"/>
    </row>
    <row r="70" spans="1:15" x14ac:dyDescent="0.25">
      <c r="A70" s="25">
        <v>44273</v>
      </c>
      <c r="B70" s="61">
        <v>2023002</v>
      </c>
      <c r="C70" s="61">
        <v>192100</v>
      </c>
      <c r="E70" s="361"/>
      <c r="F70" s="361"/>
      <c r="N70" s="361"/>
      <c r="O70" s="361"/>
    </row>
    <row r="71" spans="1:15" x14ac:dyDescent="0.25">
      <c r="A71" s="25">
        <v>44274</v>
      </c>
      <c r="B71" s="61">
        <v>2066460</v>
      </c>
      <c r="C71" s="61">
        <v>201435</v>
      </c>
      <c r="E71" s="361"/>
      <c r="F71" s="361"/>
      <c r="N71" s="361"/>
      <c r="O71" s="361"/>
    </row>
    <row r="72" spans="1:15" x14ac:dyDescent="0.25">
      <c r="A72" s="25">
        <v>44275</v>
      </c>
      <c r="B72" s="61">
        <v>2110780</v>
      </c>
      <c r="C72" s="61">
        <v>211272</v>
      </c>
      <c r="E72" s="511" t="s">
        <v>346</v>
      </c>
      <c r="F72" s="361"/>
      <c r="N72" s="361"/>
      <c r="O72" s="361"/>
    </row>
    <row r="73" spans="1:15" x14ac:dyDescent="0.25">
      <c r="A73" s="25">
        <v>44276</v>
      </c>
      <c r="B73" s="61">
        <v>2144940</v>
      </c>
      <c r="C73" s="61">
        <v>220188</v>
      </c>
      <c r="E73" s="361"/>
      <c r="F73" s="361"/>
      <c r="N73" s="361"/>
      <c r="O73" s="361"/>
    </row>
    <row r="74" spans="1:15" x14ac:dyDescent="0.25">
      <c r="A74" s="25">
        <v>44277</v>
      </c>
      <c r="B74" s="61">
        <v>2182400</v>
      </c>
      <c r="C74" s="61">
        <v>225096</v>
      </c>
      <c r="E74" s="510"/>
    </row>
    <row r="75" spans="1:15" x14ac:dyDescent="0.25">
      <c r="A75" s="25">
        <v>44278</v>
      </c>
      <c r="B75" s="61">
        <v>2214672</v>
      </c>
      <c r="C75" s="61">
        <v>235671</v>
      </c>
    </row>
    <row r="76" spans="1:15" x14ac:dyDescent="0.25">
      <c r="A76" s="25">
        <v>44279</v>
      </c>
      <c r="B76" s="61">
        <v>2249612</v>
      </c>
      <c r="C76" s="61">
        <v>249252</v>
      </c>
    </row>
    <row r="77" spans="1:15" x14ac:dyDescent="0.25">
      <c r="A77" s="25">
        <v>44280</v>
      </c>
      <c r="B77" s="61">
        <v>2285711</v>
      </c>
      <c r="C77" s="61">
        <v>263236</v>
      </c>
    </row>
    <row r="78" spans="1:15" x14ac:dyDescent="0.25">
      <c r="A78" s="25">
        <v>44281</v>
      </c>
      <c r="B78" s="61">
        <v>2322832</v>
      </c>
      <c r="C78" s="61">
        <v>279814</v>
      </c>
    </row>
    <row r="79" spans="1:15" x14ac:dyDescent="0.25">
      <c r="B79" s="361"/>
      <c r="C79" s="361"/>
    </row>
    <row r="80" spans="1:15" x14ac:dyDescent="0.25">
      <c r="B80" s="361"/>
      <c r="C80" s="361"/>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6" t="s">
        <v>0</v>
      </c>
      <c r="B3" s="538" t="s">
        <v>317</v>
      </c>
      <c r="C3" s="539"/>
      <c r="D3" s="539"/>
      <c r="E3" s="539"/>
      <c r="F3" s="540"/>
      <c r="G3" s="541" t="s">
        <v>318</v>
      </c>
      <c r="H3" s="542"/>
      <c r="I3" s="542"/>
      <c r="J3" s="542"/>
      <c r="K3" s="543"/>
      <c r="L3" s="544" t="s">
        <v>319</v>
      </c>
      <c r="M3" s="545"/>
      <c r="N3" s="546"/>
      <c r="O3" s="544" t="s">
        <v>320</v>
      </c>
      <c r="P3" s="545"/>
      <c r="Q3" s="546"/>
      <c r="R3" s="544" t="s">
        <v>321</v>
      </c>
      <c r="S3" s="545"/>
      <c r="T3" s="546"/>
      <c r="U3" s="544" t="s">
        <v>322</v>
      </c>
      <c r="V3" s="545"/>
      <c r="W3" s="546"/>
      <c r="X3" s="544" t="s">
        <v>323</v>
      </c>
      <c r="Y3" s="545"/>
      <c r="Z3" s="546"/>
      <c r="AA3" s="482"/>
      <c r="AB3" s="538" t="s">
        <v>316</v>
      </c>
      <c r="AC3" s="539"/>
      <c r="AD3" s="539"/>
      <c r="AE3" s="539"/>
      <c r="AF3" s="540"/>
      <c r="AG3" s="482"/>
      <c r="AH3" s="482"/>
    </row>
    <row r="4" spans="1:36" ht="78.75" customHeight="1" x14ac:dyDescent="0.25">
      <c r="A4" s="537"/>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6" t="s">
        <v>0</v>
      </c>
      <c r="B3" s="544" t="s">
        <v>282</v>
      </c>
      <c r="C3" s="545"/>
      <c r="D3" s="546"/>
      <c r="E3" s="544" t="s">
        <v>283</v>
      </c>
      <c r="F3" s="545"/>
      <c r="G3" s="546"/>
      <c r="H3" s="544" t="s">
        <v>284</v>
      </c>
      <c r="I3" s="545"/>
      <c r="J3" s="546"/>
      <c r="K3" s="544" t="s">
        <v>285</v>
      </c>
      <c r="L3" s="545"/>
      <c r="M3" s="546"/>
    </row>
    <row r="4" spans="1:15" s="367" customFormat="1" ht="78.75" customHeight="1" x14ac:dyDescent="0.25">
      <c r="A4" s="536"/>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9"/>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15" x14ac:dyDescent="0.25">
      <c r="A1" s="414" t="s">
        <v>325</v>
      </c>
      <c r="E1" s="60" t="s">
        <v>29</v>
      </c>
    </row>
    <row r="3" spans="1:15" ht="69.599999999999994" customHeight="1" x14ac:dyDescent="0.25">
      <c r="A3" s="56" t="s">
        <v>0</v>
      </c>
      <c r="B3" s="62" t="s">
        <v>293</v>
      </c>
      <c r="C3" s="62" t="s">
        <v>295</v>
      </c>
    </row>
    <row r="4" spans="1:15" x14ac:dyDescent="0.25">
      <c r="A4" s="25">
        <v>44242</v>
      </c>
      <c r="B4" s="57">
        <v>1618320</v>
      </c>
      <c r="C4" s="57">
        <v>1520690</v>
      </c>
    </row>
    <row r="5" spans="1:15" x14ac:dyDescent="0.25">
      <c r="A5" s="25">
        <v>44249</v>
      </c>
      <c r="B5" s="57">
        <v>1763400</v>
      </c>
      <c r="C5" s="57">
        <v>1643450</v>
      </c>
      <c r="N5" s="361"/>
      <c r="O5" s="361"/>
    </row>
    <row r="6" spans="1:15" x14ac:dyDescent="0.25">
      <c r="A6" s="25">
        <v>44256</v>
      </c>
      <c r="B6" s="57">
        <v>2138450</v>
      </c>
      <c r="C6" s="57">
        <v>1886160</v>
      </c>
      <c r="N6" s="361"/>
      <c r="O6" s="361"/>
    </row>
    <row r="7" spans="1:15" x14ac:dyDescent="0.25">
      <c r="A7" s="25">
        <v>44263</v>
      </c>
      <c r="B7" s="57">
        <v>2882440</v>
      </c>
      <c r="C7" s="57">
        <v>2189030</v>
      </c>
      <c r="N7" s="361"/>
      <c r="O7" s="361"/>
    </row>
    <row r="8" spans="1:15" x14ac:dyDescent="0.25">
      <c r="A8" s="25">
        <v>44270</v>
      </c>
      <c r="B8" s="57">
        <v>3209170</v>
      </c>
      <c r="C8" s="57">
        <v>2673640</v>
      </c>
      <c r="N8" s="361"/>
      <c r="O8" s="361"/>
    </row>
    <row r="9" spans="1:15" x14ac:dyDescent="0.25">
      <c r="A9" s="25">
        <v>44277</v>
      </c>
      <c r="B9" s="57">
        <v>3473250</v>
      </c>
      <c r="C9" s="57">
        <v>3054390</v>
      </c>
      <c r="N9" s="361"/>
      <c r="O9" s="361"/>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7"/>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7" t="s">
        <v>300</v>
      </c>
      <c r="B15" s="547"/>
      <c r="C15" s="547"/>
      <c r="D15" s="548"/>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6">
        <v>44267</v>
      </c>
      <c r="B24" s="489">
        <v>4690</v>
      </c>
      <c r="C24" s="488">
        <v>50</v>
      </c>
      <c r="D24" s="489">
        <v>5</v>
      </c>
    </row>
    <row r="25" spans="1:4" x14ac:dyDescent="0.25">
      <c r="A25" s="487">
        <v>44274</v>
      </c>
      <c r="B25" s="490">
        <v>4750</v>
      </c>
      <c r="C25" s="496">
        <v>50</v>
      </c>
      <c r="D25" s="490">
        <v>5</v>
      </c>
    </row>
    <row r="28" spans="1:4" x14ac:dyDescent="0.25">
      <c r="A28" s="473" t="s">
        <v>305</v>
      </c>
      <c r="B28" s="31"/>
      <c r="C28" s="31"/>
      <c r="D28" s="474"/>
    </row>
    <row r="29" spans="1:4" ht="75" x14ac:dyDescent="0.25">
      <c r="A29" s="464" t="s">
        <v>0</v>
      </c>
      <c r="B29" s="475" t="s">
        <v>301</v>
      </c>
      <c r="C29" s="464" t="s">
        <v>302</v>
      </c>
      <c r="D29" s="475" t="s">
        <v>299</v>
      </c>
    </row>
    <row r="30" spans="1:4" x14ac:dyDescent="0.25">
      <c r="A30" s="468">
        <v>44134</v>
      </c>
      <c r="B30" s="476">
        <v>230</v>
      </c>
      <c r="C30" s="477">
        <v>70</v>
      </c>
      <c r="D30" s="467">
        <v>10</v>
      </c>
    </row>
    <row r="31" spans="1:4" x14ac:dyDescent="0.25">
      <c r="A31" s="468">
        <v>44141</v>
      </c>
      <c r="B31" s="477">
        <v>310</v>
      </c>
      <c r="C31" s="477">
        <v>80</v>
      </c>
      <c r="D31" s="467">
        <v>10</v>
      </c>
    </row>
    <row r="32" spans="1:4" x14ac:dyDescent="0.25">
      <c r="A32" s="468">
        <v>44148</v>
      </c>
      <c r="B32" s="477">
        <v>370</v>
      </c>
      <c r="C32" s="477">
        <v>60</v>
      </c>
      <c r="D32" s="467">
        <v>10</v>
      </c>
    </row>
    <row r="33" spans="1:5" x14ac:dyDescent="0.25">
      <c r="A33" s="468">
        <v>44155</v>
      </c>
      <c r="B33" s="477">
        <v>440</v>
      </c>
      <c r="C33" s="477">
        <v>60</v>
      </c>
      <c r="D33" s="467">
        <v>10</v>
      </c>
    </row>
    <row r="34" spans="1:5" x14ac:dyDescent="0.25">
      <c r="A34" s="468">
        <v>44162</v>
      </c>
      <c r="B34" s="477">
        <v>470</v>
      </c>
      <c r="C34" s="477">
        <v>40</v>
      </c>
      <c r="D34" s="467">
        <v>5</v>
      </c>
    </row>
    <row r="35" spans="1:5" x14ac:dyDescent="0.25">
      <c r="A35" s="468">
        <v>44169</v>
      </c>
      <c r="B35" s="477">
        <v>530</v>
      </c>
      <c r="C35" s="477">
        <v>50</v>
      </c>
      <c r="D35" s="467">
        <v>5</v>
      </c>
    </row>
    <row r="36" spans="1:5" x14ac:dyDescent="0.25">
      <c r="A36" s="468">
        <v>44176</v>
      </c>
      <c r="B36" s="478">
        <v>560</v>
      </c>
      <c r="C36" s="478">
        <v>30</v>
      </c>
      <c r="D36" s="471">
        <v>5</v>
      </c>
    </row>
    <row r="37" spans="1:5" ht="75" customHeight="1" x14ac:dyDescent="0.25">
      <c r="A37" s="549" t="s">
        <v>303</v>
      </c>
      <c r="B37" s="547"/>
      <c r="C37" s="547"/>
      <c r="D37" s="548"/>
    </row>
    <row r="38" spans="1:5" x14ac:dyDescent="0.25">
      <c r="A38" s="468">
        <v>44211</v>
      </c>
      <c r="B38" s="477">
        <v>650</v>
      </c>
      <c r="C38" s="479" t="s">
        <v>48</v>
      </c>
      <c r="D38" s="472" t="s">
        <v>48</v>
      </c>
    </row>
    <row r="39" spans="1:5" x14ac:dyDescent="0.25">
      <c r="A39" s="468">
        <v>44218</v>
      </c>
      <c r="B39" s="477">
        <v>670</v>
      </c>
      <c r="C39" s="477">
        <v>50</v>
      </c>
      <c r="D39" s="477">
        <v>5</v>
      </c>
    </row>
    <row r="40" spans="1:5" x14ac:dyDescent="0.25">
      <c r="A40" s="468">
        <v>44225</v>
      </c>
      <c r="B40" s="477">
        <v>700</v>
      </c>
      <c r="C40" s="477">
        <v>30</v>
      </c>
      <c r="D40" s="477">
        <v>5</v>
      </c>
    </row>
    <row r="41" spans="1:5" x14ac:dyDescent="0.25">
      <c r="A41" s="468">
        <v>44232</v>
      </c>
      <c r="B41" s="477">
        <v>740</v>
      </c>
      <c r="C41" s="477">
        <v>20</v>
      </c>
      <c r="D41" s="477">
        <v>5</v>
      </c>
    </row>
    <row r="42" spans="1:5" x14ac:dyDescent="0.25">
      <c r="A42" s="470">
        <v>44239</v>
      </c>
      <c r="B42" s="469">
        <v>750</v>
      </c>
      <c r="C42" s="477">
        <v>10</v>
      </c>
      <c r="D42" s="477">
        <v>0</v>
      </c>
      <c r="E42" s="79"/>
    </row>
    <row r="43" spans="1:5" x14ac:dyDescent="0.25">
      <c r="A43" s="486">
        <v>44246</v>
      </c>
      <c r="B43" s="489">
        <v>760</v>
      </c>
      <c r="C43" s="489">
        <v>20</v>
      </c>
      <c r="D43" s="489">
        <v>5</v>
      </c>
    </row>
    <row r="44" spans="1:5" x14ac:dyDescent="0.25">
      <c r="A44" s="497">
        <v>44253</v>
      </c>
      <c r="B44" s="489">
        <v>780</v>
      </c>
      <c r="C44" s="489">
        <v>10</v>
      </c>
      <c r="D44" s="489">
        <v>0</v>
      </c>
    </row>
    <row r="45" spans="1:5" x14ac:dyDescent="0.25">
      <c r="A45" s="497">
        <v>44260</v>
      </c>
      <c r="B45" s="489">
        <v>800</v>
      </c>
      <c r="C45" s="489">
        <v>10</v>
      </c>
      <c r="D45" s="489">
        <v>0</v>
      </c>
    </row>
    <row r="46" spans="1:5" x14ac:dyDescent="0.25">
      <c r="A46" s="497">
        <v>44267</v>
      </c>
      <c r="B46" s="489">
        <v>810</v>
      </c>
      <c r="C46" s="488">
        <v>10</v>
      </c>
      <c r="D46" s="488">
        <v>0</v>
      </c>
    </row>
    <row r="47" spans="1:5" x14ac:dyDescent="0.25">
      <c r="A47" s="493">
        <v>44274</v>
      </c>
      <c r="B47" s="490">
        <v>820</v>
      </c>
      <c r="C47" s="496">
        <v>10</v>
      </c>
      <c r="D47" s="496">
        <v>0</v>
      </c>
    </row>
  </sheetData>
  <mergeCells count="2">
    <mergeCell ref="A15:D15"/>
    <mergeCell ref="A37:D37"/>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54" t="s">
        <v>0</v>
      </c>
      <c r="B3" s="550" t="s">
        <v>4</v>
      </c>
      <c r="C3" s="551"/>
      <c r="D3" s="552"/>
      <c r="E3" s="553" t="s">
        <v>7</v>
      </c>
      <c r="F3" s="553"/>
      <c r="G3" s="553"/>
    </row>
    <row r="4" spans="1:19" x14ac:dyDescent="0.25">
      <c r="A4" s="555"/>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6" t="s">
        <v>181</v>
      </c>
      <c r="F33" s="556"/>
      <c r="G33" s="556"/>
      <c r="H33" s="556"/>
      <c r="I33" s="556"/>
      <c r="J33" s="556"/>
      <c r="K33" s="556"/>
      <c r="L33" s="556"/>
      <c r="M33" s="556"/>
      <c r="N33" s="556"/>
      <c r="O33" s="556"/>
      <c r="P33" s="556"/>
      <c r="Q33" s="556"/>
      <c r="R33" s="556"/>
      <c r="S33" s="556"/>
      <c r="T33" s="556"/>
      <c r="U33" s="556"/>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7" t="s">
        <v>5</v>
      </c>
      <c r="E31" s="557"/>
      <c r="F31" s="557"/>
      <c r="G31" s="557"/>
      <c r="H31" s="557"/>
      <c r="I31" s="557"/>
      <c r="J31" s="557"/>
      <c r="K31" s="557"/>
      <c r="L31" s="557"/>
      <c r="M31" s="557"/>
      <c r="N31" s="557"/>
    </row>
    <row r="32" spans="1:14" x14ac:dyDescent="0.25">
      <c r="A32" s="373">
        <v>43938</v>
      </c>
      <c r="B32" s="309">
        <v>184</v>
      </c>
      <c r="D32" s="557"/>
      <c r="E32" s="557"/>
      <c r="F32" s="557"/>
      <c r="G32" s="557"/>
      <c r="H32" s="557"/>
      <c r="I32" s="557"/>
      <c r="J32" s="557"/>
      <c r="K32" s="557"/>
      <c r="L32" s="557"/>
      <c r="M32" s="557"/>
      <c r="N32" s="557"/>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7" t="s">
        <v>82</v>
      </c>
      <c r="E34" s="557"/>
      <c r="F34" s="557"/>
      <c r="G34" s="557"/>
      <c r="H34" s="557"/>
      <c r="I34" s="557"/>
      <c r="J34" s="557"/>
      <c r="K34" s="557"/>
      <c r="L34" s="557"/>
      <c r="M34" s="557"/>
      <c r="N34" s="557"/>
    </row>
    <row r="35" spans="1:14" x14ac:dyDescent="0.25">
      <c r="A35" s="373">
        <v>43941</v>
      </c>
      <c r="B35" s="309">
        <v>167</v>
      </c>
      <c r="D35" s="557"/>
      <c r="E35" s="557"/>
      <c r="F35" s="557"/>
      <c r="G35" s="557"/>
      <c r="H35" s="557"/>
      <c r="I35" s="557"/>
      <c r="J35" s="557"/>
      <c r="K35" s="557"/>
      <c r="L35" s="557"/>
      <c r="M35" s="557"/>
      <c r="N35" s="557"/>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58" t="s">
        <v>120</v>
      </c>
      <c r="E37" s="558"/>
      <c r="F37" s="558"/>
      <c r="G37" s="558"/>
      <c r="H37" s="558"/>
      <c r="I37" s="558"/>
      <c r="J37" s="558"/>
      <c r="K37" s="558"/>
      <c r="L37" s="558"/>
      <c r="M37" s="558"/>
      <c r="N37" s="558"/>
    </row>
    <row r="38" spans="1:14" x14ac:dyDescent="0.25">
      <c r="A38" s="373">
        <v>43944</v>
      </c>
      <c r="B38" s="309">
        <v>136</v>
      </c>
      <c r="D38" s="558"/>
      <c r="E38" s="558"/>
      <c r="F38" s="558"/>
      <c r="G38" s="558"/>
      <c r="H38" s="558"/>
      <c r="I38" s="558"/>
      <c r="J38" s="558"/>
      <c r="K38" s="558"/>
      <c r="L38" s="558"/>
      <c r="M38" s="558"/>
      <c r="N38" s="558"/>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59" t="s">
        <v>121</v>
      </c>
      <c r="C2" s="560"/>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63" t="s">
        <v>129</v>
      </c>
      <c r="F33" s="564">
        <v>2</v>
      </c>
      <c r="G33" s="231"/>
    </row>
    <row r="34" spans="1:7" x14ac:dyDescent="0.25">
      <c r="A34" s="248">
        <v>44040</v>
      </c>
      <c r="B34" s="250" t="s">
        <v>48</v>
      </c>
      <c r="C34" s="251" t="s">
        <v>48</v>
      </c>
      <c r="D34" s="234"/>
      <c r="E34" s="561"/>
      <c r="F34" s="565"/>
      <c r="G34" s="231"/>
    </row>
    <row r="35" spans="1:7" x14ac:dyDescent="0.25">
      <c r="A35" s="248">
        <v>44041</v>
      </c>
      <c r="B35" s="235">
        <v>66</v>
      </c>
      <c r="C35" s="254">
        <v>0.06</v>
      </c>
      <c r="D35" s="255"/>
      <c r="E35" s="561"/>
      <c r="F35" s="565"/>
      <c r="G35" s="231"/>
    </row>
    <row r="36" spans="1:7" x14ac:dyDescent="0.25">
      <c r="A36" s="248">
        <v>44042</v>
      </c>
      <c r="B36" s="250" t="s">
        <v>48</v>
      </c>
      <c r="C36" s="251" t="s">
        <v>48</v>
      </c>
      <c r="D36" s="255"/>
      <c r="E36" s="561"/>
      <c r="F36" s="565"/>
      <c r="G36" s="231"/>
    </row>
    <row r="37" spans="1:7" x14ac:dyDescent="0.25">
      <c r="A37" s="248">
        <v>44043</v>
      </c>
      <c r="B37" s="250" t="s">
        <v>48</v>
      </c>
      <c r="C37" s="251" t="s">
        <v>48</v>
      </c>
      <c r="D37" s="255"/>
      <c r="E37" s="561"/>
      <c r="F37" s="565"/>
      <c r="G37" s="231"/>
    </row>
    <row r="38" spans="1:7" x14ac:dyDescent="0.25">
      <c r="A38" s="248">
        <v>44044</v>
      </c>
      <c r="B38" s="250" t="s">
        <v>48</v>
      </c>
      <c r="C38" s="251" t="s">
        <v>48</v>
      </c>
      <c r="D38" s="255"/>
      <c r="E38" s="561"/>
      <c r="F38" s="565"/>
      <c r="G38" s="231"/>
    </row>
    <row r="39" spans="1:7" x14ac:dyDescent="0.25">
      <c r="A39" s="248">
        <v>44045</v>
      </c>
      <c r="B39" s="250" t="s">
        <v>48</v>
      </c>
      <c r="C39" s="251" t="s">
        <v>48</v>
      </c>
      <c r="D39" s="255"/>
      <c r="E39" s="562"/>
      <c r="F39" s="566"/>
      <c r="G39" s="231"/>
    </row>
    <row r="40" spans="1:7" x14ac:dyDescent="0.25">
      <c r="A40" s="248">
        <v>44046</v>
      </c>
      <c r="B40" s="250" t="s">
        <v>48</v>
      </c>
      <c r="C40" s="251" t="s">
        <v>48</v>
      </c>
      <c r="D40" s="255"/>
      <c r="E40" s="561" t="s">
        <v>128</v>
      </c>
      <c r="F40" s="567">
        <v>0</v>
      </c>
      <c r="G40" s="231"/>
    </row>
    <row r="41" spans="1:7" x14ac:dyDescent="0.25">
      <c r="A41" s="248">
        <v>44047</v>
      </c>
      <c r="B41" s="250" t="s">
        <v>48</v>
      </c>
      <c r="C41" s="251" t="s">
        <v>48</v>
      </c>
      <c r="D41" s="255"/>
      <c r="E41" s="561"/>
      <c r="F41" s="568"/>
      <c r="G41" s="231"/>
    </row>
    <row r="42" spans="1:7" x14ac:dyDescent="0.25">
      <c r="A42" s="248">
        <v>44048</v>
      </c>
      <c r="B42" s="235">
        <v>60</v>
      </c>
      <c r="C42" s="254">
        <v>0.06</v>
      </c>
      <c r="D42" s="255"/>
      <c r="E42" s="561"/>
      <c r="F42" s="568"/>
      <c r="G42" s="231"/>
    </row>
    <row r="43" spans="1:7" x14ac:dyDescent="0.25">
      <c r="A43" s="248">
        <v>44049</v>
      </c>
      <c r="B43" s="250" t="s">
        <v>48</v>
      </c>
      <c r="C43" s="251" t="s">
        <v>48</v>
      </c>
      <c r="E43" s="561"/>
      <c r="F43" s="568"/>
    </row>
    <row r="44" spans="1:7" x14ac:dyDescent="0.25">
      <c r="A44" s="248">
        <v>44050</v>
      </c>
      <c r="B44" s="250" t="s">
        <v>48</v>
      </c>
      <c r="C44" s="251" t="s">
        <v>48</v>
      </c>
      <c r="E44" s="561"/>
      <c r="F44" s="568"/>
    </row>
    <row r="45" spans="1:7" x14ac:dyDescent="0.25">
      <c r="A45" s="248">
        <v>44051</v>
      </c>
      <c r="B45" s="250" t="s">
        <v>48</v>
      </c>
      <c r="C45" s="251" t="s">
        <v>48</v>
      </c>
      <c r="E45" s="561"/>
      <c r="F45" s="568"/>
    </row>
    <row r="46" spans="1:7" x14ac:dyDescent="0.25">
      <c r="A46" s="248">
        <v>44052</v>
      </c>
      <c r="B46" s="250" t="s">
        <v>48</v>
      </c>
      <c r="C46" s="251" t="s">
        <v>48</v>
      </c>
      <c r="E46" s="562"/>
      <c r="F46" s="569"/>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70" t="s">
        <v>81</v>
      </c>
      <c r="G4" s="571"/>
      <c r="H4" s="571"/>
      <c r="I4" s="572"/>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73" t="s">
        <v>122</v>
      </c>
      <c r="G84" s="574"/>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75" t="s">
        <v>122</v>
      </c>
      <c r="C109" s="576"/>
      <c r="D109" s="577"/>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2021-03-26T13:04:52Z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vA47669918</value>
    </field>
    <field name="Objective-Version">
      <value order="0">147.1</value>
    </field>
    <field name="Objective-VersionNumber">
      <value order="0">1188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2021-03-26T13:04:50Z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2021-03-26T13:04:52Z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vA47669918</vt:lpwstr>
  </property>
  <property fmtid="{D5CDD505-2E9C-101B-9397-08002B2CF9AE}" pid="16" name="Objective-Version">
    <vt:lpwstr>147.1</vt:lpwstr>
  </property>
  <property fmtid="{D5CDD505-2E9C-101B-9397-08002B2CF9AE}" pid="17" name="Objective-VersionNumber">
    <vt:r8>1188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