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79" i="9" l="1"/>
  <c r="O579" i="9"/>
  <c r="P579" i="9"/>
  <c r="S579" i="9" s="1"/>
  <c r="Q579" i="9"/>
  <c r="R579" i="9" s="1"/>
  <c r="N578" i="9" l="1"/>
  <c r="O578" i="9"/>
  <c r="P578" i="9"/>
  <c r="S578" i="9" s="1"/>
  <c r="Q578" i="9"/>
  <c r="R578" i="9" l="1"/>
  <c r="N577" i="9"/>
  <c r="O577" i="9"/>
  <c r="P577" i="9"/>
  <c r="S577" i="9" s="1"/>
  <c r="Q577" i="9"/>
  <c r="R577" i="9" s="1"/>
  <c r="N576" i="9" l="1"/>
  <c r="O576" i="9"/>
  <c r="P576" i="9"/>
  <c r="S576" i="9" s="1"/>
  <c r="Q576" i="9"/>
  <c r="R576" i="9" s="1"/>
  <c r="S567" i="9" l="1"/>
  <c r="R567" i="9"/>
  <c r="Q567" i="9"/>
  <c r="P567" i="9"/>
  <c r="O567" i="9"/>
  <c r="N567" i="9"/>
  <c r="N566" i="9" l="1"/>
  <c r="O566" i="9"/>
  <c r="P566" i="9"/>
  <c r="S566" i="9" s="1"/>
  <c r="Q566" i="9"/>
  <c r="R566" i="9" s="1"/>
  <c r="N564" i="9" l="1"/>
  <c r="O564" i="9"/>
  <c r="P564" i="9"/>
  <c r="S564" i="9" s="1"/>
  <c r="Q564" i="9"/>
  <c r="N565" i="9"/>
  <c r="O565" i="9"/>
  <c r="P565" i="9"/>
  <c r="S565" i="9" s="1"/>
  <c r="Q565" i="9"/>
  <c r="R565" i="9" l="1"/>
  <c r="R564" i="9"/>
  <c r="Q563" i="9"/>
  <c r="R563" i="9" s="1"/>
  <c r="P563" i="9"/>
  <c r="S563" i="9" s="1"/>
  <c r="O563" i="9"/>
  <c r="N563" i="9"/>
  <c r="Q562" i="9" l="1"/>
  <c r="P562" i="9"/>
  <c r="S562" i="9" s="1"/>
  <c r="O562" i="9"/>
  <c r="N562" i="9"/>
  <c r="R562" i="9" l="1"/>
  <c r="N561" i="9"/>
  <c r="O561" i="9"/>
  <c r="P561" i="9"/>
  <c r="S561" i="9" s="1"/>
  <c r="Q561" i="9"/>
  <c r="R561" i="9" l="1"/>
  <c r="N560" i="9"/>
  <c r="O560" i="9"/>
  <c r="P560" i="9"/>
  <c r="S560" i="9" s="1"/>
  <c r="Q560" i="9"/>
  <c r="R560" i="9" l="1"/>
  <c r="N559" i="9"/>
  <c r="O559" i="9"/>
  <c r="P559" i="9"/>
  <c r="S559" i="9" s="1"/>
  <c r="Q559" i="9"/>
  <c r="R559" i="9" l="1"/>
  <c r="N558" i="9"/>
  <c r="O558" i="9"/>
  <c r="P558" i="9"/>
  <c r="S558" i="9"/>
  <c r="Q558" i="9"/>
  <c r="R558" i="9"/>
  <c r="N557" i="9"/>
  <c r="O557" i="9"/>
  <c r="P557" i="9"/>
  <c r="S557" i="9"/>
  <c r="Q557" i="9"/>
  <c r="R557" i="9"/>
  <c r="S555" i="9"/>
  <c r="S556" i="9"/>
  <c r="R556" i="9"/>
  <c r="Q556" i="9"/>
  <c r="P556" i="9"/>
  <c r="O556" i="9"/>
  <c r="N556" i="9"/>
  <c r="N555" i="9"/>
  <c r="O555" i="9"/>
  <c r="P555" i="9"/>
  <c r="Q555" i="9"/>
  <c r="R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03"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214" i="7" l="1"/>
  <c r="A27" i="7"/>
  <c r="A251" i="7"/>
  <c r="A18" i="7"/>
  <c r="A82" i="7"/>
  <c r="A166" i="7"/>
  <c r="A106" i="7"/>
  <c r="A16" i="7"/>
  <c r="A237" i="7"/>
  <c r="A54" i="7"/>
  <c r="A250" i="7"/>
  <c r="A248" i="7"/>
  <c r="A228" i="7"/>
  <c r="A238" i="7"/>
  <c r="A17" i="7"/>
  <c r="A150" i="7"/>
  <c r="A217" i="7"/>
  <c r="A44" i="7"/>
  <c r="A68" i="7"/>
  <c r="A180" i="7"/>
  <c r="A191" i="7"/>
  <c r="A152" i="7"/>
  <c r="A139" i="7"/>
  <c r="A151" i="7"/>
  <c r="A110" i="7"/>
  <c r="A26" i="7"/>
  <c r="A22" i="7"/>
  <c r="A184" i="7"/>
  <c r="A242" i="7"/>
  <c r="A86" i="7"/>
  <c r="A88" i="7"/>
  <c r="A129" i="7"/>
  <c r="A116" i="7"/>
  <c r="A85" i="7"/>
  <c r="A73" i="7"/>
  <c r="A42" i="7"/>
  <c r="A95" i="7"/>
  <c r="A247" i="7"/>
  <c r="A141" i="7"/>
  <c r="A61" i="7"/>
  <c r="A94" i="7"/>
  <c r="A194" i="7"/>
  <c r="A176" i="7"/>
  <c r="A102" i="7"/>
  <c r="A75" i="7"/>
  <c r="A144" i="7"/>
  <c r="A146" i="7"/>
  <c r="A145" i="7"/>
  <c r="A210" i="7"/>
  <c r="A134" i="7"/>
  <c r="A216" i="7"/>
  <c r="A207" i="7"/>
  <c r="A71" i="7"/>
  <c r="A190" i="7"/>
  <c r="A236" i="7"/>
  <c r="A231" i="7"/>
  <c r="A113" i="7"/>
  <c r="A63" i="7"/>
  <c r="A104" i="7"/>
  <c r="A206" i="7"/>
  <c r="A91" i="7"/>
  <c r="A49" i="7"/>
  <c r="A117" i="7"/>
  <c r="A9" i="7"/>
  <c r="A62" i="7"/>
  <c r="A224" i="7"/>
  <c r="A212" i="7"/>
  <c r="A40" i="7"/>
  <c r="A196" i="7"/>
  <c r="A78" i="7"/>
  <c r="A163" i="7"/>
  <c r="A138" i="7"/>
  <c r="A240" i="7"/>
  <c r="A204" i="7"/>
  <c r="A234" i="7"/>
  <c r="A126" i="7"/>
  <c r="A165" i="7"/>
  <c r="A118" i="7"/>
  <c r="A12" i="7"/>
  <c r="A244" i="7"/>
  <c r="A89" i="7"/>
  <c r="A233" i="7"/>
  <c r="A21" i="7"/>
  <c r="A172" i="7"/>
  <c r="A226" i="7"/>
  <c r="A252" i="7"/>
  <c r="A220" i="7"/>
  <c r="A192" i="7"/>
  <c r="A187" i="7"/>
  <c r="A179" i="7"/>
  <c r="A225" i="7"/>
  <c r="A25" i="7"/>
  <c r="A200" i="7"/>
  <c r="A28" i="7"/>
  <c r="A31" i="7"/>
  <c r="A48" i="7"/>
  <c r="A45" i="7"/>
  <c r="A32" i="7"/>
  <c r="A35" i="7"/>
  <c r="A52" i="7"/>
  <c r="A161" i="7"/>
  <c r="A33" i="7"/>
  <c r="A121" i="7"/>
  <c r="A39" i="7"/>
  <c r="A178" i="7"/>
  <c r="A7" i="7"/>
  <c r="A154" i="7"/>
  <c r="A101" i="7"/>
  <c r="A137" i="7"/>
  <c r="A232" i="7"/>
  <c r="A37" i="7"/>
  <c r="A6" i="7"/>
  <c r="A5" i="7"/>
  <c r="A11" i="7"/>
  <c r="A74" i="7"/>
  <c r="A218" i="7"/>
  <c r="A122" i="7"/>
  <c r="A79" i="7"/>
  <c r="A19" i="7"/>
  <c r="A131" i="7"/>
  <c r="A211" i="7"/>
  <c r="A4" i="7"/>
  <c r="A185" i="7"/>
  <c r="A93" i="7"/>
  <c r="A215" i="7"/>
  <c r="A72" i="7"/>
  <c r="A171" i="7"/>
  <c r="A112" i="7"/>
  <c r="A147" i="7"/>
  <c r="A65" i="7"/>
  <c r="A97" i="7"/>
  <c r="A221" i="7"/>
  <c r="A41" i="7"/>
  <c r="A241" i="7"/>
  <c r="A223" i="7"/>
  <c r="A164" i="7"/>
  <c r="A66" i="7"/>
  <c r="A20" i="7"/>
  <c r="A130" i="7"/>
  <c r="A46" i="7"/>
  <c r="A189" i="7"/>
  <c r="A100" i="7"/>
  <c r="A222" i="7"/>
  <c r="A34" i="7"/>
  <c r="A56" i="7"/>
  <c r="A219" i="7"/>
  <c r="A53" i="7"/>
  <c r="A132" i="7"/>
  <c r="A153" i="7"/>
  <c r="A198" i="7"/>
  <c r="A50" i="7"/>
  <c r="A87" i="7"/>
  <c r="A77" i="7"/>
  <c r="A67" i="7"/>
  <c r="A99" i="7"/>
  <c r="A96" i="7"/>
  <c r="A158" i="7"/>
  <c r="A155" i="7"/>
  <c r="A83" i="7"/>
  <c r="A76" i="7"/>
  <c r="A51" i="7"/>
  <c r="A193" i="7"/>
  <c r="A24" i="7"/>
  <c r="A124" i="7"/>
  <c r="A209" i="7"/>
  <c r="A47" i="7"/>
  <c r="A55" i="7"/>
  <c r="A29" i="7"/>
  <c r="A159" i="7"/>
  <c r="A243" i="7"/>
  <c r="A173" i="7"/>
  <c r="A136" i="7"/>
  <c r="A182" i="7"/>
  <c r="A201" i="7"/>
  <c r="A109" i="7"/>
  <c r="A188" i="7"/>
  <c r="A81" i="7"/>
  <c r="A227" i="7"/>
  <c r="A8" i="7"/>
  <c r="A90" i="7"/>
  <c r="A160" i="7"/>
  <c r="A125" i="7"/>
  <c r="A170" i="7"/>
  <c r="A43" i="7"/>
  <c r="A98" i="7"/>
  <c r="A84" i="7"/>
  <c r="A167" i="7"/>
  <c r="A108" i="7"/>
  <c r="A162" i="7"/>
  <c r="A175" i="7"/>
  <c r="A103" i="7"/>
  <c r="A13" i="7"/>
  <c r="A202" i="7"/>
  <c r="A186" i="7"/>
  <c r="A123" i="7"/>
  <c r="A169" i="7"/>
  <c r="A80" i="7"/>
  <c r="A133" i="7"/>
  <c r="A105" i="7"/>
  <c r="A199" i="7"/>
  <c r="A168" i="7"/>
  <c r="A157" i="7"/>
  <c r="A239" i="7"/>
  <c r="A213" i="7"/>
  <c r="A15" i="7"/>
  <c r="A14" i="7"/>
  <c r="A92" i="7"/>
  <c r="A58" i="7"/>
  <c r="A245" i="7"/>
  <c r="A23" i="7"/>
  <c r="A183" i="7"/>
  <c r="A38" i="7"/>
  <c r="A30" i="7"/>
  <c r="A119" i="7"/>
  <c r="A177" i="7"/>
  <c r="A148" i="7"/>
  <c r="A230" i="7"/>
  <c r="A114" i="7"/>
  <c r="A246" i="7"/>
  <c r="A195" i="7"/>
  <c r="A149" i="7"/>
  <c r="A60" i="7"/>
  <c r="A57" i="7"/>
  <c r="A205" i="7"/>
  <c r="A115" i="7"/>
  <c r="A120" i="7"/>
  <c r="A10" i="7"/>
  <c r="A140" i="7"/>
  <c r="A128" i="7"/>
  <c r="A135" i="7"/>
  <c r="A111" i="7"/>
  <c r="A127" i="7"/>
  <c r="A156" i="7"/>
  <c r="A253" i="7"/>
  <c r="A70" i="7"/>
  <c r="A181" i="7"/>
  <c r="A69" i="7"/>
  <c r="A249" i="7"/>
  <c r="A235" i="7"/>
  <c r="A64" i="7"/>
  <c r="A59" i="7"/>
  <c r="A174" i="7"/>
  <c r="A197" i="7"/>
  <c r="A142" i="7"/>
  <c r="A143" i="7"/>
  <c r="A36" i="7"/>
  <c r="A229" i="7"/>
  <c r="A107" i="7"/>
  <c r="A208" i="7"/>
</calcChain>
</file>

<file path=xl/sharedStrings.xml><?xml version="1.0" encoding="utf-8"?>
<sst xmlns="http://schemas.openxmlformats.org/spreadsheetml/2006/main" count="928" uniqueCount="486">
  <si>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</si>
  <si>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</si>
  <si>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</si>
  <si>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</si>
  <si>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</si>
  <si>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</si>
  <si>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</si>
  <si>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</si>
  <si>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</si>
  <si>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</si>
  <si>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</si>
  <si>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</si>
  <si>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</si>
  <si>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</si>
  <si>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</si>
  <si>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</si>
  <si>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</si>
  <si>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</si>
  <si>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</si>
  <si>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</si>
  <si>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</si>
  <si>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</si>
  <si>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</si>
  <si>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</si>
  <si>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</si>
  <si>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</si>
  <si>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</si>
  <si>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</si>
  <si>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</si>
  <si>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</si>
  <si>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</si>
  <si>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</si>
  <si>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</si>
  <si>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</si>
  <si>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</si>
  <si>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</si>
  <si>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</si>
  <si>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</si>
  <si>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</si>
  <si>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</si>
  <si>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</si>
  <si>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</si>
  <si>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</si>
  <si>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</si>
  <si>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</si>
  <si>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</si>
  <si>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</si>
  <si>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</si>
  <si>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</si>
  <si>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</si>
  <si>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</si>
  <si>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</si>
  <si>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</si>
  <si>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</si>
  <si>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</si>
  <si>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</si>
  <si>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</si>
  <si>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</si>
  <si>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</si>
  <si>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</si>
  <si>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</si>
  <si>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</si>
  <si>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</si>
  <si>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</si>
  <si>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</si>
  <si>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</si>
  <si>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</si>
  <si>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</si>
  <si>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</si>
  <si>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</si>
  <si>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</si>
  <si>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</si>
  <si>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</si>
  <si>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</si>
  <si>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</si>
  <si>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</si>
  <si>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</si>
  <si>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</si>
  <si>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</si>
  <si>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</si>
  <si>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</si>
  <si>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</si>
  <si>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</si>
  <si>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</si>
  <si>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</si>
  <si>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</si>
  <si>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</si>
  <si>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</si>
  <si>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</si>
  <si>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</si>
  <si>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</si>
  <si>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</si>
  <si>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</si>
  <si>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</si>
  <si>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</si>
  <si>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</si>
  <si>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</si>
  <si>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</si>
  <si>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</si>
  <si>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</si>
  <si>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</si>
  <si>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</si>
  <si>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</si>
  <si>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</si>
  <si>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</si>
  <si>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</si>
  <si>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</si>
  <si>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</si>
  <si>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</si>
  <si>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</si>
  <si>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</si>
  <si>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</si>
  <si>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</si>
  <si>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</si>
  <si>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</si>
  <si>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</si>
  <si>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</si>
  <si>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</si>
  <si>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</si>
  <si>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</si>
  <si>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</si>
  <si>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</si>
  <si>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</si>
  <si>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</si>
  <si>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</si>
  <si>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</si>
  <si>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</si>
  <si>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</si>
  <si>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</si>
  <si>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</si>
  <si>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</si>
  <si>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</si>
  <si>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</si>
  <si>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</si>
  <si>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</si>
  <si>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</si>
  <si>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</si>
  <si>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</si>
  <si>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</si>
  <si>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</si>
  <si>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</si>
  <si>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</si>
  <si>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</si>
  <si>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</si>
  <si>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</si>
  <si>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</si>
  <si>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</si>
  <si>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</si>
  <si>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</si>
  <si>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</si>
  <si>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</si>
  <si>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</si>
  <si>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</si>
  <si>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</si>
  <si>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</si>
  <si>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</si>
  <si>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</si>
  <si>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</si>
  <si>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</si>
  <si>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</si>
  <si>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</si>
  <si>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</si>
  <si>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</si>
  <si>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</si>
  <si>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</si>
  <si>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</si>
  <si>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</si>
  <si>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</si>
  <si>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</si>
  <si>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</si>
  <si>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</si>
  <si>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</si>
  <si>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</si>
  <si>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</si>
  <si>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</si>
  <si>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</si>
  <si>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</si>
  <si>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</si>
  <si>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</si>
  <si>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</si>
  <si>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</si>
  <si>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</si>
  <si>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</si>
  <si>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</si>
  <si>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</si>
  <si>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</si>
  <si>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</si>
  <si>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</si>
  <si>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</si>
  <si>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</si>
  <si>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</si>
  <si>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</si>
  <si>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</si>
  <si>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</si>
  <si>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</si>
  <si>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</si>
  <si>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</si>
  <si>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</si>
  <si>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</si>
  <si>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</si>
  <si>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</si>
  <si>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</si>
  <si>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</si>
  <si>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</si>
  <si>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</si>
  <si>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</si>
  <si>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</si>
  <si>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</si>
  <si>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</si>
  <si>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</si>
  <si>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</si>
  <si>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</si>
  <si>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</si>
  <si>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</si>
  <si>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</si>
  <si>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</si>
  <si>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</si>
  <si>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</si>
  <si>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</si>
  <si>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</si>
  <si>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</si>
  <si>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</si>
  <si>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</si>
  <si>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</si>
  <si>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</si>
  <si>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</si>
  <si>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</si>
  <si>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</si>
  <si>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</si>
  <si>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</si>
  <si>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</si>
  <si>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</si>
  <si>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</si>
  <si>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</si>
  <si>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</si>
  <si>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</si>
  <si>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</si>
  <si>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</si>
  <si>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</si>
  <si>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</si>
  <si>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</si>
  <si>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</si>
  <si>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</si>
  <si>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</si>
  <si>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</si>
  <si>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</si>
  <si>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</si>
  <si>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</si>
  <si>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</si>
  <si>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</si>
  <si>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</si>
  <si>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</si>
  <si>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</si>
  <si>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</si>
  <si>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</si>
  <si>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</si>
  <si>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</si>
  <si>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</si>
  <si>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</si>
  <si>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</si>
  <si>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</si>
  <si>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</si>
  <si>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</si>
  <si>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</si>
  <si>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</si>
  <si>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</si>
  <si>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</si>
  <si>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</si>
  <si>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</si>
  <si>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</si>
  <si>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</si>
  <si>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</si>
  <si>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</si>
  <si>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</si>
  <si>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</si>
  <si>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</si>
  <si>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</si>
  <si>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</si>
  <si>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</si>
  <si>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</si>
  <si>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</si>
  <si>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</si>
  <si>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</si>
  <si>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</si>
  <si>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</si>
  <si>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</si>
  <si>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</si>
  <si>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</si>
  <si>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</si>
  <si>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</si>
  <si>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</si>
  <si>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</si>
  <si>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</si>
  <si>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</si>
  <si>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</si>
  <si>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</si>
  <si>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</si>
  <si>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</si>
  <si>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</si>
  <si>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</si>
  <si>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</si>
  <si>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</si>
  <si>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</si>
  <si>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</si>
  <si>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</si>
  <si>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</si>
  <si>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</si>
  <si>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</si>
  <si>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</si>
  <si>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</si>
  <si>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</si>
  <si>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</si>
  <si>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</si>
  <si>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</si>
  <si>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</si>
  <si>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</si>
  <si>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</si>
  <si>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</si>
  <si>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</si>
  <si>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</si>
  <si>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</si>
  <si>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</si>
  <si>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</si>
  <si>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</si>
  <si>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</si>
  <si>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</si>
  <si>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</si>
  <si>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</si>
  <si>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</si>
  <si>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</si>
  <si>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</si>
  <si>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</si>
  <si>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</si>
  <si>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</si>
  <si>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</si>
  <si>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</si>
  <si>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</si>
  <si>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</si>
  <si>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</si>
  <si>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</si>
  <si>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</si>
  <si>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</si>
  <si>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</si>
  <si>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</si>
  <si>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</si>
  <si>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</si>
  <si>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</si>
  <si>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</si>
  <si>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</si>
  <si>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</si>
  <si>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</si>
  <si>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</si>
  <si>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</si>
  <si>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</si>
  <si>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</si>
  <si>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</si>
  <si>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</si>
  <si>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</si>
  <si>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</si>
  <si>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</si>
  <si>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</si>
  <si>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</si>
  <si>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</si>
  <si>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</si>
  <si>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</si>
  <si>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</si>
  <si>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</si>
  <si>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</si>
  <si>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</si>
  <si>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</si>
  <si>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</si>
  <si>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</si>
  <si>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</si>
  <si>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</si>
  <si>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</si>
  <si>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</si>
  <si>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</si>
  <si>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</si>
  <si>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</si>
  <si>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</si>
  <si>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</si>
  <si>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</si>
  <si>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</si>
  <si>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</si>
  <si>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</si>
  <si>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</si>
  <si>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</si>
  <si>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</si>
  <si>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</si>
  <si>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</si>
  <si>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</si>
  <si>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</si>
  <si>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</si>
  <si>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</si>
  <si>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</si>
  <si>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</si>
  <si>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</si>
  <si>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</si>
  <si>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</si>
  <si>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</si>
  <si>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</si>
  <si>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</si>
  <si>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</si>
  <si>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</si>
  <si>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</si>
  <si>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</si>
  <si>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</si>
  <si>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</si>
  <si>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</si>
  <si>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</si>
  <si>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</si>
  <si>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</si>
  <si>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</si>
  <si>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</si>
  <si>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</si>
  <si>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</si>
  <si>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</si>
  <si>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</si>
  <si>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</si>
  <si>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</si>
  <si>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</si>
  <si>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</si>
  <si>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</si>
  <si>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</si>
  <si>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</si>
  <si>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</si>
  <si>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</si>
  <si>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</si>
  <si>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</si>
  <si>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</si>
  <si>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</si>
  <si>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</si>
  <si>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</si>
  <si>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</si>
  <si>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</si>
  <si>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</si>
  <si>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</si>
  <si>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</si>
  <si>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</si>
  <si>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</si>
  <si>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</si>
  <si>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</si>
  <si>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</si>
  <si>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</si>
  <si>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</si>
  <si>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</si>
  <si>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</si>
  <si>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</si>
  <si>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</si>
  <si>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</si>
  <si>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</si>
  <si>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</si>
  <si>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</si>
  <si>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</si>
  <si>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</si>
  <si>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</si>
  <si>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</si>
  <si>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</si>
  <si>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</si>
  <si>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</si>
  <si>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</si>
  <si>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</si>
  <si>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</si>
  <si>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</si>
  <si>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</si>
  <si>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</si>
  <si>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</si>
  <si>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</si>
  <si>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</si>
  <si>
    <t>Please note that we initially reported 4,128,998 people had received the first dose of the Covid vaccination and 3,742,826 had received their second dose. This has been corrected at 5pm on 7 September following the discovery of a data processing error by PHS</t>
  </si>
  <si>
    <t>week to 07/09/2021</t>
  </si>
  <si>
    <t>30/08/21 - 05/09/21</t>
  </si>
  <si>
    <t>Please note that due to IT issues, the figures reported today are likely to be an underestimate of the total tests and cases. All affected data will be included in tomorrow’s reports.</t>
  </si>
  <si>
    <t>week to 14/09/2021</t>
  </si>
  <si>
    <t>06/09/21 - 12/09/21</t>
  </si>
  <si>
    <t>Please note that on 16 September 2021, daily data on new vaccinations were not refreshed due to a technical issue affecting the availability of the data. These figures were updated on 17 September 2021.</t>
  </si>
  <si>
    <t xml:space="preserve">On 16 September 2021, daily data on new cases and tests were not refreshed due to a technical issue affecting the availability of the data. </t>
  </si>
  <si>
    <t>The technical issues that prevented publication of yesterday’s confirmed COVID-19 cases and test positivity have now been resolved. The daily figures reported today reflect the records processed by Public Health Scotland in the last 24 hours. Cumulative totals include all tests and cases reported in the last 48 hours.</t>
  </si>
  <si>
    <t>NHS Borders Lab have not submitted lab files since 1pm on Monday 20 September, investigation into this issue is ongoing. Please also note the issue relating to the submission of files from NHS Grampian Lab, reported yesterday, is now resolved. All files from NHS Grampian Lab have been received and processed and are included in today’s figures.</t>
  </si>
  <si>
    <t>There may be variability in the number of new cases and tests reported in the latest 24 hour period. This is due to a backlog of data being processed following technical issues affecting reporting on 16 September 2021.</t>
  </si>
  <si>
    <t>NHS Grampian Lab have not submitted lab files since Saturday 18 September, investigation into this issue is ongoing.</t>
  </si>
  <si>
    <t>Data only based on 29 local authorities due to school holidays</t>
  </si>
  <si>
    <t>Data only based on 25 local authorities due to school holidays</t>
  </si>
  <si>
    <t>week to 21/09/2021</t>
  </si>
  <si>
    <t>* On Tuesday 21 September we published a figure of 9,423,100 for doses allocated. This figure was not in line with the methodology that is used to calculate allocation and was corrected on Wednesday 22 September.</t>
  </si>
  <si>
    <t>13/09/21 - 19/09/21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</si>
</sst>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
      <b/>
      <sz val="11"/>
      <color rgb="FF1F497D"/>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tint="-0.34998626667073579"/>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7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0" fontId="24" fillId="0" borderId="0" xfId="0" applyFont="1" applyAlignment="1">
      <alignment horizontal="left"/>
    </xf>
    <xf numFmtId="0" fontId="77" fillId="0" borderId="0" xfId="0" applyFont="1"/>
    <xf numFmtId="3" fontId="30" fillId="41" borderId="0" xfId="0" applyNumberFormat="1" applyFont="1" applyFill="1"/>
    <xf numFmtId="3" fontId="30" fillId="41" borderId="3" xfId="0" applyNumberFormat="1" applyFont="1" applyFill="1" applyBorder="1"/>
    <xf numFmtId="168" fontId="30" fillId="41" borderId="10" xfId="7" applyNumberFormat="1" applyFont="1" applyFill="1" applyBorder="1" applyAlignment="1">
      <alignment horizontal="right" vertical="center"/>
    </xf>
    <xf numFmtId="166" fontId="30" fillId="41" borderId="8" xfId="4" applyNumberFormat="1" applyFont="1" applyFill="1" applyBorder="1"/>
    <xf numFmtId="166" fontId="30" fillId="41" borderId="3" xfId="4" applyNumberFormat="1" applyFont="1" applyFill="1" applyBorder="1"/>
    <xf numFmtId="166" fontId="30" fillId="41" borderId="10" xfId="4" applyNumberFormat="1" applyFont="1" applyFill="1" applyBorder="1"/>
    <xf numFmtId="166" fontId="30" fillId="41" borderId="0" xfId="4" applyNumberFormat="1" applyFont="1" applyFill="1"/>
    <xf numFmtId="168" fontId="30" fillId="41" borderId="10" xfId="7" applyNumberFormat="1" applyFont="1" applyFill="1" applyBorder="1"/>
    <xf numFmtId="167" fontId="30" fillId="41" borderId="8" xfId="4" applyNumberFormat="1" applyFont="1" applyFill="1" applyBorder="1"/>
    <xf numFmtId="167" fontId="30" fillId="41" borderId="10" xfId="4" applyNumberFormat="1" applyFont="1" applyFill="1" applyBorder="1"/>
    <xf numFmtId="168" fontId="30" fillId="41" borderId="3" xfId="7" applyNumberFormat="1" applyFont="1" applyFill="1" applyBorder="1"/>
    <xf numFmtId="14" fontId="2" fillId="0" borderId="10" xfId="0" applyNumberFormat="1" applyFont="1" applyBorder="1"/>
    <xf numFmtId="14" fontId="2" fillId="4" borderId="0" xfId="0" applyNumberFormat="1" applyFont="1" applyFill="1"/>
    <xf numFmtId="168" fontId="2" fillId="0" borderId="0" xfId="0" applyNumberFormat="1" applyFont="1"/>
    <xf numFmtId="3" fontId="2" fillId="4" borderId="0" xfId="0" applyNumberFormat="1" applyFont="1" applyFill="1"/>
    <xf numFmtId="168" fontId="2" fillId="4" borderId="0" xfId="0" applyNumberFormat="1" applyFont="1" applyFill="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286095fe94324b0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pt idx="375">
                  <c:v>44460</c:v>
                </c:pt>
                <c:pt idx="376">
                  <c:v>44461</c:v>
                </c:pt>
                <c:pt idx="377">
                  <c:v>44462</c:v>
                </c:pt>
                <c:pt idx="378">
                  <c:v>44463</c:v>
                </c:pt>
                <c:pt idx="379">
                  <c:v>44464</c:v>
                </c:pt>
                <c:pt idx="380">
                  <c:v>44465</c:v>
                </c:pt>
                <c:pt idx="381">
                  <c:v>44466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pt idx="358">
                  <c:v>670</c:v>
                </c:pt>
                <c:pt idx="359">
                  <c:v>719</c:v>
                </c:pt>
                <c:pt idx="360">
                  <c:v>771</c:v>
                </c:pt>
                <c:pt idx="361">
                  <c:v>805</c:v>
                </c:pt>
                <c:pt idx="362">
                  <c:v>883</c:v>
                </c:pt>
                <c:pt idx="363">
                  <c:v>928</c:v>
                </c:pt>
                <c:pt idx="364">
                  <c:v>977</c:v>
                </c:pt>
                <c:pt idx="365">
                  <c:v>984</c:v>
                </c:pt>
                <c:pt idx="366">
                  <c:v>1023</c:v>
                </c:pt>
                <c:pt idx="367">
                  <c:v>1048</c:v>
                </c:pt>
                <c:pt idx="368">
                  <c:v>1065</c:v>
                </c:pt>
                <c:pt idx="369">
                  <c:v>1079</c:v>
                </c:pt>
                <c:pt idx="370">
                  <c:v>1054</c:v>
                </c:pt>
                <c:pt idx="371">
                  <c:v>1037</c:v>
                </c:pt>
                <c:pt idx="372">
                  <c:v>1051</c:v>
                </c:pt>
                <c:pt idx="373">
                  <c:v>1074</c:v>
                </c:pt>
                <c:pt idx="374">
                  <c:v>1088</c:v>
                </c:pt>
                <c:pt idx="375">
                  <c:v>1107</c:v>
                </c:pt>
                <c:pt idx="376">
                  <c:v>1076</c:v>
                </c:pt>
                <c:pt idx="377">
                  <c:v>1057</c:v>
                </c:pt>
                <c:pt idx="378">
                  <c:v>1011</c:v>
                </c:pt>
                <c:pt idx="379">
                  <c:v>1004</c:v>
                </c:pt>
                <c:pt idx="380">
                  <c:v>1003</c:v>
                </c:pt>
                <c:pt idx="381">
                  <c:v>1023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pt idx="570">
                  <c:v>44462</c:v>
                </c:pt>
                <c:pt idx="571">
                  <c:v>44463</c:v>
                </c:pt>
                <c:pt idx="572">
                  <c:v>44464</c:v>
                </c:pt>
                <c:pt idx="573">
                  <c:v>44465</c:v>
                </c:pt>
                <c:pt idx="574">
                  <c:v>44466</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pt idx="570">
                  <c:v>44462</c:v>
                </c:pt>
                <c:pt idx="571">
                  <c:v>44463</c:v>
                </c:pt>
                <c:pt idx="572">
                  <c:v>44464</c:v>
                </c:pt>
                <c:pt idx="573">
                  <c:v>44465</c:v>
                </c:pt>
                <c:pt idx="574">
                  <c:v>44466</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pt idx="538">
                  <c:v>44460</c:v>
                </c:pt>
                <c:pt idx="539">
                  <c:v>44461</c:v>
                </c:pt>
                <c:pt idx="540">
                  <c:v>44462</c:v>
                </c:pt>
                <c:pt idx="541">
                  <c:v>44463</c:v>
                </c:pt>
                <c:pt idx="542">
                  <c:v>44464</c:v>
                </c:pt>
                <c:pt idx="543">
                  <c:v>44465</c:v>
                </c:pt>
                <c:pt idx="544">
                  <c:v>44466</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pt idx="538">
                  <c:v>44460</c:v>
                </c:pt>
                <c:pt idx="539">
                  <c:v>44461</c:v>
                </c:pt>
                <c:pt idx="540">
                  <c:v>44462</c:v>
                </c:pt>
                <c:pt idx="541">
                  <c:v>44463</c:v>
                </c:pt>
                <c:pt idx="542">
                  <c:v>44464</c:v>
                </c:pt>
                <c:pt idx="543">
                  <c:v>44465</c:v>
                </c:pt>
                <c:pt idx="544">
                  <c:v>44466</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pt idx="375">
                  <c:v>44460</c:v>
                </c:pt>
                <c:pt idx="376">
                  <c:v>44461</c:v>
                </c:pt>
                <c:pt idx="377">
                  <c:v>44462</c:v>
                </c:pt>
                <c:pt idx="378">
                  <c:v>44463</c:v>
                </c:pt>
                <c:pt idx="379">
                  <c:v>44464</c:v>
                </c:pt>
                <c:pt idx="380">
                  <c:v>44465</c:v>
                </c:pt>
                <c:pt idx="381">
                  <c:v>44466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pt idx="358">
                  <c:v>58</c:v>
                </c:pt>
                <c:pt idx="359">
                  <c:v>61</c:v>
                </c:pt>
                <c:pt idx="360">
                  <c:v>71</c:v>
                </c:pt>
                <c:pt idx="361">
                  <c:v>77</c:v>
                </c:pt>
                <c:pt idx="362">
                  <c:v>82</c:v>
                </c:pt>
                <c:pt idx="363">
                  <c:v>87</c:v>
                </c:pt>
                <c:pt idx="364">
                  <c:v>82</c:v>
                </c:pt>
                <c:pt idx="365">
                  <c:v>83</c:v>
                </c:pt>
                <c:pt idx="366">
                  <c:v>90</c:v>
                </c:pt>
                <c:pt idx="367">
                  <c:v>90</c:v>
                </c:pt>
                <c:pt idx="368">
                  <c:v>89</c:v>
                </c:pt>
                <c:pt idx="369">
                  <c:v>91</c:v>
                </c:pt>
                <c:pt idx="370">
                  <c:v>94</c:v>
                </c:pt>
                <c:pt idx="371">
                  <c:v>87</c:v>
                </c:pt>
                <c:pt idx="372">
                  <c:v>99</c:v>
                </c:pt>
                <c:pt idx="373">
                  <c:v>100</c:v>
                </c:pt>
                <c:pt idx="374">
                  <c:v>97</c:v>
                </c:pt>
                <c:pt idx="375">
                  <c:v>94</c:v>
                </c:pt>
                <c:pt idx="376">
                  <c:v>82</c:v>
                </c:pt>
                <c:pt idx="377">
                  <c:v>86</c:v>
                </c:pt>
                <c:pt idx="378">
                  <c:v>79</c:v>
                </c:pt>
                <c:pt idx="379">
                  <c:v>80</c:v>
                </c:pt>
                <c:pt idx="380">
                  <c:v>79</c:v>
                </c:pt>
                <c:pt idx="381">
                  <c:v>76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Discharges'!$A$4:$A$527</c:f>
              <c:strCache>
                <c:ptCount val="52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pt idx="509">
                  <c:v>08/09/2021</c:v>
                </c:pt>
                <c:pt idx="516">
                  <c:v>15/09/2021</c:v>
                </c:pt>
                <c:pt idx="523">
                  <c:v>22/09/2021</c:v>
                </c:pt>
              </c:strCache>
            </c:strRef>
          </c:cat>
          <c:val>
            <c:numRef>
              <c:f>'Table 4 - Delayed Discharges'!$C$4:$C$527</c:f>
              <c:numCache>
                <c:formatCode>#,##0</c:formatCode>
                <c:ptCount val="52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pt idx="509">
                  <c:v>1521</c:v>
                </c:pt>
                <c:pt idx="516">
                  <c:v>1507</c:v>
                </c:pt>
                <c:pt idx="523">
                  <c:v>1561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pt idx="570">
                  <c:v>44462</c:v>
                </c:pt>
                <c:pt idx="571">
                  <c:v>44463</c:v>
                </c:pt>
                <c:pt idx="572">
                  <c:v>44464</c:v>
                </c:pt>
                <c:pt idx="573">
                  <c:v>44465</c:v>
                </c:pt>
                <c:pt idx="574">
                  <c:v>44466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pt idx="551">
                  <c:v>6152</c:v>
                </c:pt>
                <c:pt idx="552">
                  <c:v>6368</c:v>
                </c:pt>
                <c:pt idx="553">
                  <c:v>7065</c:v>
                </c:pt>
                <c:pt idx="554">
                  <c:v>5692</c:v>
                </c:pt>
                <c:pt idx="555">
                  <c:v>5810</c:v>
                </c:pt>
                <c:pt idx="556">
                  <c:v>6836</c:v>
                </c:pt>
                <c:pt idx="557">
                  <c:v>6815</c:v>
                </c:pt>
                <c:pt idx="558">
                  <c:v>4298</c:v>
                </c:pt>
                <c:pt idx="559">
                  <c:v>5903</c:v>
                </c:pt>
                <c:pt idx="560">
                  <c:v>4241</c:v>
                </c:pt>
                <c:pt idx="561">
                  <c:v>3375</c:v>
                </c:pt>
                <c:pt idx="562">
                  <c:v>4917</c:v>
                </c:pt>
                <c:pt idx="564">
                  <c:v>5529</c:v>
                </c:pt>
                <c:pt idx="565">
                  <c:v>6116</c:v>
                </c:pt>
                <c:pt idx="566">
                  <c:v>3833</c:v>
                </c:pt>
                <c:pt idx="567">
                  <c:v>2917</c:v>
                </c:pt>
                <c:pt idx="568">
                  <c:v>2870</c:v>
                </c:pt>
                <c:pt idx="569">
                  <c:v>3598</c:v>
                </c:pt>
                <c:pt idx="570">
                  <c:v>4024</c:v>
                </c:pt>
                <c:pt idx="571">
                  <c:v>3667</c:v>
                </c:pt>
                <c:pt idx="572">
                  <c:v>3261</c:v>
                </c:pt>
                <c:pt idx="573">
                  <c:v>2556</c:v>
                </c:pt>
                <c:pt idx="574">
                  <c:v>2069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pt idx="401">
                  <c:v>44462</c:v>
                </c:pt>
                <c:pt idx="402">
                  <c:v>44463</c:v>
                </c:pt>
                <c:pt idx="403">
                  <c:v>44464</c:v>
                </c:pt>
                <c:pt idx="404">
                  <c:v>44465</c:v>
                </c:pt>
                <c:pt idx="405">
                  <c:v>44466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pt idx="382">
                  <c:v>0.129</c:v>
                </c:pt>
                <c:pt idx="383">
                  <c:v>0.14199999999999999</c:v>
                </c:pt>
                <c:pt idx="384">
                  <c:v>0.14499999999999999</c:v>
                </c:pt>
                <c:pt idx="385">
                  <c:v>0.13200000000000001</c:v>
                </c:pt>
                <c:pt idx="386">
                  <c:v>0.108</c:v>
                </c:pt>
                <c:pt idx="387">
                  <c:v>0.108</c:v>
                </c:pt>
                <c:pt idx="388">
                  <c:v>0.111</c:v>
                </c:pt>
                <c:pt idx="389">
                  <c:v>0.109</c:v>
                </c:pt>
                <c:pt idx="390">
                  <c:v>0.115</c:v>
                </c:pt>
                <c:pt idx="391">
                  <c:v>0.113</c:v>
                </c:pt>
                <c:pt idx="392">
                  <c:v>0.114</c:v>
                </c:pt>
                <c:pt idx="393">
                  <c:v>9.1999999999999998E-2</c:v>
                </c:pt>
                <c:pt idx="395">
                  <c:v>9.9000000000000005E-2</c:v>
                </c:pt>
                <c:pt idx="396">
                  <c:v>0.09</c:v>
                </c:pt>
                <c:pt idx="397">
                  <c:v>9.0999999999999998E-2</c:v>
                </c:pt>
                <c:pt idx="398">
                  <c:v>0.108</c:v>
                </c:pt>
                <c:pt idx="399">
                  <c:v>0.11700000000000001</c:v>
                </c:pt>
                <c:pt idx="400">
                  <c:v>7.8E-2</c:v>
                </c:pt>
                <c:pt idx="401">
                  <c:v>0.08</c:v>
                </c:pt>
                <c:pt idx="402">
                  <c:v>8.5000000000000006E-2</c:v>
                </c:pt>
                <c:pt idx="403">
                  <c:v>8.7999999999999995E-2</c:v>
                </c:pt>
                <c:pt idx="404">
                  <c:v>8.8999999999999996E-2</c:v>
                </c:pt>
                <c:pt idx="405">
                  <c:v>9.5000000000000001E-2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pt idx="401">
                  <c:v>44462</c:v>
                </c:pt>
                <c:pt idx="402">
                  <c:v>44463</c:v>
                </c:pt>
                <c:pt idx="403">
                  <c:v>44464</c:v>
                </c:pt>
                <c:pt idx="404">
                  <c:v>44465</c:v>
                </c:pt>
                <c:pt idx="405">
                  <c:v>44466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pt idx="382" formatCode="0.0%">
                  <c:v>0.12654308870130962</c:v>
                </c:pt>
                <c:pt idx="383" formatCode="0.0%">
                  <c:v>0.1272573622092357</c:v>
                </c:pt>
                <c:pt idx="384" formatCode="0.0%">
                  <c:v>0.12865330437213704</c:v>
                </c:pt>
                <c:pt idx="385" formatCode="0.0%">
                  <c:v>0.12665965522948219</c:v>
                </c:pt>
                <c:pt idx="386" formatCode="0.0%">
                  <c:v>0.12572801922691768</c:v>
                </c:pt>
                <c:pt idx="387" formatCode="0.0%">
                  <c:v>0.12499540400140768</c:v>
                </c:pt>
                <c:pt idx="388" formatCode="0.0%">
                  <c:v>0.12338964676122505</c:v>
                </c:pt>
                <c:pt idx="389" formatCode="0.0%">
                  <c:v>0.12103042123125889</c:v>
                </c:pt>
                <c:pt idx="390" formatCode="0.0%">
                  <c:v>0.11755742175170622</c:v>
                </c:pt>
                <c:pt idx="391" formatCode="0.0%">
                  <c:v>0.11323124010216433</c:v>
                </c:pt>
                <c:pt idx="392" formatCode="0.0%">
                  <c:v>0.11086749839927046</c:v>
                </c:pt>
                <c:pt idx="393" formatCode="0.0%">
                  <c:v>0.10831846837364414</c:v>
                </c:pt>
                <c:pt idx="395" formatCode="0.0%">
                  <c:v>0.10294851908315636</c:v>
                </c:pt>
                <c:pt idx="396" formatCode="0.0%">
                  <c:v>9.9414039504786403E-2</c:v>
                </c:pt>
                <c:pt idx="397" formatCode="0.0%">
                  <c:v>9.5593768462949716E-2</c:v>
                </c:pt>
                <c:pt idx="398" formatCode="0.0%">
                  <c:v>9.4515372379726334E-2</c:v>
                </c:pt>
                <c:pt idx="399" formatCode="0.0%">
                  <c:v>9.4455110848553472E-2</c:v>
                </c:pt>
                <c:pt idx="400" formatCode="0.0%">
                  <c:v>9.2065245580295649E-2</c:v>
                </c:pt>
                <c:pt idx="401" formatCode="0.0%">
                  <c:v>9.2139584484179624E-2</c:v>
                </c:pt>
                <c:pt idx="402" formatCode="0.0%">
                  <c:v>8.993436189971632E-2</c:v>
                </c:pt>
                <c:pt idx="403" formatCode="0.0%">
                  <c:v>8.9544666058731973E-2</c:v>
                </c:pt>
                <c:pt idx="404" formatCode="0.0%">
                  <c:v>8.9262388507951443E-2</c:v>
                </c:pt>
                <c:pt idx="405" formatCode="0.0%">
                  <c:v>8.7696625064618561E-2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pt idx="401">
                  <c:v>44462</c:v>
                </c:pt>
                <c:pt idx="402">
                  <c:v>44463</c:v>
                </c:pt>
                <c:pt idx="403">
                  <c:v>44464</c:v>
                </c:pt>
                <c:pt idx="404">
                  <c:v>44465</c:v>
                </c:pt>
                <c:pt idx="405">
                  <c:v>44466</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Workforce'!$B$117:$B$193</c:f>
              <c:numCache>
                <c:formatCode>#,##0</c:formatCode>
                <c:ptCount val="7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pt idx="74">
                  <c:v>1619.2857142857142</c:v>
                </c:pt>
                <c:pt idx="75">
                  <c:v>1453</c:v>
                </c:pt>
                <c:pt idx="76">
                  <c:v>1269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Workforce'!$C$117:$C$193</c:f>
              <c:numCache>
                <c:formatCode>#,##0</c:formatCode>
                <c:ptCount val="7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pt idx="74">
                  <c:v>84.714285714285708</c:v>
                </c:pt>
                <c:pt idx="75">
                  <c:v>71</c:v>
                </c:pt>
                <c:pt idx="76">
                  <c:v>56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Workforce'!$D$117:$D$193</c:f>
              <c:numCache>
                <c:formatCode>#,##0</c:formatCode>
                <c:ptCount val="7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pt idx="74">
                  <c:v>1594.4285714285713</c:v>
                </c:pt>
                <c:pt idx="75">
                  <c:v>1504</c:v>
                </c:pt>
                <c:pt idx="76">
                  <c:v>1202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pt idx="539">
                  <c:v>44443</c:v>
                </c:pt>
                <c:pt idx="540">
                  <c:v>44444</c:v>
                </c:pt>
                <c:pt idx="541">
                  <c:v>44445</c:v>
                </c:pt>
                <c:pt idx="542">
                  <c:v>44446</c:v>
                </c:pt>
                <c:pt idx="543">
                  <c:v>44447</c:v>
                </c:pt>
                <c:pt idx="544">
                  <c:v>44448</c:v>
                </c:pt>
                <c:pt idx="545">
                  <c:v>44449</c:v>
                </c:pt>
                <c:pt idx="546">
                  <c:v>44450</c:v>
                </c:pt>
                <c:pt idx="547">
                  <c:v>44451</c:v>
                </c:pt>
                <c:pt idx="548">
                  <c:v>44452</c:v>
                </c:pt>
                <c:pt idx="549">
                  <c:v>44453</c:v>
                </c:pt>
                <c:pt idx="550">
                  <c:v>44454</c:v>
                </c:pt>
                <c:pt idx="551">
                  <c:v>44455</c:v>
                </c:pt>
                <c:pt idx="552">
                  <c:v>44456</c:v>
                </c:pt>
                <c:pt idx="553">
                  <c:v>44457</c:v>
                </c:pt>
                <c:pt idx="554">
                  <c:v>44458</c:v>
                </c:pt>
                <c:pt idx="555">
                  <c:v>44459</c:v>
                </c:pt>
                <c:pt idx="556">
                  <c:v>44460</c:v>
                </c:pt>
                <c:pt idx="557">
                  <c:v>44461</c:v>
                </c:pt>
                <c:pt idx="558">
                  <c:v>44462</c:v>
                </c:pt>
                <c:pt idx="559">
                  <c:v>44463</c:v>
                </c:pt>
                <c:pt idx="560">
                  <c:v>44464</c:v>
                </c:pt>
                <c:pt idx="561">
                  <c:v>44465</c:v>
                </c:pt>
                <c:pt idx="562">
                  <c:v>44466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pt idx="539">
                  <c:v>8165</c:v>
                </c:pt>
                <c:pt idx="540">
                  <c:v>8165</c:v>
                </c:pt>
                <c:pt idx="541">
                  <c:v>8165</c:v>
                </c:pt>
                <c:pt idx="542">
                  <c:v>8181</c:v>
                </c:pt>
                <c:pt idx="543">
                  <c:v>8198</c:v>
                </c:pt>
                <c:pt idx="544">
                  <c:v>8210</c:v>
                </c:pt>
                <c:pt idx="545">
                  <c:v>8232</c:v>
                </c:pt>
                <c:pt idx="546">
                  <c:v>8242</c:v>
                </c:pt>
                <c:pt idx="547">
                  <c:v>8242</c:v>
                </c:pt>
                <c:pt idx="548">
                  <c:v>8242</c:v>
                </c:pt>
                <c:pt idx="549">
                  <c:v>8263</c:v>
                </c:pt>
                <c:pt idx="550">
                  <c:v>8293</c:v>
                </c:pt>
                <c:pt idx="551">
                  <c:v>8319</c:v>
                </c:pt>
                <c:pt idx="552">
                  <c:v>8349</c:v>
                </c:pt>
                <c:pt idx="553">
                  <c:v>8376</c:v>
                </c:pt>
                <c:pt idx="554">
                  <c:v>8378</c:v>
                </c:pt>
                <c:pt idx="555">
                  <c:v>8378</c:v>
                </c:pt>
                <c:pt idx="556">
                  <c:v>8396</c:v>
                </c:pt>
                <c:pt idx="557">
                  <c:v>8427</c:v>
                </c:pt>
                <c:pt idx="558">
                  <c:v>8464</c:v>
                </c:pt>
                <c:pt idx="559">
                  <c:v>8514</c:v>
                </c:pt>
                <c:pt idx="560">
                  <c:v>8532</c:v>
                </c:pt>
                <c:pt idx="561">
                  <c:v>8534</c:v>
                </c:pt>
                <c:pt idx="562">
                  <c:v>8535</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21-22'!$A$4:$A$29</c:f>
              <c:numCache>
                <c:formatCode>m/d/yyyy</c:formatCode>
                <c:ptCount val="26"/>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pt idx="20">
                  <c:v>44455</c:v>
                </c:pt>
                <c:pt idx="21">
                  <c:v>44456</c:v>
                </c:pt>
                <c:pt idx="22">
                  <c:v>44459</c:v>
                </c:pt>
                <c:pt idx="23">
                  <c:v>44460</c:v>
                </c:pt>
                <c:pt idx="24">
                  <c:v>44461</c:v>
                </c:pt>
                <c:pt idx="25">
                  <c:v>44462</c:v>
                </c:pt>
              </c:numCache>
            </c:numRef>
          </c:cat>
          <c:val>
            <c:numRef>
              <c:f>'Table 9 - School absence 21-22'!$E$4:$E$29</c:f>
              <c:numCache>
                <c:formatCode>0.0%</c:formatCode>
                <c:ptCount val="26"/>
                <c:pt idx="0">
                  <c:v>1.02106357E-2</c:v>
                </c:pt>
                <c:pt idx="1">
                  <c:v>1.1830958800000001E-2</c:v>
                </c:pt>
                <c:pt idx="2">
                  <c:v>1.8031919900000002E-2</c:v>
                </c:pt>
                <c:pt idx="3">
                  <c:v>2.2238168199999998E-2</c:v>
                </c:pt>
                <c:pt idx="4">
                  <c:v>2.5642376600000003E-2</c:v>
                </c:pt>
                <c:pt idx="5">
                  <c:v>2.9201549899999998E-2</c:v>
                </c:pt>
                <c:pt idx="6">
                  <c:v>3.2568570499999998E-2</c:v>
                </c:pt>
                <c:pt idx="7">
                  <c:v>4.2684439599999999E-2</c:v>
                </c:pt>
                <c:pt idx="8">
                  <c:v>4.9455553200000002E-2</c:v>
                </c:pt>
                <c:pt idx="9">
                  <c:v>5.0979028900000001E-2</c:v>
                </c:pt>
                <c:pt idx="10">
                  <c:v>5.2205423399999999E-2</c:v>
                </c:pt>
                <c:pt idx="11">
                  <c:v>5.4328086800000001E-2</c:v>
                </c:pt>
                <c:pt idx="12">
                  <c:v>5.1778249800000002E-2</c:v>
                </c:pt>
                <c:pt idx="13">
                  <c:v>5.6856391699999995E-2</c:v>
                </c:pt>
                <c:pt idx="14">
                  <c:v>5.6541459599999996E-2</c:v>
                </c:pt>
                <c:pt idx="15">
                  <c:v>5.2510323599999999E-2</c:v>
                </c:pt>
                <c:pt idx="16">
                  <c:v>5.1882744299999999E-2</c:v>
                </c:pt>
                <c:pt idx="17">
                  <c:v>4.1951112800000002E-2</c:v>
                </c:pt>
                <c:pt idx="18">
                  <c:v>4.3382991199999998E-2</c:v>
                </c:pt>
                <c:pt idx="19">
                  <c:v>4.1999372800000004E-2</c:v>
                </c:pt>
                <c:pt idx="20">
                  <c:v>3.9051416299999996E-2</c:v>
                </c:pt>
                <c:pt idx="21">
                  <c:v>3.61628581E-2</c:v>
                </c:pt>
                <c:pt idx="22">
                  <c:v>2.8965861200000002E-2</c:v>
                </c:pt>
                <c:pt idx="23">
                  <c:v>3.0324379200000001E-2</c:v>
                </c:pt>
                <c:pt idx="24">
                  <c:v>2.9717803599999999E-2</c:v>
                </c:pt>
                <c:pt idx="25">
                  <c:v>2.8594687099999998E-2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21-22'!$A$4:$A$29</c:f>
              <c:numCache>
                <c:formatCode>m/d/yyyy</c:formatCode>
                <c:ptCount val="26"/>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pt idx="20">
                  <c:v>44455</c:v>
                </c:pt>
                <c:pt idx="21">
                  <c:v>44456</c:v>
                </c:pt>
                <c:pt idx="22">
                  <c:v>44459</c:v>
                </c:pt>
                <c:pt idx="23">
                  <c:v>44460</c:v>
                </c:pt>
                <c:pt idx="24">
                  <c:v>44461</c:v>
                </c:pt>
                <c:pt idx="25">
                  <c:v>44462</c:v>
                </c:pt>
              </c:numCache>
            </c:numRef>
          </c:cat>
          <c:val>
            <c:numRef>
              <c:f>'Table 9 - School absence 21-22'!$D$4:$D$29</c:f>
              <c:numCache>
                <c:formatCode>0.0%</c:formatCode>
                <c:ptCount val="26"/>
                <c:pt idx="0">
                  <c:v>3.9636977300000001E-2</c:v>
                </c:pt>
                <c:pt idx="1">
                  <c:v>4.7277320899999996E-2</c:v>
                </c:pt>
                <c:pt idx="2">
                  <c:v>5.3141279499999999E-2</c:v>
                </c:pt>
                <c:pt idx="3">
                  <c:v>5.5061872300000002E-2</c:v>
                </c:pt>
                <c:pt idx="4">
                  <c:v>5.7166515599999995E-2</c:v>
                </c:pt>
                <c:pt idx="5">
                  <c:v>6.2782762800000003E-2</c:v>
                </c:pt>
                <c:pt idx="6">
                  <c:v>7.5767896900000006E-2</c:v>
                </c:pt>
                <c:pt idx="7">
                  <c:v>8.2507042599999997E-2</c:v>
                </c:pt>
                <c:pt idx="8">
                  <c:v>7.6943419799999996E-2</c:v>
                </c:pt>
                <c:pt idx="9">
                  <c:v>7.323414369999999E-2</c:v>
                </c:pt>
                <c:pt idx="10">
                  <c:v>7.7980033800000001E-2</c:v>
                </c:pt>
                <c:pt idx="11">
                  <c:v>9.4627480799999997E-2</c:v>
                </c:pt>
                <c:pt idx="12">
                  <c:v>8.6388085099999998E-2</c:v>
                </c:pt>
                <c:pt idx="13">
                  <c:v>8.11639309E-2</c:v>
                </c:pt>
                <c:pt idx="14">
                  <c:v>7.6351616499999997E-2</c:v>
                </c:pt>
                <c:pt idx="15">
                  <c:v>8.1739812600000003E-2</c:v>
                </c:pt>
                <c:pt idx="16">
                  <c:v>9.8684692599999999E-2</c:v>
                </c:pt>
                <c:pt idx="17">
                  <c:v>8.2858186400000006E-2</c:v>
                </c:pt>
                <c:pt idx="18">
                  <c:v>7.7972906699999997E-2</c:v>
                </c:pt>
                <c:pt idx="19">
                  <c:v>7.4632609799999999E-2</c:v>
                </c:pt>
                <c:pt idx="20">
                  <c:v>7.6522524000000008E-2</c:v>
                </c:pt>
                <c:pt idx="21">
                  <c:v>9.0838151800000003E-2</c:v>
                </c:pt>
                <c:pt idx="22">
                  <c:v>7.8481609100000002E-2</c:v>
                </c:pt>
                <c:pt idx="23">
                  <c:v>7.4851493599999999E-2</c:v>
                </c:pt>
                <c:pt idx="24">
                  <c:v>7.5706273399999996E-2</c:v>
                </c:pt>
                <c:pt idx="25">
                  <c:v>8.7565719099999995E-2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max val="0.1800000000000000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393696</xdr:rowOff>
    </xdr:from>
    <xdr:to>
      <xdr:col>13</xdr:col>
      <xdr:colOff>541867</xdr:colOff>
      <xdr:row>355</xdr:row>
      <xdr:rowOff>177800</xdr:rowOff>
    </xdr:to>
    <xdr:sp macro="" textlink="">
      <xdr:nvSpPr>
        <xdr:cNvPr id="4" name="TextBox 3"/>
        <xdr:cNvSpPr txBox="1"/>
      </xdr:nvSpPr>
      <xdr:spPr>
        <a:xfrm>
          <a:off x="7270750" y="761996"/>
          <a:ext cx="6225117" cy="6526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53. On 13/09/2021, data for 12/09/2021 for NHS Lothian and NHS Highland was revised. The total number of COVID-19 patients in hospital and in ICU for 28 days or less each increased by 4 and 2 respectively, from 1,019 to 1,023 and from 88 to 90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54. On 15/09/2021 figures for Covid-19 hospital patients were revised for one health board, increasing the total by 1 for 14/09/2021.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55. On 27/09/2021, data for 25/09/2021 and 26/09/2021 for NHS Ayrshire &amp; Arran and NHS Dumfries &amp; Galloway was revised. The total number of COVID-19 patients in hospital decreased by 1 for each day, from 1,005 to 1,004 and from 1,004 to 1,003 respectively. The total number of COVID-19 patients in ICU increased by 1 on each day, from 79 to 80 and 78 to 79 respectively.</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77"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t="s">
        <v>470</v>
      </c>
      <c r="B191" s="44">
        <v>1619.2857142857142</v>
      </c>
      <c r="C191" s="44">
        <v>84.714285714285708</v>
      </c>
      <c r="D191" s="44">
        <v>1594.4285714285713</v>
      </c>
      <c r="E191" s="9">
        <v>3298.4285714285716</v>
      </c>
    </row>
    <row r="192" spans="1:15" x14ac:dyDescent="0.35">
      <c r="A192" s="106" t="s">
        <v>473</v>
      </c>
      <c r="B192" s="44">
        <v>1453</v>
      </c>
      <c r="C192" s="44">
        <v>71</v>
      </c>
      <c r="D192" s="44">
        <v>1504</v>
      </c>
      <c r="E192" s="9">
        <v>3028</v>
      </c>
    </row>
    <row r="193" spans="1:5" x14ac:dyDescent="0.35">
      <c r="A193" s="106" t="s">
        <v>483</v>
      </c>
      <c r="B193" s="44">
        <v>1269</v>
      </c>
      <c r="C193" s="44">
        <v>56</v>
      </c>
      <c r="D193" s="44">
        <v>1202</v>
      </c>
      <c r="E193" s="9">
        <v>2527</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3"/>
  <sheetViews>
    <sheetView showGridLines="0" zoomScale="89" zoomScaleNormal="90" workbookViewId="0">
      <pane ySplit="3" topLeftCell="A68"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104</v>
      </c>
      <c r="D80" s="195">
        <v>144</v>
      </c>
    </row>
    <row r="81" spans="1:4" x14ac:dyDescent="0.35">
      <c r="A81" s="205">
        <v>35</v>
      </c>
      <c r="B81" s="2" t="s">
        <v>471</v>
      </c>
      <c r="C81" s="195">
        <v>155</v>
      </c>
      <c r="D81" s="195">
        <v>219</v>
      </c>
    </row>
    <row r="82" spans="1:4" x14ac:dyDescent="0.35">
      <c r="A82" s="205">
        <v>36</v>
      </c>
      <c r="B82" s="605" t="s">
        <v>474</v>
      </c>
      <c r="C82" s="2">
        <v>207</v>
      </c>
      <c r="D82" s="378">
        <v>203</v>
      </c>
    </row>
    <row r="83" spans="1:4" x14ac:dyDescent="0.35">
      <c r="A83" s="205">
        <v>37</v>
      </c>
      <c r="B83" s="605" t="s">
        <v>485</v>
      </c>
      <c r="C83" s="2">
        <v>201</v>
      </c>
      <c r="D83" s="378">
        <v>142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6"/>
  <sheetViews>
    <sheetView showGridLines="0" zoomScale="90" zoomScaleNormal="90" workbookViewId="0">
      <pane xSplit="1" ySplit="2" topLeftCell="B64"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row r="74" spans="1:6" x14ac:dyDescent="0.35">
      <c r="A74" s="11">
        <v>44446</v>
      </c>
      <c r="B74" s="366">
        <v>992</v>
      </c>
      <c r="C74" s="366">
        <v>758</v>
      </c>
      <c r="D74" s="244">
        <v>0.71</v>
      </c>
      <c r="E74" s="105">
        <v>38707</v>
      </c>
      <c r="F74" s="80">
        <v>2.5999999999999999E-2</v>
      </c>
    </row>
    <row r="75" spans="1:6" x14ac:dyDescent="0.35">
      <c r="A75" s="11">
        <v>44453</v>
      </c>
      <c r="B75" s="366">
        <v>857</v>
      </c>
      <c r="C75" s="366">
        <v>762</v>
      </c>
      <c r="D75" s="244">
        <v>0.72</v>
      </c>
      <c r="E75" s="105">
        <v>39955</v>
      </c>
      <c r="F75" s="80">
        <v>2.1000000000000001E-2</v>
      </c>
    </row>
    <row r="76" spans="1:6" x14ac:dyDescent="0.35">
      <c r="A76" s="11">
        <v>44460</v>
      </c>
      <c r="B76" s="366">
        <v>673</v>
      </c>
      <c r="C76" s="366">
        <v>723</v>
      </c>
      <c r="D76" s="244">
        <v>0.68</v>
      </c>
      <c r="E76" s="105">
        <v>37388</v>
      </c>
      <c r="F76" s="80">
        <v>1.7999999999999999E-2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8"/>
  <sheetViews>
    <sheetView showGridLines="0" zoomScale="89" zoomScaleNormal="90" workbookViewId="0">
      <pane ySplit="3" topLeftCell="A56"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row r="66" spans="1:4" x14ac:dyDescent="0.35">
      <c r="A66" s="378">
        <v>36</v>
      </c>
      <c r="B66" s="213">
        <v>44447</v>
      </c>
      <c r="C66" s="2">
        <v>114</v>
      </c>
      <c r="D66" s="75">
        <v>0.11</v>
      </c>
    </row>
    <row r="67" spans="1:4" x14ac:dyDescent="0.35">
      <c r="A67" s="378">
        <v>37</v>
      </c>
      <c r="B67" s="213">
        <v>44454</v>
      </c>
      <c r="C67" s="2">
        <v>130</v>
      </c>
      <c r="D67" s="75">
        <v>0.12</v>
      </c>
    </row>
    <row r="68" spans="1:4" x14ac:dyDescent="0.35">
      <c r="A68" s="378">
        <v>38</v>
      </c>
      <c r="B68" s="213">
        <v>44461</v>
      </c>
      <c r="C68" s="2">
        <v>131</v>
      </c>
      <c r="D68" s="7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66"/>
  <sheetViews>
    <sheetView workbookViewId="0">
      <pane xSplit="1" ySplit="3" topLeftCell="B550"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4" x14ac:dyDescent="0.35">
      <c r="A529" s="279">
        <v>44429</v>
      </c>
      <c r="B529" s="120">
        <v>8070</v>
      </c>
    </row>
    <row r="530" spans="1:4" x14ac:dyDescent="0.35">
      <c r="A530" s="279">
        <v>44430</v>
      </c>
      <c r="B530" s="120">
        <v>8070</v>
      </c>
    </row>
    <row r="531" spans="1:4" x14ac:dyDescent="0.35">
      <c r="A531" s="279">
        <v>44431</v>
      </c>
      <c r="B531" s="120">
        <v>8070</v>
      </c>
    </row>
    <row r="532" spans="1:4" x14ac:dyDescent="0.35">
      <c r="A532" s="279">
        <v>44432</v>
      </c>
      <c r="B532" s="120">
        <v>8080</v>
      </c>
    </row>
    <row r="533" spans="1:4" x14ac:dyDescent="0.35">
      <c r="A533" s="279">
        <v>44433</v>
      </c>
      <c r="B533" s="120">
        <v>8085</v>
      </c>
    </row>
    <row r="534" spans="1:4" x14ac:dyDescent="0.35">
      <c r="A534" s="279">
        <v>44434</v>
      </c>
      <c r="B534" s="120">
        <v>8099</v>
      </c>
    </row>
    <row r="535" spans="1:4" x14ac:dyDescent="0.35">
      <c r="A535" s="279">
        <v>44435</v>
      </c>
      <c r="B535" s="120">
        <v>8103</v>
      </c>
    </row>
    <row r="536" spans="1:4" s="365" customFormat="1" x14ac:dyDescent="0.35">
      <c r="A536" s="279">
        <v>44436</v>
      </c>
      <c r="B536" s="120">
        <v>8111</v>
      </c>
      <c r="C536" s="335"/>
    </row>
    <row r="537" spans="1:4" x14ac:dyDescent="0.35">
      <c r="A537" s="279">
        <v>44437</v>
      </c>
      <c r="B537" s="120">
        <v>8111</v>
      </c>
    </row>
    <row r="538" spans="1:4" x14ac:dyDescent="0.35">
      <c r="A538" s="279">
        <v>44438</v>
      </c>
      <c r="B538" s="120">
        <v>8111</v>
      </c>
    </row>
    <row r="539" spans="1:4" x14ac:dyDescent="0.35">
      <c r="A539" s="279">
        <v>44439</v>
      </c>
      <c r="B539" s="120">
        <v>8118</v>
      </c>
    </row>
    <row r="540" spans="1:4" x14ac:dyDescent="0.35">
      <c r="A540" s="279">
        <v>44440</v>
      </c>
      <c r="B540" s="120">
        <v>8127</v>
      </c>
    </row>
    <row r="541" spans="1:4" x14ac:dyDescent="0.35">
      <c r="A541" s="279">
        <v>44441</v>
      </c>
      <c r="B541" s="120">
        <v>8144</v>
      </c>
    </row>
    <row r="542" spans="1:4" s="365" customFormat="1" x14ac:dyDescent="0.35">
      <c r="A542" s="279">
        <v>44442</v>
      </c>
      <c r="B542" s="120">
        <v>8154</v>
      </c>
    </row>
    <row r="543" spans="1:4" x14ac:dyDescent="0.35">
      <c r="A543" s="279">
        <v>44443</v>
      </c>
      <c r="B543" s="120">
        <v>8165</v>
      </c>
      <c r="D543" s="335"/>
    </row>
    <row r="544" spans="1:4" x14ac:dyDescent="0.35">
      <c r="A544" s="279">
        <v>44444</v>
      </c>
      <c r="B544" s="120">
        <v>8165</v>
      </c>
    </row>
    <row r="545" spans="1:3" s="365" customFormat="1" x14ac:dyDescent="0.35">
      <c r="A545" s="279">
        <v>44445</v>
      </c>
      <c r="B545" s="120">
        <v>8165</v>
      </c>
    </row>
    <row r="546" spans="1:3" x14ac:dyDescent="0.35">
      <c r="A546" s="279">
        <v>44446</v>
      </c>
      <c r="B546" s="120">
        <v>8181</v>
      </c>
    </row>
    <row r="547" spans="1:3" x14ac:dyDescent="0.35">
      <c r="A547" s="279">
        <v>44447</v>
      </c>
      <c r="B547" s="120">
        <v>8198</v>
      </c>
    </row>
    <row r="548" spans="1:3" x14ac:dyDescent="0.35">
      <c r="A548" s="279">
        <v>44448</v>
      </c>
      <c r="B548" s="120">
        <v>8210</v>
      </c>
    </row>
    <row r="549" spans="1:3" x14ac:dyDescent="0.35">
      <c r="A549" s="279">
        <v>44449</v>
      </c>
      <c r="B549" s="120">
        <v>8232</v>
      </c>
    </row>
    <row r="550" spans="1:3" x14ac:dyDescent="0.35">
      <c r="A550" s="279">
        <v>44450</v>
      </c>
      <c r="B550" s="120">
        <v>8242</v>
      </c>
    </row>
    <row r="551" spans="1:3" x14ac:dyDescent="0.35">
      <c r="A551" s="279">
        <v>44451</v>
      </c>
      <c r="B551" s="120">
        <v>8242</v>
      </c>
    </row>
    <row r="552" spans="1:3" x14ac:dyDescent="0.35">
      <c r="A552" s="279">
        <v>44452</v>
      </c>
      <c r="B552" s="120">
        <v>8242</v>
      </c>
    </row>
    <row r="553" spans="1:3" x14ac:dyDescent="0.35">
      <c r="A553" s="279">
        <v>44453</v>
      </c>
      <c r="B553" s="120">
        <v>8263</v>
      </c>
    </row>
    <row r="554" spans="1:3" x14ac:dyDescent="0.35">
      <c r="A554" s="279">
        <v>44454</v>
      </c>
      <c r="B554" s="120">
        <v>8293</v>
      </c>
    </row>
    <row r="555" spans="1:3" x14ac:dyDescent="0.35">
      <c r="A555" s="279">
        <v>44455</v>
      </c>
      <c r="B555" s="120">
        <v>8319</v>
      </c>
    </row>
    <row r="556" spans="1:3" x14ac:dyDescent="0.35">
      <c r="A556" s="279">
        <v>44456</v>
      </c>
      <c r="B556" s="120">
        <v>8349</v>
      </c>
    </row>
    <row r="557" spans="1:3" x14ac:dyDescent="0.35">
      <c r="A557" s="279">
        <v>44457</v>
      </c>
      <c r="B557" s="120">
        <v>8376</v>
      </c>
      <c r="C557" s="335"/>
    </row>
    <row r="558" spans="1:3" x14ac:dyDescent="0.35">
      <c r="A558" s="279">
        <v>44458</v>
      </c>
      <c r="B558" s="120">
        <v>8378</v>
      </c>
    </row>
    <row r="559" spans="1:3" s="365" customFormat="1" x14ac:dyDescent="0.35">
      <c r="A559" s="279">
        <v>44459</v>
      </c>
      <c r="B559" s="120">
        <v>8378</v>
      </c>
    </row>
    <row r="560" spans="1:3" x14ac:dyDescent="0.35">
      <c r="A560" s="279">
        <v>44460</v>
      </c>
      <c r="B560" s="120">
        <v>8396</v>
      </c>
    </row>
    <row r="561" spans="1:5" x14ac:dyDescent="0.35">
      <c r="A561" s="279">
        <v>44461</v>
      </c>
      <c r="B561" s="120">
        <v>8427</v>
      </c>
      <c r="E561" s="335"/>
    </row>
    <row r="562" spans="1:5" x14ac:dyDescent="0.35">
      <c r="A562" s="279">
        <v>44462</v>
      </c>
      <c r="B562" s="120">
        <v>8464</v>
      </c>
    </row>
    <row r="563" spans="1:5" s="365" customFormat="1" x14ac:dyDescent="0.35">
      <c r="A563" s="279">
        <v>44463</v>
      </c>
      <c r="B563" s="120">
        <v>8514</v>
      </c>
    </row>
    <row r="564" spans="1:5" x14ac:dyDescent="0.35">
      <c r="A564" s="279">
        <v>44464</v>
      </c>
      <c r="B564" s="120">
        <v>8532</v>
      </c>
    </row>
    <row r="565" spans="1:5" x14ac:dyDescent="0.35">
      <c r="A565" s="279">
        <v>44465</v>
      </c>
      <c r="B565" s="120">
        <v>8534</v>
      </c>
    </row>
    <row r="566" spans="1:5" x14ac:dyDescent="0.35">
      <c r="A566" s="279">
        <v>44466</v>
      </c>
      <c r="B566" s="120">
        <v>8535</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9"/>
  <sheetViews>
    <sheetView workbookViewId="0">
      <pane xSplit="1" ySplit="3" topLeftCell="B19"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34" t="s">
        <v>454</v>
      </c>
      <c r="B1" s="634"/>
      <c r="C1" s="634"/>
      <c r="D1" s="634"/>
      <c r="E1" s="634"/>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35">
      <c r="A9" s="587">
        <v>44434</v>
      </c>
      <c r="B9" s="588">
        <v>21073</v>
      </c>
      <c r="C9" s="589">
        <v>0.90800856699999999</v>
      </c>
      <c r="D9" s="589">
        <v>6.2782762800000003E-2</v>
      </c>
      <c r="E9" s="589">
        <v>2.9201549899999998E-2</v>
      </c>
      <c r="O9" s="61">
        <v>44434</v>
      </c>
      <c r="P9" s="561">
        <v>19578</v>
      </c>
      <c r="Q9" s="369">
        <v>0.90970908579999998</v>
      </c>
      <c r="R9" s="369">
        <v>6.3148739700000012E-2</v>
      </c>
      <c r="S9" s="369">
        <v>2.7135774200000001E-2</v>
      </c>
    </row>
    <row r="10" spans="1:19" x14ac:dyDescent="0.35">
      <c r="A10" s="587">
        <v>44435</v>
      </c>
      <c r="B10" s="588">
        <v>23056</v>
      </c>
      <c r="C10" s="589">
        <v>0.89165700619999999</v>
      </c>
      <c r="D10" s="589">
        <v>7.5767896900000006E-2</v>
      </c>
      <c r="E10" s="589">
        <v>3.2568570499999998E-2</v>
      </c>
      <c r="O10" s="61">
        <v>44435</v>
      </c>
      <c r="P10" s="561">
        <v>21683</v>
      </c>
      <c r="Q10" s="369">
        <v>0.89316677229999997</v>
      </c>
      <c r="R10" s="369">
        <v>7.6310612999999999E-2</v>
      </c>
      <c r="S10" s="369">
        <v>3.0517723699999999E-2</v>
      </c>
    </row>
    <row r="11" spans="1:19" x14ac:dyDescent="0.35">
      <c r="A11" s="587">
        <v>44438</v>
      </c>
      <c r="B11" s="588">
        <v>30808</v>
      </c>
      <c r="C11" s="589">
        <v>0.87479856599999994</v>
      </c>
      <c r="D11" s="589">
        <v>8.2507042599999997E-2</v>
      </c>
      <c r="E11" s="589">
        <v>4.2684439599999999E-2</v>
      </c>
      <c r="O11" s="61">
        <v>44438</v>
      </c>
      <c r="P11" s="561">
        <v>28288</v>
      </c>
      <c r="Q11" s="369">
        <v>0.87765351739999997</v>
      </c>
      <c r="R11" s="369">
        <v>8.3144432800000001E-2</v>
      </c>
      <c r="S11" s="369">
        <v>3.9192814899999998E-2</v>
      </c>
    </row>
    <row r="12" spans="1:19" x14ac:dyDescent="0.35">
      <c r="A12" s="587">
        <v>44439</v>
      </c>
      <c r="B12" s="588">
        <v>35652</v>
      </c>
      <c r="C12" s="589">
        <v>0.87358965259999999</v>
      </c>
      <c r="D12" s="589">
        <v>7.6943419799999996E-2</v>
      </c>
      <c r="E12" s="589">
        <v>4.9455553200000002E-2</v>
      </c>
      <c r="O12" s="61">
        <v>44439</v>
      </c>
      <c r="P12" s="561">
        <v>33171</v>
      </c>
      <c r="Q12" s="369">
        <v>0.87657951789999999</v>
      </c>
      <c r="R12" s="369">
        <v>7.7398153599999991E-2</v>
      </c>
      <c r="S12" s="369">
        <v>4.6013093599999999E-2</v>
      </c>
    </row>
    <row r="13" spans="1:19" x14ac:dyDescent="0.35">
      <c r="A13" s="587">
        <v>44440</v>
      </c>
      <c r="B13" s="588">
        <v>36584</v>
      </c>
      <c r="C13" s="589">
        <v>0.87577403070000004</v>
      </c>
      <c r="D13" s="589">
        <v>7.323414369999999E-2</v>
      </c>
      <c r="E13" s="589">
        <v>5.0979028900000001E-2</v>
      </c>
      <c r="O13" s="61">
        <v>44440</v>
      </c>
      <c r="P13" s="561">
        <v>34072</v>
      </c>
      <c r="Q13" s="369">
        <v>0.87879674890000004</v>
      </c>
      <c r="R13" s="369">
        <v>7.37140503E-2</v>
      </c>
      <c r="S13" s="369">
        <v>4.7477833399999995E-2</v>
      </c>
    </row>
    <row r="14" spans="1:19" x14ac:dyDescent="0.35">
      <c r="A14" s="587">
        <v>44441</v>
      </c>
      <c r="B14" s="588">
        <v>37422</v>
      </c>
      <c r="C14" s="589">
        <v>0.86980174579999991</v>
      </c>
      <c r="D14" s="589">
        <v>7.7980033800000001E-2</v>
      </c>
      <c r="E14" s="589">
        <v>5.2205423399999999E-2</v>
      </c>
      <c r="O14" s="61">
        <v>44441</v>
      </c>
      <c r="P14" s="561">
        <v>35168</v>
      </c>
      <c r="Q14" s="369">
        <v>0.87247298709999999</v>
      </c>
      <c r="R14" s="369">
        <v>7.8471165199999998E-2</v>
      </c>
      <c r="S14" s="369">
        <v>4.9043767699999997E-2</v>
      </c>
    </row>
    <row r="15" spans="1:19" x14ac:dyDescent="0.35">
      <c r="A15" s="587">
        <v>44442</v>
      </c>
      <c r="B15" s="588">
        <v>38120</v>
      </c>
      <c r="C15" s="589">
        <v>0.85103709999999999</v>
      </c>
      <c r="D15" s="589">
        <v>9.4627480799999997E-2</v>
      </c>
      <c r="E15" s="589">
        <v>5.4328086800000001E-2</v>
      </c>
      <c r="O15" s="61">
        <v>44442</v>
      </c>
      <c r="P15" s="561">
        <v>36553</v>
      </c>
      <c r="Q15" s="369">
        <v>0.852439795</v>
      </c>
      <c r="R15" s="369">
        <v>9.5456854999999993E-2</v>
      </c>
      <c r="S15" s="369">
        <v>5.2096836200000003E-2</v>
      </c>
    </row>
    <row r="16" spans="1:19" x14ac:dyDescent="0.35">
      <c r="A16" s="587">
        <v>44445</v>
      </c>
      <c r="B16" s="588">
        <v>36768</v>
      </c>
      <c r="C16" s="589">
        <v>0.86181853800000008</v>
      </c>
      <c r="D16" s="589">
        <v>8.6388085099999998E-2</v>
      </c>
      <c r="E16" s="589">
        <v>5.1778249800000002E-2</v>
      </c>
      <c r="O16" s="61">
        <v>44445</v>
      </c>
      <c r="P16" s="561">
        <v>30196</v>
      </c>
      <c r="Q16" s="369">
        <v>0.8748745617</v>
      </c>
      <c r="R16" s="369">
        <v>8.2676103799999998E-2</v>
      </c>
      <c r="S16" s="369">
        <v>4.2439241700000005E-2</v>
      </c>
    </row>
    <row r="17" spans="1:19" x14ac:dyDescent="0.35">
      <c r="A17" s="587">
        <v>44446</v>
      </c>
      <c r="B17" s="588">
        <v>40818</v>
      </c>
      <c r="C17" s="589">
        <v>0.86196688690000001</v>
      </c>
      <c r="D17" s="589">
        <v>8.11639309E-2</v>
      </c>
      <c r="E17" s="589">
        <v>5.6856391699999995E-2</v>
      </c>
      <c r="O17" s="61">
        <v>44446</v>
      </c>
      <c r="P17" s="561">
        <v>38361</v>
      </c>
      <c r="Q17" s="369">
        <v>0.86505213410000004</v>
      </c>
      <c r="R17" s="369">
        <v>8.1508979600000003E-2</v>
      </c>
      <c r="S17" s="369">
        <v>5.3430367100000001E-2</v>
      </c>
    </row>
    <row r="18" spans="1:19" x14ac:dyDescent="0.35">
      <c r="A18" s="587">
        <v>44447</v>
      </c>
      <c r="B18" s="588">
        <v>40442</v>
      </c>
      <c r="C18" s="589">
        <v>0.86708702420000006</v>
      </c>
      <c r="D18" s="589">
        <v>7.6351616499999997E-2</v>
      </c>
      <c r="E18" s="589">
        <v>5.6541459599999996E-2</v>
      </c>
      <c r="O18" s="61">
        <v>44447</v>
      </c>
      <c r="P18" s="561">
        <v>38153</v>
      </c>
      <c r="Q18" s="369">
        <v>0.87038963340000008</v>
      </c>
      <c r="R18" s="369">
        <v>7.69354753E-2</v>
      </c>
      <c r="S18" s="369">
        <v>5.2661400500000004E-2</v>
      </c>
    </row>
    <row r="19" spans="1:19" x14ac:dyDescent="0.35">
      <c r="A19" s="606">
        <v>44448</v>
      </c>
      <c r="B19" s="588">
        <v>37562</v>
      </c>
      <c r="C19" s="589">
        <v>0.8657313874</v>
      </c>
      <c r="D19" s="589">
        <v>8.1739812600000003E-2</v>
      </c>
      <c r="E19" s="589">
        <v>5.2510323599999999E-2</v>
      </c>
      <c r="O19" s="61">
        <v>44448</v>
      </c>
      <c r="P19" s="561">
        <v>35275</v>
      </c>
      <c r="Q19" s="369">
        <v>0.86926219839999996</v>
      </c>
      <c r="R19" s="369">
        <v>8.1456828600000003E-2</v>
      </c>
      <c r="S19" s="369">
        <v>4.9266061299999997E-2</v>
      </c>
    </row>
    <row r="20" spans="1:19" x14ac:dyDescent="0.35">
      <c r="A20" s="606">
        <v>44449</v>
      </c>
      <c r="B20" s="588">
        <v>36518</v>
      </c>
      <c r="C20" s="589">
        <v>0.84942604909999997</v>
      </c>
      <c r="D20" s="589">
        <v>9.8684692599999999E-2</v>
      </c>
      <c r="E20" s="589">
        <v>5.1882744299999999E-2</v>
      </c>
      <c r="O20" s="61">
        <v>44449</v>
      </c>
      <c r="P20" s="561">
        <v>35029</v>
      </c>
      <c r="Q20" s="369">
        <v>0.85103964529999998</v>
      </c>
      <c r="R20" s="369">
        <v>9.9190821999999998E-2</v>
      </c>
      <c r="S20" s="369">
        <v>4.9764650900000006E-2</v>
      </c>
    </row>
    <row r="21" spans="1:19" x14ac:dyDescent="0.35">
      <c r="A21" s="606">
        <v>44452</v>
      </c>
      <c r="B21" s="588">
        <v>27819</v>
      </c>
      <c r="C21" s="589">
        <v>0.87517760229999997</v>
      </c>
      <c r="D21" s="589">
        <v>8.2858186400000006E-2</v>
      </c>
      <c r="E21" s="589">
        <v>4.1951112800000002E-2</v>
      </c>
      <c r="O21" s="61">
        <v>44452</v>
      </c>
      <c r="P21" s="561">
        <v>25789</v>
      </c>
      <c r="Q21" s="369">
        <v>0.8780280332</v>
      </c>
      <c r="R21" s="369">
        <v>8.3092127300000013E-2</v>
      </c>
      <c r="S21" s="369">
        <v>3.88667527E-2</v>
      </c>
    </row>
    <row r="22" spans="1:19" x14ac:dyDescent="0.35">
      <c r="A22" s="606">
        <v>44453</v>
      </c>
      <c r="B22" s="588">
        <v>29795</v>
      </c>
      <c r="C22" s="589">
        <v>0.87863220149999999</v>
      </c>
      <c r="D22" s="589">
        <v>7.7972906699999997E-2</v>
      </c>
      <c r="E22" s="589">
        <v>4.3382991199999998E-2</v>
      </c>
      <c r="O22" s="61">
        <v>44453</v>
      </c>
      <c r="P22" s="561">
        <v>28051</v>
      </c>
      <c r="Q22" s="369">
        <v>0.88083111860000007</v>
      </c>
      <c r="R22" s="369">
        <v>7.8276060699999997E-2</v>
      </c>
      <c r="S22" s="369">
        <v>4.0882413100000001E-2</v>
      </c>
    </row>
    <row r="23" spans="1:19" x14ac:dyDescent="0.35">
      <c r="A23" s="606">
        <v>44454</v>
      </c>
      <c r="B23" s="588">
        <v>29992</v>
      </c>
      <c r="C23" s="589">
        <v>0.88335305100000006</v>
      </c>
      <c r="D23" s="589">
        <v>7.4632609799999999E-2</v>
      </c>
      <c r="E23" s="589">
        <v>4.1999372800000004E-2</v>
      </c>
      <c r="O23" s="61">
        <v>44454</v>
      </c>
      <c r="P23" s="561">
        <v>28331</v>
      </c>
      <c r="Q23" s="369">
        <v>0.8858393752</v>
      </c>
      <c r="R23" s="369">
        <v>7.4470328200000005E-2</v>
      </c>
      <c r="S23" s="369">
        <v>3.9676049400000003E-2</v>
      </c>
    </row>
    <row r="24" spans="1:19" x14ac:dyDescent="0.35">
      <c r="A24" s="606">
        <v>44455</v>
      </c>
      <c r="B24" s="608">
        <v>27880</v>
      </c>
      <c r="C24" s="609">
        <v>0.88441324639999996</v>
      </c>
      <c r="D24" s="609">
        <v>7.6522524000000008E-2</v>
      </c>
      <c r="E24" s="609">
        <v>3.9051416299999996E-2</v>
      </c>
      <c r="O24" s="61">
        <v>44455</v>
      </c>
      <c r="P24" s="44">
        <v>26503</v>
      </c>
      <c r="Q24" s="607">
        <v>0.88690695600000002</v>
      </c>
      <c r="R24" s="607">
        <v>7.5958014599999998E-2</v>
      </c>
      <c r="S24" s="607">
        <v>3.6999999999999998E-2</v>
      </c>
    </row>
    <row r="25" spans="1:19" x14ac:dyDescent="0.35">
      <c r="A25" s="61">
        <v>44456</v>
      </c>
      <c r="B25" s="44">
        <v>23801</v>
      </c>
      <c r="C25" s="607">
        <v>0.87299290750000003</v>
      </c>
      <c r="D25" s="607">
        <v>9.0838151800000003E-2</v>
      </c>
      <c r="E25" s="607">
        <v>3.61628581E-2</v>
      </c>
      <c r="F25" s="2" t="s">
        <v>481</v>
      </c>
    </row>
    <row r="26" spans="1:19" x14ac:dyDescent="0.35">
      <c r="A26" s="61">
        <v>44459</v>
      </c>
      <c r="B26" s="44">
        <v>16102</v>
      </c>
      <c r="C26" s="607">
        <v>0.89255252969999999</v>
      </c>
      <c r="D26" s="607">
        <v>7.8481609100000002E-2</v>
      </c>
      <c r="E26" s="607">
        <v>2.8965861200000002E-2</v>
      </c>
      <c r="F26" s="2" t="s">
        <v>482</v>
      </c>
    </row>
    <row r="27" spans="1:19" x14ac:dyDescent="0.35">
      <c r="A27" s="61">
        <v>44460</v>
      </c>
      <c r="B27" s="44">
        <v>20928</v>
      </c>
      <c r="C27" s="607">
        <v>0.89481450669999996</v>
      </c>
      <c r="D27" s="607">
        <v>7.4851493599999999E-2</v>
      </c>
      <c r="E27" s="607">
        <v>3.0324379200000001E-2</v>
      </c>
    </row>
    <row r="28" spans="1:19" x14ac:dyDescent="0.35">
      <c r="A28" s="61">
        <v>44461</v>
      </c>
      <c r="B28" s="44">
        <v>21302</v>
      </c>
      <c r="C28" s="607">
        <v>0.89456383549999996</v>
      </c>
      <c r="D28" s="607">
        <v>7.5706273399999996E-2</v>
      </c>
      <c r="E28" s="607">
        <v>2.9717803599999999E-2</v>
      </c>
    </row>
    <row r="29" spans="1:19" x14ac:dyDescent="0.35">
      <c r="A29" s="61">
        <v>44462</v>
      </c>
      <c r="B29" s="44">
        <v>20506</v>
      </c>
      <c r="C29" s="607">
        <v>0.88382395290000004</v>
      </c>
      <c r="D29" s="607">
        <v>8.7565719099999995E-2</v>
      </c>
      <c r="E29" s="607">
        <v>2.8594687099999998E-2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63"/>
  <sheetViews>
    <sheetView workbookViewId="0">
      <pane xSplit="1" ySplit="3" topLeftCell="B245"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row r="239" spans="1:3" x14ac:dyDescent="0.35">
      <c r="A239" s="25">
        <v>44442</v>
      </c>
      <c r="B239" s="59">
        <v>4114552</v>
      </c>
      <c r="C239" s="59">
        <v>3709328</v>
      </c>
    </row>
    <row r="240" spans="1:3" x14ac:dyDescent="0.35">
      <c r="A240" s="25">
        <v>44443</v>
      </c>
      <c r="B240" s="95">
        <v>4117147</v>
      </c>
      <c r="C240" s="59">
        <v>3717587</v>
      </c>
    </row>
    <row r="241" spans="1:5" x14ac:dyDescent="0.35">
      <c r="A241" s="25">
        <v>44444</v>
      </c>
      <c r="B241" s="95">
        <v>4121962</v>
      </c>
      <c r="C241" s="59">
        <v>3726769</v>
      </c>
    </row>
    <row r="242" spans="1:5" x14ac:dyDescent="0.35">
      <c r="A242" s="25">
        <v>44445</v>
      </c>
      <c r="B242" s="95">
        <v>4126263</v>
      </c>
      <c r="C242" s="59">
        <v>3736762</v>
      </c>
    </row>
    <row r="243" spans="1:5" x14ac:dyDescent="0.35">
      <c r="A243" s="25">
        <v>44446</v>
      </c>
      <c r="B243" s="95">
        <v>4128492</v>
      </c>
      <c r="C243" s="59">
        <v>3743036</v>
      </c>
      <c r="E243" s="453" t="s">
        <v>469</v>
      </c>
    </row>
    <row r="244" spans="1:5" x14ac:dyDescent="0.35">
      <c r="A244" s="25">
        <v>44447</v>
      </c>
      <c r="B244" s="95">
        <v>4130841</v>
      </c>
      <c r="C244" s="59">
        <v>3749767</v>
      </c>
    </row>
    <row r="245" spans="1:5" x14ac:dyDescent="0.35">
      <c r="A245" s="25">
        <v>44448</v>
      </c>
      <c r="B245" s="95">
        <v>4133606</v>
      </c>
      <c r="C245" s="59">
        <v>3757337</v>
      </c>
    </row>
    <row r="246" spans="1:5" x14ac:dyDescent="0.35">
      <c r="A246" s="25">
        <v>44449</v>
      </c>
      <c r="B246" s="95">
        <v>4135329</v>
      </c>
      <c r="C246" s="95">
        <v>3762367</v>
      </c>
    </row>
    <row r="247" spans="1:5" x14ac:dyDescent="0.35">
      <c r="A247" s="25">
        <v>44450</v>
      </c>
      <c r="B247" s="95">
        <v>4137710</v>
      </c>
      <c r="C247" s="95">
        <v>3769320</v>
      </c>
    </row>
    <row r="248" spans="1:5" x14ac:dyDescent="0.35">
      <c r="A248" s="25">
        <v>44451</v>
      </c>
      <c r="B248" s="95">
        <v>4140616</v>
      </c>
      <c r="C248" s="95">
        <v>3777461</v>
      </c>
    </row>
    <row r="249" spans="1:5" x14ac:dyDescent="0.35">
      <c r="A249" s="25">
        <v>44452</v>
      </c>
      <c r="B249" s="95">
        <v>4142783</v>
      </c>
      <c r="C249" s="95">
        <v>3785214</v>
      </c>
    </row>
    <row r="250" spans="1:5" x14ac:dyDescent="0.35">
      <c r="A250" s="25">
        <v>44453</v>
      </c>
      <c r="B250" s="95">
        <v>4144904</v>
      </c>
      <c r="C250" s="95">
        <v>3788551</v>
      </c>
    </row>
    <row r="251" spans="1:5" x14ac:dyDescent="0.35">
      <c r="A251" s="25">
        <v>44454</v>
      </c>
      <c r="B251" s="95">
        <v>4146847</v>
      </c>
      <c r="C251" s="95">
        <v>3791597</v>
      </c>
    </row>
    <row r="252" spans="1:5" x14ac:dyDescent="0.35">
      <c r="A252" s="25">
        <v>44455</v>
      </c>
      <c r="B252" s="95">
        <v>4148734</v>
      </c>
      <c r="C252" s="95">
        <v>3795897</v>
      </c>
      <c r="E252" s="453" t="s">
        <v>475</v>
      </c>
    </row>
    <row r="253" spans="1:5" x14ac:dyDescent="0.35">
      <c r="A253" s="25">
        <v>44456</v>
      </c>
      <c r="B253" s="95">
        <v>4150157</v>
      </c>
      <c r="C253" s="95">
        <v>3798938</v>
      </c>
    </row>
    <row r="254" spans="1:5" x14ac:dyDescent="0.35">
      <c r="A254" s="25">
        <v>44457</v>
      </c>
      <c r="B254" s="95">
        <v>4151735</v>
      </c>
      <c r="C254" s="95">
        <v>3802183</v>
      </c>
    </row>
    <row r="255" spans="1:5" x14ac:dyDescent="0.35">
      <c r="A255" s="25">
        <v>44458</v>
      </c>
      <c r="B255" s="95">
        <v>4155048</v>
      </c>
      <c r="C255" s="95">
        <v>3806980</v>
      </c>
    </row>
    <row r="256" spans="1:5" x14ac:dyDescent="0.35">
      <c r="A256" s="25">
        <v>44459</v>
      </c>
      <c r="B256" s="95">
        <v>4157613</v>
      </c>
      <c r="C256" s="95">
        <v>3810775</v>
      </c>
    </row>
    <row r="257" spans="1:3" x14ac:dyDescent="0.35">
      <c r="A257" s="25">
        <v>44460</v>
      </c>
      <c r="B257" s="95">
        <v>4160835</v>
      </c>
      <c r="C257" s="95">
        <v>3813547</v>
      </c>
    </row>
    <row r="258" spans="1:3" x14ac:dyDescent="0.35">
      <c r="A258" s="25">
        <v>44461</v>
      </c>
      <c r="B258" s="95">
        <v>4163235</v>
      </c>
      <c r="C258" s="95">
        <v>3815907</v>
      </c>
    </row>
    <row r="259" spans="1:3" x14ac:dyDescent="0.35">
      <c r="A259" s="25">
        <v>44462</v>
      </c>
      <c r="B259" s="95">
        <v>4166056</v>
      </c>
      <c r="C259" s="95">
        <v>3818428</v>
      </c>
    </row>
    <row r="260" spans="1:3" x14ac:dyDescent="0.35">
      <c r="A260" s="25">
        <v>44463</v>
      </c>
      <c r="B260" s="95">
        <v>4168278</v>
      </c>
      <c r="C260" s="95">
        <v>3820182</v>
      </c>
    </row>
    <row r="261" spans="1:3" x14ac:dyDescent="0.35">
      <c r="A261" s="25">
        <v>44464</v>
      </c>
      <c r="B261" s="95">
        <v>4172573</v>
      </c>
      <c r="C261" s="95">
        <v>3824074</v>
      </c>
    </row>
    <row r="262" spans="1:3" x14ac:dyDescent="0.35">
      <c r="A262" s="25">
        <v>44465</v>
      </c>
      <c r="B262" s="95">
        <v>4176832</v>
      </c>
      <c r="C262" s="95">
        <v>3827110</v>
      </c>
    </row>
    <row r="263" spans="1:3" x14ac:dyDescent="0.35">
      <c r="A263" s="25">
        <v>44466</v>
      </c>
      <c r="B263" s="95">
        <v>4181617</v>
      </c>
      <c r="C263" s="95">
        <v>3829881</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7"/>
  <sheetViews>
    <sheetView workbookViewId="0">
      <pane xSplit="1" ySplit="3" topLeftCell="B25"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27"/>
      <c r="E16" s="335"/>
    </row>
    <row r="17" spans="1:5" x14ac:dyDescent="0.35">
      <c r="A17" s="25">
        <v>44333</v>
      </c>
      <c r="B17" s="55">
        <v>5644630</v>
      </c>
      <c r="C17" s="55">
        <v>5142230</v>
      </c>
      <c r="D17" s="27"/>
    </row>
    <row r="18" spans="1:5" x14ac:dyDescent="0.35">
      <c r="A18" s="25">
        <v>44340</v>
      </c>
      <c r="B18" s="55">
        <v>5956040</v>
      </c>
      <c r="C18" s="55">
        <v>5499130</v>
      </c>
      <c r="D18" s="27"/>
    </row>
    <row r="19" spans="1:5" x14ac:dyDescent="0.35">
      <c r="A19" s="25">
        <v>44348</v>
      </c>
      <c r="B19" s="55">
        <v>6371720</v>
      </c>
      <c r="C19" s="55">
        <v>5791490</v>
      </c>
      <c r="D19" s="27"/>
      <c r="E19" s="496" t="s">
        <v>393</v>
      </c>
    </row>
    <row r="20" spans="1:5" x14ac:dyDescent="0.35">
      <c r="A20" s="25">
        <v>44354</v>
      </c>
      <c r="B20" s="55">
        <v>6552070</v>
      </c>
      <c r="C20" s="55">
        <v>6062250</v>
      </c>
      <c r="D20" s="27"/>
    </row>
    <row r="21" spans="1:5" x14ac:dyDescent="0.35">
      <c r="A21" s="25">
        <v>44361</v>
      </c>
      <c r="B21" s="55">
        <v>6858240</v>
      </c>
      <c r="C21" s="55">
        <v>6262640</v>
      </c>
      <c r="D21" s="27"/>
    </row>
    <row r="22" spans="1:5" x14ac:dyDescent="0.35">
      <c r="A22" s="25">
        <v>44368</v>
      </c>
      <c r="B22" s="55">
        <v>6974790</v>
      </c>
      <c r="C22" s="55">
        <v>6445570</v>
      </c>
      <c r="D22" s="27"/>
    </row>
    <row r="23" spans="1:5" x14ac:dyDescent="0.35">
      <c r="A23" s="25">
        <v>44375</v>
      </c>
      <c r="B23" s="55">
        <v>7257460</v>
      </c>
      <c r="C23" s="55">
        <v>6636390</v>
      </c>
      <c r="D23" s="27"/>
    </row>
    <row r="24" spans="1:5" x14ac:dyDescent="0.35">
      <c r="A24" s="25">
        <v>44382</v>
      </c>
      <c r="B24" s="55">
        <v>7437240</v>
      </c>
      <c r="C24" s="55">
        <v>6833570</v>
      </c>
      <c r="D24" s="27"/>
    </row>
    <row r="25" spans="1:5" x14ac:dyDescent="0.35">
      <c r="A25" s="25">
        <v>44389</v>
      </c>
      <c r="B25" s="55">
        <v>7720270</v>
      </c>
      <c r="C25" s="55">
        <v>6953510</v>
      </c>
      <c r="D25" s="27"/>
    </row>
    <row r="26" spans="1:5" x14ac:dyDescent="0.35">
      <c r="A26" s="25">
        <v>44396</v>
      </c>
      <c r="B26" s="55">
        <v>7941400</v>
      </c>
      <c r="C26" s="55">
        <v>7010410</v>
      </c>
      <c r="D26" s="27"/>
    </row>
    <row r="27" spans="1:5" x14ac:dyDescent="0.35">
      <c r="A27" s="25">
        <v>44403</v>
      </c>
      <c r="B27" s="55">
        <v>7952530</v>
      </c>
      <c r="C27" s="55">
        <v>7060640</v>
      </c>
      <c r="D27" s="27"/>
      <c r="E27" s="453" t="s">
        <v>437</v>
      </c>
    </row>
    <row r="28" spans="1:5" x14ac:dyDescent="0.35">
      <c r="A28" s="25">
        <v>44410</v>
      </c>
      <c r="B28" s="55">
        <v>7952530</v>
      </c>
      <c r="C28" s="55">
        <v>7170900</v>
      </c>
      <c r="D28" s="27"/>
    </row>
    <row r="29" spans="1:5" x14ac:dyDescent="0.35">
      <c r="A29" s="25">
        <v>44417</v>
      </c>
      <c r="B29" s="55">
        <v>7952530</v>
      </c>
      <c r="C29" s="55">
        <v>7317690</v>
      </c>
      <c r="D29" s="27"/>
    </row>
    <row r="30" spans="1:5" x14ac:dyDescent="0.35">
      <c r="A30" s="25">
        <v>44424</v>
      </c>
      <c r="B30" s="55">
        <v>7900450</v>
      </c>
      <c r="C30" s="55">
        <v>7464510</v>
      </c>
      <c r="D30" s="27"/>
    </row>
    <row r="31" spans="1:5" x14ac:dyDescent="0.35">
      <c r="A31" s="25">
        <v>44431</v>
      </c>
      <c r="B31" s="55">
        <v>7900290</v>
      </c>
      <c r="C31" s="55">
        <v>7567740</v>
      </c>
      <c r="D31" s="27"/>
    </row>
    <row r="32" spans="1:5" x14ac:dyDescent="0.35">
      <c r="A32" s="25">
        <v>44439</v>
      </c>
      <c r="B32" s="55">
        <v>8050130</v>
      </c>
      <c r="C32" s="55">
        <v>7698730</v>
      </c>
      <c r="D32" s="27"/>
      <c r="E32" s="496" t="s">
        <v>465</v>
      </c>
    </row>
    <row r="33" spans="1:5" x14ac:dyDescent="0.35">
      <c r="A33" s="25">
        <v>44445</v>
      </c>
      <c r="B33" s="55">
        <v>8050130</v>
      </c>
      <c r="C33" s="55">
        <v>7767680</v>
      </c>
      <c r="D33" s="27"/>
    </row>
    <row r="34" spans="1:5" x14ac:dyDescent="0.35">
      <c r="A34" s="25">
        <v>44452</v>
      </c>
      <c r="B34" s="55">
        <v>8050130</v>
      </c>
      <c r="C34" s="55">
        <v>7808380</v>
      </c>
      <c r="D34" s="27"/>
    </row>
    <row r="35" spans="1:5" x14ac:dyDescent="0.35">
      <c r="A35" s="25">
        <v>44459</v>
      </c>
      <c r="B35" s="55">
        <v>8285920</v>
      </c>
      <c r="C35" s="55">
        <v>7882110</v>
      </c>
      <c r="D35" s="27"/>
      <c r="E35" s="496" t="s">
        <v>484</v>
      </c>
    </row>
    <row r="36" spans="1:5" x14ac:dyDescent="0.35">
      <c r="B36" s="335"/>
      <c r="C36" s="335"/>
    </row>
    <row r="37" spans="1:5" x14ac:dyDescent="0.35">
      <c r="B37" s="335"/>
      <c r="C37" s="335"/>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35" t="s">
        <v>276</v>
      </c>
      <c r="B15" s="635"/>
      <c r="C15" s="635"/>
      <c r="D15" s="636"/>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35" t="s">
        <v>371</v>
      </c>
      <c r="B27" s="635"/>
      <c r="C27" s="635"/>
      <c r="D27" s="636"/>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37" t="s">
        <v>279</v>
      </c>
      <c r="B48" s="635"/>
      <c r="C48" s="635"/>
      <c r="D48" s="636"/>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35" t="s">
        <v>371</v>
      </c>
      <c r="B60" s="635"/>
      <c r="C60" s="635"/>
      <c r="D60" s="636"/>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42" t="s">
        <v>0</v>
      </c>
      <c r="B3" s="638" t="s">
        <v>4</v>
      </c>
      <c r="C3" s="639"/>
      <c r="D3" s="640"/>
      <c r="E3" s="641" t="s">
        <v>7</v>
      </c>
      <c r="F3" s="641"/>
      <c r="G3" s="641"/>
    </row>
    <row r="4" spans="1:19" x14ac:dyDescent="0.35">
      <c r="A4" s="643"/>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44" t="s">
        <v>164</v>
      </c>
      <c r="F33" s="644"/>
      <c r="G33" s="644"/>
      <c r="H33" s="644"/>
      <c r="I33" s="644"/>
      <c r="J33" s="644"/>
      <c r="K33" s="644"/>
      <c r="L33" s="644"/>
      <c r="M33" s="644"/>
      <c r="N33" s="644"/>
      <c r="O33" s="644"/>
      <c r="P33" s="644"/>
      <c r="Q33" s="644"/>
      <c r="R33" s="644"/>
      <c r="S33" s="644"/>
      <c r="T33" s="644"/>
      <c r="U33" s="644"/>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45" t="s">
        <v>5</v>
      </c>
      <c r="E31" s="645"/>
      <c r="F31" s="645"/>
      <c r="G31" s="645"/>
      <c r="H31" s="645"/>
      <c r="I31" s="645"/>
      <c r="J31" s="645"/>
      <c r="K31" s="645"/>
      <c r="L31" s="645"/>
      <c r="M31" s="645"/>
      <c r="N31" s="645"/>
    </row>
    <row r="32" spans="1:14" x14ac:dyDescent="0.35">
      <c r="A32" s="346">
        <v>43938</v>
      </c>
      <c r="B32" s="283">
        <v>184</v>
      </c>
      <c r="D32" s="645"/>
      <c r="E32" s="645"/>
      <c r="F32" s="645"/>
      <c r="G32" s="645"/>
      <c r="H32" s="645"/>
      <c r="I32" s="645"/>
      <c r="J32" s="645"/>
      <c r="K32" s="645"/>
      <c r="L32" s="645"/>
      <c r="M32" s="645"/>
      <c r="N32" s="645"/>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45" t="s">
        <v>77</v>
      </c>
      <c r="E34" s="645"/>
      <c r="F34" s="645"/>
      <c r="G34" s="645"/>
      <c r="H34" s="645"/>
      <c r="I34" s="645"/>
      <c r="J34" s="645"/>
      <c r="K34" s="645"/>
      <c r="L34" s="645"/>
      <c r="M34" s="645"/>
      <c r="N34" s="645"/>
    </row>
    <row r="35" spans="1:14" x14ac:dyDescent="0.35">
      <c r="A35" s="346">
        <v>43941</v>
      </c>
      <c r="B35" s="283">
        <v>167</v>
      </c>
      <c r="D35" s="645"/>
      <c r="E35" s="645"/>
      <c r="F35" s="645"/>
      <c r="G35" s="645"/>
      <c r="H35" s="645"/>
      <c r="I35" s="645"/>
      <c r="J35" s="645"/>
      <c r="K35" s="645"/>
      <c r="L35" s="645"/>
      <c r="M35" s="645"/>
      <c r="N35" s="645"/>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46" t="s">
        <v>110</v>
      </c>
      <c r="E37" s="646"/>
      <c r="F37" s="646"/>
      <c r="G37" s="646"/>
      <c r="H37" s="646"/>
      <c r="I37" s="646"/>
      <c r="J37" s="646"/>
      <c r="K37" s="646"/>
      <c r="L37" s="646"/>
      <c r="M37" s="646"/>
      <c r="N37" s="646"/>
    </row>
    <row r="38" spans="1:14" x14ac:dyDescent="0.35">
      <c r="A38" s="346">
        <v>43944</v>
      </c>
      <c r="B38" s="283">
        <v>136</v>
      </c>
      <c r="D38" s="646"/>
      <c r="E38" s="646"/>
      <c r="F38" s="646"/>
      <c r="G38" s="646"/>
      <c r="H38" s="646"/>
      <c r="I38" s="646"/>
      <c r="J38" s="646"/>
      <c r="K38" s="646"/>
      <c r="L38" s="646"/>
      <c r="M38" s="646"/>
      <c r="N38" s="646"/>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85"/>
  <sheetViews>
    <sheetView zoomScaleNormal="100" workbookViewId="0">
      <pane xSplit="1" ySplit="3" topLeftCell="B367"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row r="361" spans="1:4" s="365" customFormat="1" x14ac:dyDescent="0.35">
      <c r="A361" s="119">
        <v>44442</v>
      </c>
      <c r="B361" s="417">
        <v>60</v>
      </c>
      <c r="C361" s="417">
        <v>653</v>
      </c>
      <c r="D361" s="417">
        <v>9</v>
      </c>
    </row>
    <row r="362" spans="1:4" x14ac:dyDescent="0.35">
      <c r="A362" s="119">
        <v>44443</v>
      </c>
      <c r="B362" s="417">
        <v>58</v>
      </c>
      <c r="C362" s="417">
        <v>670</v>
      </c>
      <c r="D362" s="417">
        <v>6</v>
      </c>
    </row>
    <row r="363" spans="1:4" x14ac:dyDescent="0.35">
      <c r="A363" s="119">
        <v>44444</v>
      </c>
      <c r="B363" s="417">
        <v>61</v>
      </c>
      <c r="C363" s="417">
        <v>719</v>
      </c>
      <c r="D363" s="417">
        <v>5</v>
      </c>
    </row>
    <row r="364" spans="1:4" s="365" customFormat="1" x14ac:dyDescent="0.35">
      <c r="A364" s="119">
        <v>44445</v>
      </c>
      <c r="B364" s="417">
        <v>71</v>
      </c>
      <c r="C364" s="417">
        <v>771</v>
      </c>
      <c r="D364" s="417">
        <v>5</v>
      </c>
    </row>
    <row r="365" spans="1:4" x14ac:dyDescent="0.35">
      <c r="A365" s="119">
        <v>44446</v>
      </c>
      <c r="B365" s="417">
        <v>77</v>
      </c>
      <c r="C365" s="417">
        <v>805</v>
      </c>
      <c r="D365" s="417">
        <v>6</v>
      </c>
    </row>
    <row r="366" spans="1:4" x14ac:dyDescent="0.35">
      <c r="A366" s="119">
        <v>44447</v>
      </c>
      <c r="B366" s="417">
        <v>82</v>
      </c>
      <c r="C366" s="417">
        <v>883</v>
      </c>
      <c r="D366" s="417">
        <v>5</v>
      </c>
    </row>
    <row r="367" spans="1:4" x14ac:dyDescent="0.35">
      <c r="A367" s="119">
        <v>44448</v>
      </c>
      <c r="B367" s="417">
        <v>87</v>
      </c>
      <c r="C367" s="417">
        <v>928</v>
      </c>
      <c r="D367" s="417">
        <v>5</v>
      </c>
    </row>
    <row r="368" spans="1:4" x14ac:dyDescent="0.35">
      <c r="A368" s="119">
        <v>44449</v>
      </c>
      <c r="B368" s="417">
        <v>82</v>
      </c>
      <c r="C368" s="417">
        <v>977</v>
      </c>
      <c r="D368" s="417">
        <v>7</v>
      </c>
    </row>
    <row r="369" spans="1:4" x14ac:dyDescent="0.35">
      <c r="A369" s="119">
        <v>44450</v>
      </c>
      <c r="B369" s="417">
        <v>83</v>
      </c>
      <c r="C369" s="417">
        <v>984</v>
      </c>
      <c r="D369" s="417">
        <v>6</v>
      </c>
    </row>
    <row r="370" spans="1:4" x14ac:dyDescent="0.35">
      <c r="A370" s="119">
        <v>44451</v>
      </c>
      <c r="B370" s="417">
        <v>90</v>
      </c>
      <c r="C370" s="417">
        <v>1023</v>
      </c>
      <c r="D370" s="417">
        <v>6</v>
      </c>
    </row>
    <row r="371" spans="1:4" x14ac:dyDescent="0.35">
      <c r="A371" s="119">
        <v>44452</v>
      </c>
      <c r="B371" s="417">
        <v>90</v>
      </c>
      <c r="C371" s="417">
        <v>1048</v>
      </c>
      <c r="D371" s="417">
        <v>6</v>
      </c>
    </row>
    <row r="372" spans="1:4" x14ac:dyDescent="0.35">
      <c r="A372" s="119">
        <v>44453</v>
      </c>
      <c r="B372" s="417">
        <v>89</v>
      </c>
      <c r="C372" s="417">
        <v>1065</v>
      </c>
      <c r="D372" s="417">
        <v>5</v>
      </c>
    </row>
    <row r="373" spans="1:4" x14ac:dyDescent="0.35">
      <c r="A373" s="119">
        <v>44454</v>
      </c>
      <c r="B373" s="417">
        <v>91</v>
      </c>
      <c r="C373" s="417">
        <v>1079</v>
      </c>
      <c r="D373" s="417">
        <v>5</v>
      </c>
    </row>
    <row r="374" spans="1:4" x14ac:dyDescent="0.35">
      <c r="A374" s="119">
        <v>44455</v>
      </c>
      <c r="B374" s="417">
        <v>94</v>
      </c>
      <c r="C374" s="417">
        <v>1054</v>
      </c>
      <c r="D374" s="417">
        <v>4</v>
      </c>
    </row>
    <row r="375" spans="1:4" x14ac:dyDescent="0.35">
      <c r="A375" s="119">
        <v>44456</v>
      </c>
      <c r="B375" s="417">
        <v>87</v>
      </c>
      <c r="C375" s="417">
        <v>1037</v>
      </c>
      <c r="D375" s="417">
        <v>4</v>
      </c>
    </row>
    <row r="376" spans="1:4" x14ac:dyDescent="0.35">
      <c r="A376" s="119">
        <v>44457</v>
      </c>
      <c r="B376" s="417">
        <v>99</v>
      </c>
      <c r="C376" s="417">
        <v>1051</v>
      </c>
      <c r="D376" s="417">
        <v>4</v>
      </c>
    </row>
    <row r="377" spans="1:4" x14ac:dyDescent="0.35">
      <c r="A377" s="119">
        <v>44458</v>
      </c>
      <c r="B377" s="417">
        <v>100</v>
      </c>
      <c r="C377" s="417">
        <v>1074</v>
      </c>
      <c r="D377" s="417">
        <v>5</v>
      </c>
    </row>
    <row r="378" spans="1:4" x14ac:dyDescent="0.35">
      <c r="A378" s="119">
        <v>44459</v>
      </c>
      <c r="B378" s="417">
        <v>97</v>
      </c>
      <c r="C378" s="417">
        <v>1088</v>
      </c>
      <c r="D378" s="417">
        <v>4</v>
      </c>
    </row>
    <row r="379" spans="1:4" x14ac:dyDescent="0.35">
      <c r="A379" s="119">
        <v>44460</v>
      </c>
      <c r="B379" s="417">
        <v>94</v>
      </c>
      <c r="C379" s="417">
        <v>1107</v>
      </c>
      <c r="D379" s="417">
        <v>5</v>
      </c>
    </row>
    <row r="380" spans="1:4" x14ac:dyDescent="0.35">
      <c r="A380" s="119">
        <v>44461</v>
      </c>
      <c r="B380" s="417">
        <v>82</v>
      </c>
      <c r="C380" s="417">
        <v>1076</v>
      </c>
      <c r="D380" s="417">
        <v>7</v>
      </c>
    </row>
    <row r="381" spans="1:4" x14ac:dyDescent="0.35">
      <c r="A381" s="119">
        <v>44462</v>
      </c>
      <c r="B381" s="417">
        <v>86</v>
      </c>
      <c r="C381" s="417">
        <v>1057</v>
      </c>
      <c r="D381" s="417">
        <v>6</v>
      </c>
    </row>
    <row r="382" spans="1:4" x14ac:dyDescent="0.35">
      <c r="A382" s="119">
        <v>44463</v>
      </c>
      <c r="B382" s="417">
        <v>79</v>
      </c>
      <c r="C382" s="417">
        <v>1011</v>
      </c>
      <c r="D382" s="417">
        <v>8</v>
      </c>
    </row>
    <row r="383" spans="1:4" x14ac:dyDescent="0.35">
      <c r="A383" s="119">
        <v>44464</v>
      </c>
      <c r="B383" s="417">
        <v>80</v>
      </c>
      <c r="C383" s="417">
        <v>1004</v>
      </c>
      <c r="D383" s="417">
        <v>7</v>
      </c>
    </row>
    <row r="384" spans="1:4" x14ac:dyDescent="0.35">
      <c r="A384" s="119">
        <v>44465</v>
      </c>
      <c r="B384" s="417">
        <v>79</v>
      </c>
      <c r="C384" s="417">
        <v>1003</v>
      </c>
      <c r="D384" s="417">
        <v>9</v>
      </c>
    </row>
    <row r="385" spans="1:4" x14ac:dyDescent="0.35">
      <c r="A385" s="119">
        <v>44466</v>
      </c>
      <c r="B385" s="417">
        <v>76</v>
      </c>
      <c r="C385" s="417">
        <v>1023</v>
      </c>
      <c r="D385" s="417">
        <v>9</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47" t="s">
        <v>111</v>
      </c>
      <c r="C2" s="648"/>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51" t="s">
        <v>117</v>
      </c>
      <c r="F33" s="652">
        <v>2</v>
      </c>
      <c r="G33" s="218"/>
    </row>
    <row r="34" spans="1:7" x14ac:dyDescent="0.35">
      <c r="A34" s="235">
        <v>44040</v>
      </c>
      <c r="B34" s="237" t="s">
        <v>48</v>
      </c>
      <c r="C34" s="238" t="s">
        <v>48</v>
      </c>
      <c r="D34" s="221"/>
      <c r="E34" s="649"/>
      <c r="F34" s="653"/>
      <c r="G34" s="218"/>
    </row>
    <row r="35" spans="1:7" x14ac:dyDescent="0.35">
      <c r="A35" s="235">
        <v>44041</v>
      </c>
      <c r="B35" s="222">
        <v>66</v>
      </c>
      <c r="C35" s="241">
        <v>0.06</v>
      </c>
      <c r="D35" s="242"/>
      <c r="E35" s="649"/>
      <c r="F35" s="653"/>
      <c r="G35" s="218"/>
    </row>
    <row r="36" spans="1:7" x14ac:dyDescent="0.35">
      <c r="A36" s="235">
        <v>44042</v>
      </c>
      <c r="B36" s="237" t="s">
        <v>48</v>
      </c>
      <c r="C36" s="238" t="s">
        <v>48</v>
      </c>
      <c r="D36" s="242"/>
      <c r="E36" s="649"/>
      <c r="F36" s="653"/>
      <c r="G36" s="218"/>
    </row>
    <row r="37" spans="1:7" x14ac:dyDescent="0.35">
      <c r="A37" s="235">
        <v>44043</v>
      </c>
      <c r="B37" s="237" t="s">
        <v>48</v>
      </c>
      <c r="C37" s="238" t="s">
        <v>48</v>
      </c>
      <c r="D37" s="242"/>
      <c r="E37" s="649"/>
      <c r="F37" s="653"/>
      <c r="G37" s="218"/>
    </row>
    <row r="38" spans="1:7" x14ac:dyDescent="0.35">
      <c r="A38" s="235">
        <v>44044</v>
      </c>
      <c r="B38" s="237" t="s">
        <v>48</v>
      </c>
      <c r="C38" s="238" t="s">
        <v>48</v>
      </c>
      <c r="D38" s="242"/>
      <c r="E38" s="649"/>
      <c r="F38" s="653"/>
      <c r="G38" s="218"/>
    </row>
    <row r="39" spans="1:7" x14ac:dyDescent="0.35">
      <c r="A39" s="235">
        <v>44045</v>
      </c>
      <c r="B39" s="237" t="s">
        <v>48</v>
      </c>
      <c r="C39" s="238" t="s">
        <v>48</v>
      </c>
      <c r="D39" s="242"/>
      <c r="E39" s="650"/>
      <c r="F39" s="654"/>
      <c r="G39" s="218"/>
    </row>
    <row r="40" spans="1:7" x14ac:dyDescent="0.35">
      <c r="A40" s="235">
        <v>44046</v>
      </c>
      <c r="B40" s="237" t="s">
        <v>48</v>
      </c>
      <c r="C40" s="238" t="s">
        <v>48</v>
      </c>
      <c r="D40" s="242"/>
      <c r="E40" s="649" t="s">
        <v>116</v>
      </c>
      <c r="F40" s="655">
        <v>0</v>
      </c>
      <c r="G40" s="218"/>
    </row>
    <row r="41" spans="1:7" x14ac:dyDescent="0.35">
      <c r="A41" s="235">
        <v>44047</v>
      </c>
      <c r="B41" s="237" t="s">
        <v>48</v>
      </c>
      <c r="C41" s="238" t="s">
        <v>48</v>
      </c>
      <c r="D41" s="242"/>
      <c r="E41" s="649"/>
      <c r="F41" s="656"/>
      <c r="G41" s="218"/>
    </row>
    <row r="42" spans="1:7" x14ac:dyDescent="0.35">
      <c r="A42" s="235">
        <v>44048</v>
      </c>
      <c r="B42" s="222">
        <v>60</v>
      </c>
      <c r="C42" s="241">
        <v>0.06</v>
      </c>
      <c r="D42" s="242"/>
      <c r="E42" s="649"/>
      <c r="F42" s="656"/>
      <c r="G42" s="218"/>
    </row>
    <row r="43" spans="1:7" x14ac:dyDescent="0.35">
      <c r="A43" s="235">
        <v>44049</v>
      </c>
      <c r="B43" s="237" t="s">
        <v>48</v>
      </c>
      <c r="C43" s="238" t="s">
        <v>48</v>
      </c>
      <c r="E43" s="649"/>
      <c r="F43" s="656"/>
    </row>
    <row r="44" spans="1:7" x14ac:dyDescent="0.35">
      <c r="A44" s="235">
        <v>44050</v>
      </c>
      <c r="B44" s="237" t="s">
        <v>48</v>
      </c>
      <c r="C44" s="238" t="s">
        <v>48</v>
      </c>
      <c r="E44" s="649"/>
      <c r="F44" s="656"/>
    </row>
    <row r="45" spans="1:7" x14ac:dyDescent="0.35">
      <c r="A45" s="235">
        <v>44051</v>
      </c>
      <c r="B45" s="237" t="s">
        <v>48</v>
      </c>
      <c r="C45" s="238" t="s">
        <v>48</v>
      </c>
      <c r="E45" s="649"/>
      <c r="F45" s="656"/>
    </row>
    <row r="46" spans="1:7" x14ac:dyDescent="0.35">
      <c r="A46" s="235">
        <v>44052</v>
      </c>
      <c r="B46" s="237" t="s">
        <v>48</v>
      </c>
      <c r="C46" s="238" t="s">
        <v>48</v>
      </c>
      <c r="E46" s="650"/>
      <c r="F46" s="657"/>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58" t="s">
        <v>76</v>
      </c>
      <c r="G4" s="659"/>
      <c r="H4" s="659"/>
      <c r="I4" s="660"/>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61" t="s">
        <v>112</v>
      </c>
      <c r="G84" s="662"/>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63" t="s">
        <v>112</v>
      </c>
      <c r="C109" s="664"/>
      <c r="D109" s="665"/>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66" t="s">
        <v>453</v>
      </c>
      <c r="B1" s="666"/>
      <c r="C1" s="666"/>
      <c r="D1" s="666"/>
      <c r="E1" s="667"/>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68" t="s">
        <v>0</v>
      </c>
      <c r="B3" s="670" t="s">
        <v>291</v>
      </c>
      <c r="C3" s="671"/>
      <c r="D3" s="671"/>
      <c r="E3" s="671"/>
      <c r="F3" s="672"/>
      <c r="G3" s="673" t="s">
        <v>292</v>
      </c>
      <c r="H3" s="674"/>
      <c r="I3" s="674"/>
      <c r="J3" s="674"/>
      <c r="K3" s="675"/>
      <c r="L3" s="676" t="s">
        <v>293</v>
      </c>
      <c r="M3" s="677"/>
      <c r="N3" s="678"/>
      <c r="O3" s="676" t="s">
        <v>294</v>
      </c>
      <c r="P3" s="677"/>
      <c r="Q3" s="678"/>
      <c r="R3" s="676" t="s">
        <v>295</v>
      </c>
      <c r="S3" s="677"/>
      <c r="T3" s="678"/>
      <c r="U3" s="676" t="s">
        <v>296</v>
      </c>
      <c r="V3" s="677"/>
      <c r="W3" s="678"/>
      <c r="X3" s="676" t="s">
        <v>297</v>
      </c>
      <c r="Y3" s="677"/>
      <c r="Z3" s="678"/>
      <c r="AA3" s="467"/>
      <c r="AB3" s="670" t="s">
        <v>290</v>
      </c>
      <c r="AC3" s="671"/>
      <c r="AD3" s="671"/>
      <c r="AE3" s="671"/>
      <c r="AF3" s="672"/>
      <c r="AG3" s="467"/>
      <c r="AH3" s="467"/>
    </row>
    <row r="4" spans="1:36" ht="78.75" customHeight="1" x14ac:dyDescent="0.35">
      <c r="A4" s="669"/>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68" t="s">
        <v>0</v>
      </c>
      <c r="B3" s="676" t="s">
        <v>259</v>
      </c>
      <c r="C3" s="677"/>
      <c r="D3" s="678"/>
      <c r="E3" s="676" t="s">
        <v>260</v>
      </c>
      <c r="F3" s="677"/>
      <c r="G3" s="678"/>
      <c r="H3" s="676" t="s">
        <v>261</v>
      </c>
      <c r="I3" s="677"/>
      <c r="J3" s="678"/>
      <c r="K3" s="676" t="s">
        <v>262</v>
      </c>
      <c r="L3" s="677"/>
      <c r="M3" s="678"/>
    </row>
    <row r="4" spans="1:15" s="463" customFormat="1" ht="78.75" customHeight="1" x14ac:dyDescent="0.35">
      <c r="A4" s="668"/>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27"/>
  <sheetViews>
    <sheetView showGridLines="0" zoomScaleNormal="100" workbookViewId="0">
      <pane xSplit="2" ySplit="3" topLeftCell="C511"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44461</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row r="507" spans="1:3" x14ac:dyDescent="0.35">
      <c r="B507" s="61">
        <v>44441</v>
      </c>
    </row>
    <row r="508" spans="1:3" x14ac:dyDescent="0.35">
      <c r="B508" s="61">
        <v>44442</v>
      </c>
    </row>
    <row r="509" spans="1:3" x14ac:dyDescent="0.35">
      <c r="B509" s="61">
        <v>44443</v>
      </c>
    </row>
    <row r="510" spans="1:3" x14ac:dyDescent="0.35">
      <c r="B510" s="61">
        <v>44444</v>
      </c>
    </row>
    <row r="511" spans="1:3" x14ac:dyDescent="0.35">
      <c r="B511" s="61">
        <v>44445</v>
      </c>
    </row>
    <row r="512" spans="1:3" x14ac:dyDescent="0.35">
      <c r="B512" s="61">
        <v>44446</v>
      </c>
    </row>
    <row r="513" spans="1:3" x14ac:dyDescent="0.35">
      <c r="A513" s="61">
        <v>44447</v>
      </c>
      <c r="B513" s="61">
        <v>44447</v>
      </c>
      <c r="C513" s="44">
        <v>1521</v>
      </c>
    </row>
    <row r="514" spans="1:3" x14ac:dyDescent="0.35">
      <c r="B514" s="61">
        <v>44448</v>
      </c>
    </row>
    <row r="515" spans="1:3" x14ac:dyDescent="0.35">
      <c r="B515" s="61">
        <v>44449</v>
      </c>
    </row>
    <row r="516" spans="1:3" x14ac:dyDescent="0.35">
      <c r="B516" s="61">
        <v>44450</v>
      </c>
    </row>
    <row r="517" spans="1:3" x14ac:dyDescent="0.35">
      <c r="B517" s="61">
        <v>44451</v>
      </c>
    </row>
    <row r="518" spans="1:3" x14ac:dyDescent="0.35">
      <c r="B518" s="61">
        <v>44452</v>
      </c>
    </row>
    <row r="519" spans="1:3" x14ac:dyDescent="0.35">
      <c r="B519" s="61">
        <v>44453</v>
      </c>
    </row>
    <row r="520" spans="1:3" x14ac:dyDescent="0.35">
      <c r="A520" s="61">
        <v>44454</v>
      </c>
      <c r="B520" s="61">
        <v>44454</v>
      </c>
      <c r="C520" s="44">
        <v>1507</v>
      </c>
    </row>
    <row r="521" spans="1:3" x14ac:dyDescent="0.35">
      <c r="B521" s="61">
        <v>44455</v>
      </c>
    </row>
    <row r="522" spans="1:3" x14ac:dyDescent="0.35">
      <c r="B522" s="61">
        <v>44456</v>
      </c>
    </row>
    <row r="523" spans="1:3" x14ac:dyDescent="0.35">
      <c r="B523" s="61">
        <v>44457</v>
      </c>
    </row>
    <row r="524" spans="1:3" x14ac:dyDescent="0.35">
      <c r="B524" s="61">
        <v>44458</v>
      </c>
    </row>
    <row r="525" spans="1:3" x14ac:dyDescent="0.35">
      <c r="B525" s="61">
        <v>44459</v>
      </c>
    </row>
    <row r="526" spans="1:3" x14ac:dyDescent="0.35">
      <c r="B526" s="61">
        <v>44460</v>
      </c>
    </row>
    <row r="527" spans="1:3" x14ac:dyDescent="0.35">
      <c r="A527" s="61">
        <v>44461</v>
      </c>
      <c r="B527" s="61">
        <v>44461</v>
      </c>
      <c r="C527" s="44">
        <v>1561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79"/>
  <sheetViews>
    <sheetView showGridLines="0" zoomScale="85" zoomScaleNormal="85" workbookViewId="0">
      <pane xSplit="1" ySplit="4" topLeftCell="B555"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610" t="s">
        <v>109</v>
      </c>
      <c r="L1" s="611"/>
      <c r="M1" s="611"/>
      <c r="N1" s="611"/>
      <c r="O1" s="611"/>
      <c r="P1" s="611"/>
      <c r="W1" s="539" t="s">
        <v>29</v>
      </c>
    </row>
    <row r="2" spans="1:27" x14ac:dyDescent="0.3">
      <c r="A2" s="2"/>
      <c r="I2" s="623" t="s">
        <v>179</v>
      </c>
      <c r="J2" s="624"/>
      <c r="Q2" s="363"/>
      <c r="R2" s="363"/>
    </row>
    <row r="3" spans="1:27" ht="48.75" customHeight="1" x14ac:dyDescent="0.3">
      <c r="A3" s="617" t="s">
        <v>30</v>
      </c>
      <c r="B3" s="619" t="s">
        <v>177</v>
      </c>
      <c r="C3" s="620"/>
      <c r="D3" s="620"/>
      <c r="E3" s="99" t="s">
        <v>176</v>
      </c>
      <c r="F3" s="614" t="s">
        <v>191</v>
      </c>
      <c r="G3" s="621" t="s">
        <v>178</v>
      </c>
      <c r="H3" s="621"/>
      <c r="I3" s="623"/>
      <c r="J3" s="624"/>
      <c r="K3" s="612" t="s">
        <v>180</v>
      </c>
      <c r="L3" s="615" t="s">
        <v>192</v>
      </c>
      <c r="M3" s="616" t="s">
        <v>193</v>
      </c>
      <c r="N3" s="622" t="s">
        <v>181</v>
      </c>
      <c r="O3" s="612" t="s">
        <v>175</v>
      </c>
      <c r="P3" s="613" t="s">
        <v>183</v>
      </c>
      <c r="Q3" s="616" t="s">
        <v>194</v>
      </c>
      <c r="R3" s="616" t="s">
        <v>195</v>
      </c>
      <c r="S3" s="622" t="s">
        <v>174</v>
      </c>
    </row>
    <row r="4" spans="1:27" ht="30.65" customHeight="1" x14ac:dyDescent="0.3">
      <c r="A4" s="618"/>
      <c r="B4" s="23" t="s">
        <v>18</v>
      </c>
      <c r="C4" s="24" t="s">
        <v>17</v>
      </c>
      <c r="D4" s="28" t="s">
        <v>3</v>
      </c>
      <c r="E4" s="94" t="s">
        <v>63</v>
      </c>
      <c r="F4" s="614"/>
      <c r="G4" s="93" t="s">
        <v>63</v>
      </c>
      <c r="H4" s="93" t="s">
        <v>64</v>
      </c>
      <c r="I4" s="77" t="s">
        <v>63</v>
      </c>
      <c r="J4" s="139" t="s">
        <v>64</v>
      </c>
      <c r="K4" s="612"/>
      <c r="L4" s="615"/>
      <c r="M4" s="616"/>
      <c r="N4" s="622"/>
      <c r="O4" s="612"/>
      <c r="P4" s="613"/>
      <c r="Q4" s="616"/>
      <c r="R4" s="616"/>
      <c r="S4" s="622"/>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31" t="s">
        <v>433</v>
      </c>
      <c r="V64" s="631"/>
      <c r="W64" s="631"/>
      <c r="X64" s="631"/>
      <c r="Y64" s="631"/>
      <c r="Z64" s="631"/>
      <c r="AA64" s="631"/>
      <c r="AB64" s="631"/>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31"/>
      <c r="V65" s="631"/>
      <c r="W65" s="631"/>
      <c r="X65" s="631"/>
      <c r="Y65" s="631"/>
      <c r="Z65" s="631"/>
      <c r="AA65" s="631"/>
      <c r="AB65" s="631"/>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31"/>
      <c r="V66" s="631"/>
      <c r="W66" s="631"/>
      <c r="X66" s="631"/>
      <c r="Y66" s="631"/>
      <c r="Z66" s="631"/>
      <c r="AA66" s="631"/>
      <c r="AB66" s="631"/>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25" t="s">
        <v>431</v>
      </c>
      <c r="AB138" s="625"/>
      <c r="AC138" s="625"/>
      <c r="AD138" s="625"/>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25"/>
      <c r="AB139" s="625"/>
      <c r="AC139" s="625"/>
      <c r="AD139" s="625"/>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25"/>
      <c r="AB140" s="625"/>
      <c r="AC140" s="625"/>
      <c r="AD140" s="625"/>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26" t="s">
        <v>425</v>
      </c>
      <c r="V235" s="626"/>
      <c r="W235" s="626"/>
      <c r="X235" s="626"/>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26"/>
      <c r="V236" s="626"/>
      <c r="W236" s="626"/>
      <c r="X236" s="626"/>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26"/>
      <c r="V237" s="626"/>
      <c r="W237" s="626"/>
      <c r="X237" s="626"/>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27" t="s">
        <v>426</v>
      </c>
      <c r="V278" s="627"/>
      <c r="W278" s="627"/>
      <c r="X278" s="627"/>
      <c r="Y278" s="627"/>
      <c r="Z278" s="627"/>
      <c r="AA278" s="627"/>
      <c r="AB278" s="627"/>
      <c r="AC278" s="627"/>
      <c r="AD278" s="627"/>
      <c r="AE278" s="627"/>
      <c r="AF278" s="627"/>
      <c r="AG278" s="627"/>
      <c r="AH278" s="627"/>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27"/>
      <c r="V279" s="627"/>
      <c r="W279" s="627"/>
      <c r="X279" s="627"/>
      <c r="Y279" s="627"/>
      <c r="Z279" s="627"/>
      <c r="AA279" s="627"/>
      <c r="AB279" s="627"/>
      <c r="AC279" s="627"/>
      <c r="AD279" s="627"/>
      <c r="AE279" s="627"/>
      <c r="AF279" s="627"/>
      <c r="AG279" s="627"/>
      <c r="AH279" s="627"/>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27"/>
      <c r="V280" s="627"/>
      <c r="W280" s="627"/>
      <c r="X280" s="627"/>
      <c r="Y280" s="627"/>
      <c r="Z280" s="627"/>
      <c r="AA280" s="627"/>
      <c r="AB280" s="627"/>
      <c r="AC280" s="627"/>
      <c r="AD280" s="627"/>
      <c r="AE280" s="627"/>
      <c r="AF280" s="627"/>
      <c r="AG280" s="627"/>
      <c r="AH280" s="627"/>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28" t="s">
        <v>427</v>
      </c>
      <c r="V486" s="628"/>
      <c r="W486" s="628"/>
      <c r="X486" s="628"/>
      <c r="Y486" s="628"/>
      <c r="Z486" s="628"/>
      <c r="AA486" s="628"/>
      <c r="AB486" s="628"/>
      <c r="AC486" s="628"/>
      <c r="AD486" s="628"/>
      <c r="AE486" s="628"/>
      <c r="AF486" s="628"/>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28"/>
      <c r="V487" s="628"/>
      <c r="W487" s="628"/>
      <c r="X487" s="628"/>
      <c r="Y487" s="628"/>
      <c r="Z487" s="628"/>
      <c r="AA487" s="628"/>
      <c r="AB487" s="628"/>
      <c r="AC487" s="628"/>
      <c r="AD487" s="628"/>
      <c r="AE487" s="628"/>
      <c r="AF487" s="628"/>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32" t="s">
        <v>439</v>
      </c>
      <c r="V518" s="632"/>
      <c r="W518" s="632"/>
      <c r="X518" s="632"/>
      <c r="Y518" s="632"/>
      <c r="Z518" s="632"/>
      <c r="AA518" s="632"/>
      <c r="AB518" s="632"/>
      <c r="AC518" s="632"/>
      <c r="AD518" s="629" t="s">
        <v>440</v>
      </c>
      <c r="AE518" s="629"/>
      <c r="AF518" s="629"/>
      <c r="AG518" s="629"/>
      <c r="AH518" s="629"/>
      <c r="AI518" s="629"/>
      <c r="AJ518" s="629"/>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33"/>
      <c r="V519" s="633"/>
      <c r="W519" s="633"/>
      <c r="X519" s="633"/>
      <c r="Y519" s="633"/>
      <c r="Z519" s="633"/>
      <c r="AA519" s="633"/>
      <c r="AB519" s="633"/>
      <c r="AC519" s="633"/>
      <c r="AD519" s="630"/>
      <c r="AE519" s="630"/>
      <c r="AF519" s="630"/>
      <c r="AG519" s="630"/>
      <c r="AH519" s="630"/>
      <c r="AI519" s="630"/>
      <c r="AJ519" s="630"/>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33"/>
      <c r="V520" s="633"/>
      <c r="W520" s="633"/>
      <c r="X520" s="633"/>
      <c r="Y520" s="633"/>
      <c r="Z520" s="633"/>
      <c r="AA520" s="633"/>
      <c r="AB520" s="633"/>
      <c r="AC520" s="633"/>
      <c r="AD520" s="630"/>
      <c r="AE520" s="630"/>
      <c r="AF520" s="630"/>
      <c r="AG520" s="630"/>
      <c r="AH520" s="630"/>
      <c r="AI520" s="630"/>
      <c r="AJ520" s="630"/>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33"/>
      <c r="V521" s="633"/>
      <c r="W521" s="633"/>
      <c r="X521" s="633"/>
      <c r="Y521" s="633"/>
      <c r="Z521" s="633"/>
      <c r="AA521" s="633"/>
      <c r="AB521" s="633"/>
      <c r="AC521" s="633"/>
      <c r="AD521" s="630"/>
      <c r="AE521" s="630"/>
      <c r="AF521" s="630"/>
      <c r="AG521" s="630"/>
      <c r="AH521" s="630"/>
      <c r="AI521" s="630"/>
      <c r="AJ521" s="630"/>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33"/>
      <c r="V522" s="633"/>
      <c r="W522" s="633"/>
      <c r="X522" s="633"/>
      <c r="Y522" s="633"/>
      <c r="Z522" s="633"/>
      <c r="AA522" s="633"/>
      <c r="AB522" s="633"/>
      <c r="AC522" s="633"/>
      <c r="AD522" s="630"/>
      <c r="AE522" s="630"/>
      <c r="AF522" s="630"/>
      <c r="AG522" s="630"/>
      <c r="AH522" s="630"/>
      <c r="AI522" s="630"/>
      <c r="AJ522" s="630"/>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33"/>
      <c r="V523" s="633"/>
      <c r="W523" s="633"/>
      <c r="X523" s="633"/>
      <c r="Y523" s="633"/>
      <c r="Z523" s="633"/>
      <c r="AA523" s="633"/>
      <c r="AB523" s="633"/>
      <c r="AC523" s="633"/>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33"/>
      <c r="V524" s="633"/>
      <c r="W524" s="633"/>
      <c r="X524" s="633"/>
      <c r="Y524" s="633"/>
      <c r="Z524" s="633"/>
      <c r="AA524" s="633"/>
      <c r="AB524" s="633"/>
      <c r="AC524" s="633"/>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N556" si="1821">D555-D548</f>
        <v>112436</v>
      </c>
      <c r="O555" s="86">
        <f t="shared" ref="O555:O556" si="1822">SUM(E549:E555)</f>
        <v>42174</v>
      </c>
      <c r="P555" s="140">
        <f t="shared" ref="P555:P556" si="1823">SUM(K549:K555)</f>
        <v>349009</v>
      </c>
      <c r="Q555" s="140">
        <f t="shared" ref="Q555:Q556" si="1824">SUM(L549:L555)</f>
        <v>44736</v>
      </c>
      <c r="R555" s="364">
        <f t="shared" ref="R555:R556" si="1825">Q555/P555</f>
        <v>0.12818007558544336</v>
      </c>
      <c r="S555" s="72">
        <f>P555/5466</f>
        <v>63.850896450786678</v>
      </c>
    </row>
    <row r="556" spans="1:21" x14ac:dyDescent="0.3">
      <c r="A556" s="515">
        <v>44443</v>
      </c>
      <c r="B556" s="44">
        <v>2368177</v>
      </c>
      <c r="C556" s="44">
        <v>455926</v>
      </c>
      <c r="D556" s="105">
        <v>2824103</v>
      </c>
      <c r="E556" s="44">
        <v>6152</v>
      </c>
      <c r="F556" s="518">
        <v>0.312</v>
      </c>
      <c r="G556" s="516">
        <v>14994</v>
      </c>
      <c r="H556" s="105">
        <v>4162835</v>
      </c>
      <c r="I556" s="74">
        <v>36037</v>
      </c>
      <c r="J556" s="72">
        <v>5042376</v>
      </c>
      <c r="K556" s="373">
        <v>51031</v>
      </c>
      <c r="L556" s="361">
        <v>6569</v>
      </c>
      <c r="M556" s="427">
        <v>0.129</v>
      </c>
      <c r="N556" s="86">
        <f t="shared" si="1821"/>
        <v>115144</v>
      </c>
      <c r="O556" s="86">
        <f t="shared" si="1822"/>
        <v>42468</v>
      </c>
      <c r="P556" s="140">
        <f t="shared" si="1823"/>
        <v>356590</v>
      </c>
      <c r="Q556" s="140">
        <f t="shared" si="1824"/>
        <v>45124</v>
      </c>
      <c r="R556" s="364">
        <f t="shared" si="1825"/>
        <v>0.12654308870130962</v>
      </c>
      <c r="S556" s="72">
        <f t="shared" ref="S556" si="1826">P556/5466</f>
        <v>65.237833882180752</v>
      </c>
    </row>
    <row r="557" spans="1:21" x14ac:dyDescent="0.3">
      <c r="A557" s="515">
        <v>44444</v>
      </c>
      <c r="B557" s="44">
        <v>2377371</v>
      </c>
      <c r="C557" s="44">
        <v>462288</v>
      </c>
      <c r="D557" s="105">
        <v>2839659</v>
      </c>
      <c r="E557" s="44">
        <v>6368</v>
      </c>
      <c r="F557" s="518">
        <v>0.33600000000000002</v>
      </c>
      <c r="G557" s="516">
        <v>10727</v>
      </c>
      <c r="H557" s="105">
        <v>4173562</v>
      </c>
      <c r="I557" s="74">
        <v>37306</v>
      </c>
      <c r="J557" s="72">
        <v>5079682</v>
      </c>
      <c r="K557" s="373">
        <v>48033</v>
      </c>
      <c r="L557" s="361">
        <v>6801</v>
      </c>
      <c r="M557" s="427">
        <v>0.14199999999999999</v>
      </c>
      <c r="N557" s="86">
        <f t="shared" ref="N557" si="1827">D557-D550</f>
        <v>109630</v>
      </c>
      <c r="O557" s="86">
        <f t="shared" ref="O557" si="1828">SUM(E551:E557)</f>
        <v>41723</v>
      </c>
      <c r="P557" s="140">
        <f t="shared" ref="P557" si="1829">SUM(K551:K557)</f>
        <v>349080</v>
      </c>
      <c r="Q557" s="140">
        <f t="shared" ref="Q557" si="1830">SUM(L551:L557)</f>
        <v>44423</v>
      </c>
      <c r="R557" s="364">
        <f t="shared" ref="R557" si="1831">Q557/P557</f>
        <v>0.1272573622092357</v>
      </c>
      <c r="S557" s="72">
        <f t="shared" ref="S557" si="1832">P557/5466</f>
        <v>63.863885839736554</v>
      </c>
    </row>
    <row r="558" spans="1:21" x14ac:dyDescent="0.3">
      <c r="A558" s="515">
        <v>44445</v>
      </c>
      <c r="B558" s="44">
        <v>2389352</v>
      </c>
      <c r="C558" s="44">
        <v>469341</v>
      </c>
      <c r="D558" s="105">
        <v>2858693</v>
      </c>
      <c r="E558" s="44">
        <v>7065</v>
      </c>
      <c r="F558" s="518">
        <v>0.311</v>
      </c>
      <c r="G558" s="516">
        <v>6714</v>
      </c>
      <c r="H558" s="105">
        <v>4180276</v>
      </c>
      <c r="I558" s="74">
        <v>45479</v>
      </c>
      <c r="J558" s="72">
        <v>5125161</v>
      </c>
      <c r="K558" s="373">
        <v>52193</v>
      </c>
      <c r="L558" s="361">
        <v>7572</v>
      </c>
      <c r="M558" s="427">
        <v>0.14499999999999999</v>
      </c>
      <c r="N558" s="86">
        <f t="shared" ref="N558" si="1833">D558-D551</f>
        <v>119763</v>
      </c>
      <c r="O558" s="86">
        <f t="shared" ref="O558" si="1834">SUM(E552:E558)</f>
        <v>44895</v>
      </c>
      <c r="P558" s="140">
        <f t="shared" ref="P558" si="1835">SUM(K552:K558)</f>
        <v>371992</v>
      </c>
      <c r="Q558" s="140">
        <f t="shared" ref="Q558" si="1836">SUM(L552:L558)</f>
        <v>47858</v>
      </c>
      <c r="R558" s="364">
        <f t="shared" ref="R558" si="1837">Q558/P558</f>
        <v>0.12865330437213704</v>
      </c>
      <c r="S558" s="72">
        <f t="shared" ref="S558" si="1838">P558/5466</f>
        <v>68.055616538602266</v>
      </c>
    </row>
    <row r="559" spans="1:21" x14ac:dyDescent="0.3">
      <c r="A559" s="515">
        <v>44446</v>
      </c>
      <c r="B559" s="44">
        <v>2400464</v>
      </c>
      <c r="C559" s="44">
        <v>475027</v>
      </c>
      <c r="D559" s="105">
        <v>2875491</v>
      </c>
      <c r="E559" s="44">
        <v>5692</v>
      </c>
      <c r="F559" s="518">
        <v>0.28299999999999997</v>
      </c>
      <c r="G559" s="516">
        <v>7324</v>
      </c>
      <c r="H559" s="105">
        <v>4187600</v>
      </c>
      <c r="I559" s="74">
        <v>38822</v>
      </c>
      <c r="J559" s="72">
        <v>5163983</v>
      </c>
      <c r="K559" s="373">
        <v>46146</v>
      </c>
      <c r="L559" s="361">
        <v>6092</v>
      </c>
      <c r="M559" s="427">
        <v>0.13200000000000001</v>
      </c>
      <c r="N559" s="86">
        <f t="shared" ref="N559" si="1839">D559-D552</f>
        <v>121762</v>
      </c>
      <c r="O559" s="86">
        <f t="shared" ref="O559" si="1840">SUM(E553:E559)</f>
        <v>44558</v>
      </c>
      <c r="P559" s="140">
        <f t="shared" ref="P559" si="1841">SUM(K553:K559)</f>
        <v>374626</v>
      </c>
      <c r="Q559" s="140">
        <f t="shared" ref="Q559" si="1842">SUM(L553:L559)</f>
        <v>47450</v>
      </c>
      <c r="R559" s="364">
        <f t="shared" ref="R559" si="1843">Q559/P559</f>
        <v>0.12665965522948219</v>
      </c>
      <c r="S559" s="72">
        <f t="shared" ref="S559" si="1844">P559/5466</f>
        <v>68.537504573728498</v>
      </c>
    </row>
    <row r="560" spans="1:21" x14ac:dyDescent="0.3">
      <c r="A560" s="515">
        <v>44447</v>
      </c>
      <c r="B560" s="44">
        <v>2411083</v>
      </c>
      <c r="C560" s="44">
        <v>480824</v>
      </c>
      <c r="D560" s="105">
        <v>2891907</v>
      </c>
      <c r="E560" s="44">
        <v>5810</v>
      </c>
      <c r="F560" s="518">
        <v>0.28199999999999997</v>
      </c>
      <c r="G560" s="516">
        <v>18652</v>
      </c>
      <c r="H560" s="105">
        <v>4206252</v>
      </c>
      <c r="I560" s="74">
        <v>38476</v>
      </c>
      <c r="J560" s="72">
        <v>5202459</v>
      </c>
      <c r="K560" s="373">
        <v>57128</v>
      </c>
      <c r="L560" s="361">
        <v>6198</v>
      </c>
      <c r="M560" s="427">
        <v>0.108</v>
      </c>
      <c r="N560" s="86">
        <f t="shared" ref="N560" si="1845">D560-D553</f>
        <v>121233</v>
      </c>
      <c r="O560" s="86">
        <f t="shared" ref="O560" si="1846">SUM(E554:E560)</f>
        <v>44198</v>
      </c>
      <c r="P560" s="140">
        <f t="shared" ref="P560" si="1847">SUM(K554:K560)</f>
        <v>374475</v>
      </c>
      <c r="Q560" s="140">
        <f t="shared" ref="Q560" si="1848">SUM(L554:L560)</f>
        <v>47082</v>
      </c>
      <c r="R560" s="364">
        <f t="shared" ref="R560" si="1849">Q560/P560</f>
        <v>0.12572801922691768</v>
      </c>
      <c r="S560" s="72">
        <f t="shared" ref="S560" si="1850">P560/5466</f>
        <v>68.509879253567505</v>
      </c>
    </row>
    <row r="561" spans="1:22" x14ac:dyDescent="0.3">
      <c r="A561" s="515">
        <v>44448</v>
      </c>
      <c r="B561" s="44">
        <v>2425001</v>
      </c>
      <c r="C561" s="44">
        <v>487654</v>
      </c>
      <c r="D561" s="105">
        <v>2912655</v>
      </c>
      <c r="E561" s="44">
        <v>6836</v>
      </c>
      <c r="F561" s="518">
        <v>0.27700000000000002</v>
      </c>
      <c r="G561" s="516">
        <v>20757</v>
      </c>
      <c r="H561" s="105">
        <v>4227009</v>
      </c>
      <c r="I561" s="74">
        <v>46944</v>
      </c>
      <c r="J561" s="72">
        <v>5249403</v>
      </c>
      <c r="K561" s="373">
        <v>67701</v>
      </c>
      <c r="L561" s="361">
        <v>7307</v>
      </c>
      <c r="M561" s="427">
        <v>0.108</v>
      </c>
      <c r="N561" s="86">
        <f t="shared" ref="N561:N563" si="1851">D561-D554</f>
        <v>123457</v>
      </c>
      <c r="O561" s="86">
        <f t="shared" ref="O561:O563" si="1852">SUM(E555:E561)</f>
        <v>44634</v>
      </c>
      <c r="P561" s="140">
        <f t="shared" ref="P561:P563" si="1853">SUM(K555:K561)</f>
        <v>380766</v>
      </c>
      <c r="Q561" s="140">
        <f t="shared" ref="Q561:Q563" si="1854">SUM(L555:L561)</f>
        <v>47594</v>
      </c>
      <c r="R561" s="364">
        <f t="shared" ref="R561:R563" si="1855">Q561/P561</f>
        <v>0.12499540400140768</v>
      </c>
      <c r="S561" s="72">
        <f t="shared" ref="S561:S563" si="1856">P561/5466</f>
        <v>69.660812294182222</v>
      </c>
    </row>
    <row r="562" spans="1:22" x14ac:dyDescent="0.3">
      <c r="A562" s="515">
        <v>44449</v>
      </c>
      <c r="B562" s="44">
        <v>2440849</v>
      </c>
      <c r="C562" s="44">
        <v>494457</v>
      </c>
      <c r="D562" s="105">
        <v>2935306</v>
      </c>
      <c r="E562" s="44">
        <v>6815</v>
      </c>
      <c r="F562" s="518">
        <v>0.27</v>
      </c>
      <c r="G562" s="516">
        <v>17089</v>
      </c>
      <c r="H562" s="105">
        <v>4244098</v>
      </c>
      <c r="I562" s="74">
        <v>48094</v>
      </c>
      <c r="J562" s="72">
        <v>5297497</v>
      </c>
      <c r="K562" s="373">
        <v>65183</v>
      </c>
      <c r="L562" s="361">
        <v>7264</v>
      </c>
      <c r="M562" s="427">
        <v>0.111</v>
      </c>
      <c r="N562" s="86">
        <f t="shared" si="1851"/>
        <v>126883</v>
      </c>
      <c r="O562" s="86">
        <f t="shared" si="1852"/>
        <v>44738</v>
      </c>
      <c r="P562" s="140">
        <f t="shared" si="1853"/>
        <v>387415</v>
      </c>
      <c r="Q562" s="140">
        <f t="shared" si="1854"/>
        <v>47803</v>
      </c>
      <c r="R562" s="364">
        <f t="shared" si="1855"/>
        <v>0.12338964676122505</v>
      </c>
      <c r="S562" s="72">
        <f t="shared" si="1856"/>
        <v>70.877241126966709</v>
      </c>
    </row>
    <row r="563" spans="1:22" x14ac:dyDescent="0.3">
      <c r="A563" s="515">
        <v>44450</v>
      </c>
      <c r="B563" s="44">
        <v>2449124</v>
      </c>
      <c r="C563" s="44">
        <v>498745</v>
      </c>
      <c r="D563" s="105">
        <v>2947869</v>
      </c>
      <c r="E563" s="44">
        <v>4298</v>
      </c>
      <c r="F563" s="518">
        <v>0.27600000000000002</v>
      </c>
      <c r="G563" s="516">
        <v>13100</v>
      </c>
      <c r="H563" s="105">
        <v>4257198</v>
      </c>
      <c r="I563" s="74">
        <v>29429</v>
      </c>
      <c r="J563" s="72">
        <v>5326926</v>
      </c>
      <c r="K563" s="373">
        <v>42529</v>
      </c>
      <c r="L563" s="361">
        <v>4626</v>
      </c>
      <c r="M563" s="427">
        <v>0.109</v>
      </c>
      <c r="N563" s="86">
        <f t="shared" si="1851"/>
        <v>123766</v>
      </c>
      <c r="O563" s="86">
        <f t="shared" si="1852"/>
        <v>42884</v>
      </c>
      <c r="P563" s="140">
        <f t="shared" si="1853"/>
        <v>378913</v>
      </c>
      <c r="Q563" s="140">
        <f t="shared" si="1854"/>
        <v>45860</v>
      </c>
      <c r="R563" s="364">
        <f t="shared" si="1855"/>
        <v>0.12103042123125889</v>
      </c>
      <c r="S563" s="72">
        <f t="shared" si="1856"/>
        <v>69.321807537504569</v>
      </c>
    </row>
    <row r="564" spans="1:22" x14ac:dyDescent="0.3">
      <c r="A564" s="515">
        <v>44451</v>
      </c>
      <c r="B564" s="503">
        <v>2463224</v>
      </c>
      <c r="C564" s="503">
        <v>504650</v>
      </c>
      <c r="D564" s="504">
        <v>2967874</v>
      </c>
      <c r="E564" s="44">
        <v>5903</v>
      </c>
      <c r="F564" s="518">
        <v>0.26</v>
      </c>
      <c r="G564" s="516">
        <v>10684</v>
      </c>
      <c r="H564" s="504">
        <v>4267882</v>
      </c>
      <c r="I564" s="506">
        <v>44962</v>
      </c>
      <c r="J564" s="507">
        <v>5371888</v>
      </c>
      <c r="K564" s="373">
        <v>55646</v>
      </c>
      <c r="L564" s="361">
        <v>6380</v>
      </c>
      <c r="M564" s="427">
        <v>0.115</v>
      </c>
      <c r="N564" s="86">
        <f t="shared" ref="N564:N565" si="1857">D564-D557</f>
        <v>128215</v>
      </c>
      <c r="O564" s="86">
        <f t="shared" ref="O564:O565" si="1858">SUM(E558:E564)</f>
        <v>42419</v>
      </c>
      <c r="P564" s="140">
        <f t="shared" ref="P564:P565" si="1859">SUM(K558:K564)</f>
        <v>386526</v>
      </c>
      <c r="Q564" s="140">
        <f t="shared" ref="Q564:Q565" si="1860">SUM(L558:L564)</f>
        <v>45439</v>
      </c>
      <c r="R564" s="364">
        <f t="shared" ref="R564:R565" si="1861">Q564/P564</f>
        <v>0.11755742175170622</v>
      </c>
      <c r="S564" s="72">
        <f t="shared" ref="S564:S565" si="1862">P564/5466</f>
        <v>70.714599341383092</v>
      </c>
    </row>
    <row r="565" spans="1:22" x14ac:dyDescent="0.3">
      <c r="A565" s="515">
        <v>44452</v>
      </c>
      <c r="B565" s="44">
        <v>2473440</v>
      </c>
      <c r="C565" s="44">
        <v>508882</v>
      </c>
      <c r="D565" s="105">
        <v>2982322</v>
      </c>
      <c r="E565" s="44">
        <v>4241</v>
      </c>
      <c r="F565" s="518">
        <v>0.254</v>
      </c>
      <c r="G565" s="516">
        <v>6045</v>
      </c>
      <c r="H565" s="105">
        <v>4273927</v>
      </c>
      <c r="I565" s="74">
        <v>34704</v>
      </c>
      <c r="J565" s="72">
        <v>5406592</v>
      </c>
      <c r="K565" s="373">
        <v>40749</v>
      </c>
      <c r="L565" s="361">
        <v>4604</v>
      </c>
      <c r="M565" s="427">
        <v>0.113</v>
      </c>
      <c r="N565" s="86">
        <f t="shared" si="1857"/>
        <v>123629</v>
      </c>
      <c r="O565" s="86">
        <f t="shared" si="1858"/>
        <v>39595</v>
      </c>
      <c r="P565" s="140">
        <f t="shared" si="1859"/>
        <v>375082</v>
      </c>
      <c r="Q565" s="140">
        <f t="shared" si="1860"/>
        <v>42471</v>
      </c>
      <c r="R565" s="364">
        <f t="shared" si="1861"/>
        <v>0.11323124010216433</v>
      </c>
      <c r="S565" s="72">
        <f t="shared" si="1862"/>
        <v>68.62092938163191</v>
      </c>
      <c r="U565" s="106" t="s">
        <v>472</v>
      </c>
    </row>
    <row r="566" spans="1:22" x14ac:dyDescent="0.3">
      <c r="A566" s="515">
        <v>44453</v>
      </c>
      <c r="B566" s="44">
        <v>2480804</v>
      </c>
      <c r="C566" s="44">
        <v>512312</v>
      </c>
      <c r="D566" s="105">
        <v>2993116</v>
      </c>
      <c r="E566" s="44">
        <v>3375</v>
      </c>
      <c r="F566" s="518">
        <v>0.253</v>
      </c>
      <c r="G566" s="516">
        <v>7577</v>
      </c>
      <c r="H566" s="105">
        <v>4281504</v>
      </c>
      <c r="I566" s="74">
        <v>24260</v>
      </c>
      <c r="J566" s="72">
        <v>5430852</v>
      </c>
      <c r="K566" s="373">
        <v>31837</v>
      </c>
      <c r="L566" s="361">
        <v>3619</v>
      </c>
      <c r="M566" s="427">
        <v>0.114</v>
      </c>
      <c r="N566" s="86">
        <f t="shared" ref="N566:N567" si="1863">D566-D559</f>
        <v>117625</v>
      </c>
      <c r="O566" s="86">
        <f t="shared" ref="O566:O567" si="1864">SUM(E560:E566)</f>
        <v>37278</v>
      </c>
      <c r="P566" s="140">
        <f t="shared" ref="P566:P567" si="1865">SUM(K560:K566)</f>
        <v>360773</v>
      </c>
      <c r="Q566" s="140">
        <f t="shared" ref="Q566:Q567" si="1866">SUM(L560:L566)</f>
        <v>39998</v>
      </c>
      <c r="R566" s="364">
        <f t="shared" ref="R566:R567" si="1867">Q566/P566</f>
        <v>0.11086749839927046</v>
      </c>
      <c r="S566" s="72">
        <f t="shared" ref="S566:S567" si="1868">P566/5466</f>
        <v>66.003110135382357</v>
      </c>
    </row>
    <row r="567" spans="1:22" x14ac:dyDescent="0.3">
      <c r="A567" s="515">
        <v>44454</v>
      </c>
      <c r="B567" s="44">
        <v>2494452</v>
      </c>
      <c r="C567" s="44">
        <v>517216</v>
      </c>
      <c r="D567" s="105">
        <v>3011668</v>
      </c>
      <c r="E567" s="44">
        <v>4917</v>
      </c>
      <c r="F567" s="518">
        <v>0.23799999999999999</v>
      </c>
      <c r="G567" s="516">
        <v>17436</v>
      </c>
      <c r="H567" s="105">
        <v>4298940</v>
      </c>
      <c r="I567" s="74">
        <v>39947</v>
      </c>
      <c r="J567" s="72">
        <v>5470799</v>
      </c>
      <c r="K567" s="373">
        <v>57383</v>
      </c>
      <c r="L567" s="361">
        <v>5306</v>
      </c>
      <c r="M567" s="427">
        <v>9.1999999999999998E-2</v>
      </c>
      <c r="N567" s="86">
        <f t="shared" si="1863"/>
        <v>119761</v>
      </c>
      <c r="O567" s="86">
        <f t="shared" si="1864"/>
        <v>36385</v>
      </c>
      <c r="P567" s="140">
        <f t="shared" si="1865"/>
        <v>361028</v>
      </c>
      <c r="Q567" s="140">
        <f t="shared" si="1866"/>
        <v>39106</v>
      </c>
      <c r="R567" s="364">
        <f t="shared" si="1867"/>
        <v>0.10831846837364414</v>
      </c>
      <c r="S567" s="72">
        <f t="shared" si="1868"/>
        <v>66.049762166117816</v>
      </c>
    </row>
    <row r="568" spans="1:22" x14ac:dyDescent="0.3">
      <c r="A568" s="515">
        <v>44455</v>
      </c>
      <c r="B568" s="594"/>
      <c r="C568" s="594"/>
      <c r="D568" s="595"/>
      <c r="E568" s="594"/>
      <c r="F568" s="596"/>
      <c r="G568" s="594"/>
      <c r="H568" s="595"/>
      <c r="I568" s="597"/>
      <c r="J568" s="598"/>
      <c r="K568" s="599"/>
      <c r="L568" s="600"/>
      <c r="M568" s="601"/>
      <c r="N568" s="602"/>
      <c r="O568" s="602"/>
      <c r="P568" s="603"/>
      <c r="Q568" s="603"/>
      <c r="R568" s="604"/>
      <c r="S568" s="598"/>
      <c r="U568" s="592" t="s">
        <v>476</v>
      </c>
    </row>
    <row r="569" spans="1:22" ht="14.15" customHeight="1" x14ac:dyDescent="0.3">
      <c r="A569" s="515">
        <v>44456</v>
      </c>
      <c r="B569" s="44">
        <v>2507520</v>
      </c>
      <c r="C569" s="44">
        <v>523095</v>
      </c>
      <c r="D569" s="105">
        <v>3030615</v>
      </c>
      <c r="E569" s="44">
        <v>5529</v>
      </c>
      <c r="F569" s="518">
        <v>0.27100000000000002</v>
      </c>
      <c r="G569" s="516">
        <v>18158</v>
      </c>
      <c r="H569" s="105">
        <v>4327227</v>
      </c>
      <c r="I569" s="74">
        <v>41919</v>
      </c>
      <c r="J569" s="72">
        <v>5514792</v>
      </c>
      <c r="K569" s="373">
        <v>60077</v>
      </c>
      <c r="L569" s="361">
        <v>5944</v>
      </c>
      <c r="M569" s="427">
        <v>9.9000000000000005E-2</v>
      </c>
      <c r="N569" s="86">
        <v>95309</v>
      </c>
      <c r="O569" s="86">
        <v>28619</v>
      </c>
      <c r="P569" s="140">
        <v>300422</v>
      </c>
      <c r="Q569" s="140">
        <v>30928</v>
      </c>
      <c r="R569" s="364">
        <v>0.10294851908315636</v>
      </c>
      <c r="S569" s="72">
        <v>54.961946578851077</v>
      </c>
      <c r="U569" s="106" t="s">
        <v>477</v>
      </c>
    </row>
    <row r="570" spans="1:22" x14ac:dyDescent="0.3">
      <c r="A570" s="515">
        <v>44457</v>
      </c>
      <c r="B570" s="44">
        <v>2524172</v>
      </c>
      <c r="C570" s="44">
        <v>529207</v>
      </c>
      <c r="D570" s="105">
        <v>3053379</v>
      </c>
      <c r="E570" s="44">
        <v>6116</v>
      </c>
      <c r="F570" s="518">
        <v>0.23100000000000001</v>
      </c>
      <c r="G570" s="516">
        <v>20793</v>
      </c>
      <c r="H570" s="105">
        <v>4348017</v>
      </c>
      <c r="I570" s="74">
        <v>52565</v>
      </c>
      <c r="J570" s="72">
        <v>5567357</v>
      </c>
      <c r="K570" s="373">
        <v>73358</v>
      </c>
      <c r="L570" s="361">
        <v>6629</v>
      </c>
      <c r="M570" s="427">
        <v>0.09</v>
      </c>
      <c r="N570" s="86">
        <v>105510</v>
      </c>
      <c r="O570" s="86">
        <v>30437</v>
      </c>
      <c r="P570" s="140">
        <v>331251</v>
      </c>
      <c r="Q570" s="140">
        <v>32931</v>
      </c>
      <c r="R570" s="364">
        <v>9.9414039504786403E-2</v>
      </c>
      <c r="S570" s="72">
        <v>60.602085620197585</v>
      </c>
      <c r="U570" s="106" t="s">
        <v>479</v>
      </c>
    </row>
    <row r="571" spans="1:22" x14ac:dyDescent="0.3">
      <c r="A571" s="515">
        <v>44458</v>
      </c>
      <c r="B571" s="44">
        <v>2534765</v>
      </c>
      <c r="C571" s="44">
        <v>533038</v>
      </c>
      <c r="D571" s="105">
        <v>3067803</v>
      </c>
      <c r="E571" s="44">
        <v>3833</v>
      </c>
      <c r="F571" s="518">
        <v>0.23300000000000001</v>
      </c>
      <c r="G571" s="516">
        <v>11581</v>
      </c>
      <c r="H571" s="105">
        <v>4359593</v>
      </c>
      <c r="I571" s="74">
        <v>34404</v>
      </c>
      <c r="J571" s="72">
        <v>5601761</v>
      </c>
      <c r="K571" s="373">
        <v>45985</v>
      </c>
      <c r="L571" s="361">
        <v>4191</v>
      </c>
      <c r="M571" s="427">
        <v>9.0999999999999998E-2</v>
      </c>
      <c r="N571" s="86">
        <v>99929</v>
      </c>
      <c r="O571" s="86">
        <v>28367</v>
      </c>
      <c r="P571" s="140">
        <v>321590</v>
      </c>
      <c r="Q571" s="140">
        <v>30742</v>
      </c>
      <c r="R571" s="364">
        <v>9.5593768462949716E-2</v>
      </c>
      <c r="S571" s="72">
        <v>58.834613977314305</v>
      </c>
      <c r="U571" s="106" t="s">
        <v>479</v>
      </c>
    </row>
    <row r="572" spans="1:22" x14ac:dyDescent="0.3">
      <c r="A572" s="515">
        <v>44459</v>
      </c>
      <c r="B572" s="44">
        <v>2541933</v>
      </c>
      <c r="C572" s="44">
        <v>535955</v>
      </c>
      <c r="D572" s="105">
        <v>3077888</v>
      </c>
      <c r="E572" s="44">
        <v>2917</v>
      </c>
      <c r="F572" s="518">
        <v>0.247</v>
      </c>
      <c r="G572" s="516">
        <v>4669</v>
      </c>
      <c r="H572" s="105">
        <v>4364262</v>
      </c>
      <c r="I572" s="74">
        <v>24429</v>
      </c>
      <c r="J572" s="72">
        <v>5626190</v>
      </c>
      <c r="K572" s="373">
        <v>29098</v>
      </c>
      <c r="L572" s="361">
        <v>3156</v>
      </c>
      <c r="M572" s="427">
        <v>0.108</v>
      </c>
      <c r="N572" s="86">
        <v>95566</v>
      </c>
      <c r="O572" s="86">
        <v>27043</v>
      </c>
      <c r="P572" s="140">
        <v>309939</v>
      </c>
      <c r="Q572" s="140">
        <v>29294</v>
      </c>
      <c r="R572" s="364">
        <v>9.4515372379726334E-2</v>
      </c>
      <c r="S572" s="72">
        <v>56.703073545554339</v>
      </c>
      <c r="U572" s="106" t="s">
        <v>480</v>
      </c>
    </row>
    <row r="573" spans="1:22" x14ac:dyDescent="0.3">
      <c r="A573" s="515">
        <v>44460</v>
      </c>
      <c r="B573" s="44">
        <v>2546526</v>
      </c>
      <c r="C573" s="44">
        <v>538819</v>
      </c>
      <c r="D573" s="105">
        <v>3085345</v>
      </c>
      <c r="E573" s="44">
        <v>2870</v>
      </c>
      <c r="F573" s="518">
        <v>0.28499999999999998</v>
      </c>
      <c r="G573" s="516">
        <v>7554</v>
      </c>
      <c r="H573" s="105">
        <v>4371758</v>
      </c>
      <c r="I573" s="74">
        <v>19039</v>
      </c>
      <c r="J573" s="72">
        <v>5645229</v>
      </c>
      <c r="K573" s="373">
        <v>26593</v>
      </c>
      <c r="L573" s="361">
        <v>3105</v>
      </c>
      <c r="M573" s="427">
        <v>0.11700000000000001</v>
      </c>
      <c r="N573" s="86">
        <v>92229</v>
      </c>
      <c r="O573" s="86">
        <v>26538</v>
      </c>
      <c r="P573" s="140">
        <v>304695</v>
      </c>
      <c r="Q573" s="140">
        <v>28780</v>
      </c>
      <c r="R573" s="364">
        <v>9.4455110848553472E-2</v>
      </c>
      <c r="S573" s="72">
        <v>55.743688254665201</v>
      </c>
      <c r="U573" s="106" t="s">
        <v>478</v>
      </c>
    </row>
    <row r="574" spans="1:22" ht="14.5" x14ac:dyDescent="0.35">
      <c r="A574" s="515">
        <v>44461</v>
      </c>
      <c r="B574" s="44">
        <v>2557185</v>
      </c>
      <c r="C574" s="44">
        <v>542411</v>
      </c>
      <c r="D574" s="105">
        <v>3099596</v>
      </c>
      <c r="E574" s="44">
        <v>3598</v>
      </c>
      <c r="F574" s="518">
        <v>0.218</v>
      </c>
      <c r="G574" s="516">
        <v>17622</v>
      </c>
      <c r="H574" s="105">
        <v>4389380</v>
      </c>
      <c r="I574" s="74">
        <v>31975</v>
      </c>
      <c r="J574" s="72">
        <v>5677204</v>
      </c>
      <c r="K574" s="373">
        <v>49597</v>
      </c>
      <c r="L574" s="361">
        <v>3861</v>
      </c>
      <c r="M574" s="427">
        <v>7.8E-2</v>
      </c>
      <c r="N574" s="86">
        <v>87928</v>
      </c>
      <c r="O574" s="86">
        <v>25219</v>
      </c>
      <c r="P574" s="140">
        <v>296909</v>
      </c>
      <c r="Q574" s="140">
        <v>27335</v>
      </c>
      <c r="R574" s="364">
        <v>9.2065245580295649E-2</v>
      </c>
      <c r="S574" s="72">
        <v>54.31924624954263</v>
      </c>
      <c r="V574" s="593"/>
    </row>
    <row r="575" spans="1:22" x14ac:dyDescent="0.3">
      <c r="A575" s="515">
        <v>44462</v>
      </c>
      <c r="B575" s="44">
        <v>2567772</v>
      </c>
      <c r="C575" s="44">
        <v>546426</v>
      </c>
      <c r="D575" s="105">
        <v>3114198</v>
      </c>
      <c r="E575" s="44">
        <v>4024</v>
      </c>
      <c r="F575" s="518">
        <v>0.23599999999999999</v>
      </c>
      <c r="G575" s="516">
        <v>19654</v>
      </c>
      <c r="H575" s="105">
        <v>4409034</v>
      </c>
      <c r="I575" s="74">
        <v>34157</v>
      </c>
      <c r="J575" s="72">
        <v>5711361</v>
      </c>
      <c r="K575" s="373">
        <v>53811</v>
      </c>
      <c r="L575" s="361">
        <v>4305</v>
      </c>
      <c r="M575" s="427">
        <v>0.08</v>
      </c>
      <c r="N575" s="86">
        <v>99815</v>
      </c>
      <c r="O575" s="86">
        <v>28887</v>
      </c>
      <c r="P575" s="140">
        <v>338519</v>
      </c>
      <c r="Q575" s="140">
        <v>31191</v>
      </c>
      <c r="R575" s="364">
        <v>9.2139584484179624E-2</v>
      </c>
      <c r="S575" s="72">
        <v>61.931759970728137</v>
      </c>
    </row>
    <row r="576" spans="1:22" x14ac:dyDescent="0.3">
      <c r="A576" s="515">
        <v>44463</v>
      </c>
      <c r="B576" s="44">
        <v>2576857</v>
      </c>
      <c r="C576" s="44">
        <v>550090</v>
      </c>
      <c r="D576" s="105">
        <v>3126947</v>
      </c>
      <c r="E576" s="44">
        <v>3667</v>
      </c>
      <c r="F576" s="518">
        <v>0.247</v>
      </c>
      <c r="G576" s="516">
        <v>16115</v>
      </c>
      <c r="H576" s="105">
        <v>4425149</v>
      </c>
      <c r="I576" s="74">
        <v>30102</v>
      </c>
      <c r="J576" s="72">
        <v>5741463</v>
      </c>
      <c r="K576" s="373">
        <v>46217</v>
      </c>
      <c r="L576" s="361">
        <v>3951</v>
      </c>
      <c r="M576" s="427">
        <v>8.5000000000000006E-2</v>
      </c>
      <c r="N576" s="86">
        <f>D576-D569</f>
        <v>96332</v>
      </c>
      <c r="O576" s="86">
        <f>SUM(E570:E576)</f>
        <v>27025</v>
      </c>
      <c r="P576" s="140">
        <f t="shared" ref="P575:Q577" si="1869">SUM(K570:K576)</f>
        <v>324659</v>
      </c>
      <c r="Q576" s="140">
        <f t="shared" si="1869"/>
        <v>29198</v>
      </c>
      <c r="R576" s="364">
        <f>Q576/P576</f>
        <v>8.993436189971632E-2</v>
      </c>
      <c r="S576" s="72">
        <f>P576/5466</f>
        <v>59.396084888401028</v>
      </c>
    </row>
    <row r="577" spans="1:19" x14ac:dyDescent="0.3">
      <c r="A577" s="515">
        <v>44464</v>
      </c>
      <c r="B577" s="44">
        <v>2584827</v>
      </c>
      <c r="C577" s="44">
        <v>553350</v>
      </c>
      <c r="D577" s="105">
        <v>3138177</v>
      </c>
      <c r="E577" s="44">
        <v>3261</v>
      </c>
      <c r="F577" s="518">
        <v>0.249</v>
      </c>
      <c r="G577" s="516">
        <v>11776</v>
      </c>
      <c r="H577" s="105">
        <v>4436925</v>
      </c>
      <c r="I577" s="74">
        <v>28621</v>
      </c>
      <c r="J577" s="72">
        <v>5770084</v>
      </c>
      <c r="K577" s="373">
        <v>40397</v>
      </c>
      <c r="L577" s="361">
        <v>3551</v>
      </c>
      <c r="M577" s="427">
        <v>8.7999999999999995E-2</v>
      </c>
      <c r="N577" s="86">
        <f>D577-D570</f>
        <v>84798</v>
      </c>
      <c r="O577" s="86">
        <f>SUM(E571:E577)</f>
        <v>24170</v>
      </c>
      <c r="P577" s="140">
        <f t="shared" si="1869"/>
        <v>291698</v>
      </c>
      <c r="Q577" s="140">
        <f t="shared" si="1869"/>
        <v>26120</v>
      </c>
      <c r="R577" s="364">
        <f>Q577/P577</f>
        <v>8.9544666058731973E-2</v>
      </c>
      <c r="S577" s="72">
        <f>P577/5466</f>
        <v>53.365898280278081</v>
      </c>
    </row>
    <row r="578" spans="1:19" x14ac:dyDescent="0.3">
      <c r="A578" s="515">
        <v>44465</v>
      </c>
      <c r="B578" s="44">
        <v>2591143</v>
      </c>
      <c r="C578" s="44">
        <v>555901</v>
      </c>
      <c r="D578" s="105">
        <v>3147044</v>
      </c>
      <c r="E578" s="44">
        <v>2556</v>
      </c>
      <c r="F578" s="518">
        <v>0.248</v>
      </c>
      <c r="G578" s="516">
        <v>8007</v>
      </c>
      <c r="H578" s="105">
        <v>4444932</v>
      </c>
      <c r="I578" s="74">
        <v>22645</v>
      </c>
      <c r="J578" s="72">
        <v>5792729</v>
      </c>
      <c r="K578" s="373">
        <v>30652</v>
      </c>
      <c r="L578" s="361">
        <v>2740</v>
      </c>
      <c r="M578" s="427">
        <v>8.8999999999999996E-2</v>
      </c>
      <c r="N578" s="86">
        <f>D578-D571</f>
        <v>79241</v>
      </c>
      <c r="O578" s="86">
        <f>SUM(E572:E578)</f>
        <v>22893</v>
      </c>
      <c r="P578" s="140">
        <f t="shared" ref="P578" si="1870">SUM(K572:K578)</f>
        <v>276365</v>
      </c>
      <c r="Q578" s="140">
        <f t="shared" ref="Q578" si="1871">SUM(L572:L578)</f>
        <v>24669</v>
      </c>
      <c r="R578" s="364">
        <f>Q578/P578</f>
        <v>8.9262388507951443E-2</v>
      </c>
      <c r="S578" s="72">
        <f>P578/5466</f>
        <v>50.560739114526164</v>
      </c>
    </row>
    <row r="579" spans="1:19" x14ac:dyDescent="0.3">
      <c r="A579" s="515">
        <v>44466</v>
      </c>
      <c r="B579" s="44">
        <v>2595993</v>
      </c>
      <c r="C579" s="44">
        <v>557970</v>
      </c>
      <c r="D579" s="105">
        <v>3153963</v>
      </c>
      <c r="E579" s="44">
        <v>2069</v>
      </c>
      <c r="F579" s="518">
        <v>0.252</v>
      </c>
      <c r="G579" s="516">
        <v>7563</v>
      </c>
      <c r="H579" s="105">
        <v>4452495</v>
      </c>
      <c r="I579" s="74">
        <v>15990</v>
      </c>
      <c r="J579" s="72">
        <v>5808719</v>
      </c>
      <c r="K579" s="373">
        <v>23553</v>
      </c>
      <c r="L579" s="361">
        <v>2237</v>
      </c>
      <c r="M579" s="427">
        <v>9.5000000000000001E-2</v>
      </c>
      <c r="N579" s="86">
        <f>D579-D572</f>
        <v>76075</v>
      </c>
      <c r="O579" s="86">
        <f>SUM(E573:E579)</f>
        <v>22045</v>
      </c>
      <c r="P579" s="140">
        <f t="shared" ref="P579" si="1872">SUM(K573:K579)</f>
        <v>270820</v>
      </c>
      <c r="Q579" s="140">
        <f t="shared" ref="Q579" si="1873">SUM(L573:L579)</f>
        <v>23750</v>
      </c>
      <c r="R579" s="364">
        <f>Q579/P579</f>
        <v>8.7696625064618561E-2</v>
      </c>
      <c r="S579" s="72">
        <f>P579/5466</f>
        <v>49.54628613245518</v>
      </c>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130" zoomScaleNormal="13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2021-09-27T11:50:53Z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vA51120123</value>
    </field>
    <field name="Objective-Version">
      <value order="0">157.4</value>
    </field>
    <field name="Objective-VersionNumber">
      <value order="0">2003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2021-09-27T11:50:33Z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2021-09-27T11:50:53Z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vA51120123</vt:lpwstr>
  </property>
  <property fmtid="{D5CDD505-2E9C-101B-9397-08002B2CF9AE}" pid="16" name="Objective-Version">
    <vt:lpwstr>157.4</vt:lpwstr>
  </property>
  <property fmtid="{D5CDD505-2E9C-101B-9397-08002B2CF9AE}" pid="17" name="Objective-VersionNumber">
    <vt:r8>2003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