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7" i="9" l="1"/>
  <c r="K377" i="9"/>
  <c r="P377" i="9" s="1"/>
  <c r="M377" i="9"/>
  <c r="N377" i="9"/>
  <c r="O377" i="9"/>
  <c r="Q377" i="9"/>
  <c r="S377" i="9" l="1"/>
  <c r="R377" i="9"/>
  <c r="AF48" i="53"/>
  <c r="AD48" i="53"/>
  <c r="Z48" i="53"/>
  <c r="K48" i="53"/>
  <c r="F376" i="9" l="1"/>
  <c r="K376" i="9"/>
  <c r="M376" i="9"/>
  <c r="N376" i="9"/>
  <c r="O376" i="9"/>
  <c r="P376" i="9"/>
  <c r="S376" i="9" s="1"/>
  <c r="Q376" i="9"/>
  <c r="R376" i="9"/>
  <c r="K47" i="53" l="1"/>
  <c r="Z47" i="53"/>
  <c r="AD47" i="53"/>
  <c r="AF47" i="53"/>
  <c r="F375" i="9" l="1"/>
  <c r="K375" i="9"/>
  <c r="M375" i="9" s="1"/>
  <c r="N375" i="9"/>
  <c r="O375" i="9"/>
  <c r="Q375" i="9"/>
  <c r="P375" i="9" l="1"/>
  <c r="AD46" i="53"/>
  <c r="AF46" i="53"/>
  <c r="K46" i="53"/>
  <c r="Z46" i="53"/>
  <c r="S375" i="9" l="1"/>
  <c r="R375" i="9"/>
  <c r="F374" i="9"/>
  <c r="K374" i="9"/>
  <c r="M374" i="9"/>
  <c r="N374" i="9"/>
  <c r="O374" i="9"/>
  <c r="P374" i="9"/>
  <c r="S374" i="9" s="1"/>
  <c r="Q374" i="9"/>
  <c r="R374" i="9" s="1"/>
  <c r="AF45" i="53" l="1"/>
  <c r="AD45" i="53"/>
  <c r="Z45" i="53"/>
  <c r="K45" i="53"/>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<sst xmlns="http://schemas.openxmlformats.org/spreadsheetml/2006/main" count="696" uniqueCount="338">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</sst>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1B-447A-A84D-CFBF70EAB5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education'!$A$100:$A$142</c:f>
              <c:numCache>
                <c:formatCode>m/d/yyyy</c:formatCode>
                <c:ptCount val="4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numCache>
            </c:numRef>
          </c:cat>
          <c:val>
            <c:numRef>
              <c:f>'Table 9 - School education'!$B$100:$B$142</c:f>
              <c:numCache>
                <c:formatCode>0.0%</c:formatCode>
                <c:ptCount val="43"/>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0.3072681712</c:v>
                </c:pt>
                <c:pt idx="39">
                  <c:v>0.30991071720000002</c:v>
                </c:pt>
                <c:pt idx="40">
                  <c:v>0.31079897350000002</c:v>
                </c:pt>
                <c:pt idx="41">
                  <c:v>0.30508464670000002</c:v>
                </c:pt>
                <c:pt idx="42">
                  <c:v>0.29131228320000002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2"/>
              <c:layout>
                <c:manualLayout>
                  <c:x val="0"/>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1B-447A-A84D-CFBF70EAB5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education'!$A$100:$A$142</c:f>
              <c:numCache>
                <c:formatCode>m/d/yyyy</c:formatCode>
                <c:ptCount val="4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numCache>
            </c:numRef>
          </c:cat>
          <c:val>
            <c:numRef>
              <c:f>'Table 9 - School education'!$C$100:$C$142</c:f>
              <c:numCache>
                <c:formatCode>0.0%</c:formatCode>
                <c:ptCount val="43"/>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0.471805109</c:v>
                </c:pt>
                <c:pt idx="39">
                  <c:v>0.47553630289999999</c:v>
                </c:pt>
                <c:pt idx="40">
                  <c:v>0.4751468271</c:v>
                </c:pt>
                <c:pt idx="41">
                  <c:v>0.47154750490000003</c:v>
                </c:pt>
                <c:pt idx="42">
                  <c:v>0.45507492249999998</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1B-447A-A84D-CFBF70EAB5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education'!$A$100:$A$142</c:f>
              <c:numCache>
                <c:formatCode>m/d/yyyy</c:formatCode>
                <c:ptCount val="4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numCache>
            </c:numRef>
          </c:cat>
          <c:val>
            <c:numRef>
              <c:f>'Table 9 - School education'!$D$100:$D$142</c:f>
              <c:numCache>
                <c:formatCode>0.0%</c:formatCode>
                <c:ptCount val="43"/>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8.6238294399999998E-2</c:v>
                </c:pt>
                <c:pt idx="39">
                  <c:v>8.6794563300000002E-2</c:v>
                </c:pt>
                <c:pt idx="40">
                  <c:v>8.9707760600000006E-2</c:v>
                </c:pt>
                <c:pt idx="41">
                  <c:v>8.1357381000000006E-2</c:v>
                </c:pt>
                <c:pt idx="42">
                  <c:v>7.0968293599999996E-2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2"/>
              <c:layout>
                <c:manualLayout>
                  <c:x val="0"/>
                  <c:y val="1.9204389574759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1B-447A-A84D-CFBF70EAB5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education'!$A$100:$A$142</c:f>
              <c:numCache>
                <c:formatCode>m/d/yyyy</c:formatCode>
                <c:ptCount val="4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numCache>
            </c:numRef>
          </c:cat>
          <c:val>
            <c:numRef>
              <c:f>'Table 9 - School education'!$E$100:$E$142</c:f>
              <c:numCache>
                <c:formatCode>0.0%</c:formatCode>
                <c:ptCount val="43"/>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0.51341251840000002</c:v>
                </c:pt>
                <c:pt idx="39">
                  <c:v>0.50533617929999997</c:v>
                </c:pt>
                <c:pt idx="40">
                  <c:v>0.48450288470000002</c:v>
                </c:pt>
                <c:pt idx="41">
                  <c:v>0.49149363699999998</c:v>
                </c:pt>
                <c:pt idx="42">
                  <c:v>0.43834335340000002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135</xdr:row>
      <xdr:rowOff>142875</xdr:rowOff>
    </xdr:to>
    <xdr:sp macro="" textlink="">
      <xdr:nvSpPr>
        <xdr:cNvPr id="4" name="TextBox 3"/>
        <xdr:cNvSpPr txBox="1"/>
      </xdr:nvSpPr>
      <xdr:spPr>
        <a:xfrm>
          <a:off x="6946900" y="774699"/>
          <a:ext cx="5939367" cy="255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 </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192</v>
      </c>
    </row>
    <row r="7" spans="2:3" ht="30.65" customHeight="1" x14ac:dyDescent="0.35">
      <c r="B7" s="21" t="s">
        <v>59</v>
      </c>
      <c r="C7" s="33" t="s">
        <v>107</v>
      </c>
    </row>
    <row r="8" spans="2:3" ht="30.65" customHeight="1" x14ac:dyDescent="0.35">
      <c r="B8" s="21" t="s">
        <v>26</v>
      </c>
      <c r="C8" s="35" t="s">
        <v>208</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2" customFormat="1" ht="30.65" customHeight="1" x14ac:dyDescent="0.35">
      <c r="B15" s="21" t="s">
        <v>273</v>
      </c>
      <c r="C15" s="36" t="s">
        <v>252</v>
      </c>
    </row>
    <row r="16" spans="2:3" s="402" customFormat="1" ht="30.65" customHeight="1" x14ac:dyDescent="0.35">
      <c r="B16" s="21" t="s">
        <v>275</v>
      </c>
      <c r="C16" s="36" t="s">
        <v>274</v>
      </c>
    </row>
    <row r="17" spans="2:3" s="402" customFormat="1" ht="30.65" customHeight="1" x14ac:dyDescent="0.35">
      <c r="B17" s="21" t="s">
        <v>297</v>
      </c>
      <c r="C17" s="36" t="s">
        <v>296</v>
      </c>
    </row>
    <row r="18" spans="2:3" s="402" customFormat="1" ht="30.65" customHeight="1" x14ac:dyDescent="0.35">
      <c r="B18" s="21" t="s">
        <v>304</v>
      </c>
      <c r="C18" s="36" t="s">
        <v>306</v>
      </c>
    </row>
    <row r="19" spans="2:3" s="402" customFormat="1" ht="30.65" customHeight="1" x14ac:dyDescent="0.35">
      <c r="B19" s="21" t="s">
        <v>316</v>
      </c>
      <c r="C19" s="36" t="s">
        <v>317</v>
      </c>
    </row>
    <row r="20" spans="2:3" ht="15" customHeight="1" x14ac:dyDescent="0.35">
      <c r="B20" s="19" t="s">
        <v>28</v>
      </c>
      <c r="C20" s="34"/>
    </row>
    <row r="21" spans="2:3" ht="30.65" customHeight="1" x14ac:dyDescent="0.35">
      <c r="B21" s="21" t="s">
        <v>62</v>
      </c>
      <c r="C21" s="33" t="s">
        <v>193</v>
      </c>
    </row>
    <row r="22" spans="2:3" ht="30.65" customHeight="1" x14ac:dyDescent="0.35">
      <c r="B22" s="21" t="s">
        <v>24</v>
      </c>
      <c r="C22" s="33" t="s">
        <v>194</v>
      </c>
    </row>
    <row r="23" spans="2:3" ht="30.65" customHeight="1" x14ac:dyDescent="0.35">
      <c r="B23" s="21" t="s">
        <v>60</v>
      </c>
      <c r="C23" s="33" t="s">
        <v>175</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2" customFormat="1" ht="30.65" customHeight="1" x14ac:dyDescent="0.35">
      <c r="B27" s="405" t="s">
        <v>220</v>
      </c>
      <c r="C27" s="404" t="s">
        <v>79</v>
      </c>
    </row>
    <row r="28" spans="2:3" ht="30.65" customHeight="1" x14ac:dyDescent="0.35">
      <c r="B28" s="59" t="s">
        <v>35</v>
      </c>
      <c r="C28" s="35" t="s">
        <v>174</v>
      </c>
    </row>
    <row r="29" spans="2:3" ht="30.65" customHeight="1" x14ac:dyDescent="0.35">
      <c r="B29" s="212" t="s">
        <v>77</v>
      </c>
      <c r="C29" s="36" t="s">
        <v>52</v>
      </c>
    </row>
    <row r="30" spans="2:3" s="402" customFormat="1" ht="30.65" customHeight="1" x14ac:dyDescent="0.35">
      <c r="B30" s="21" t="s">
        <v>258</v>
      </c>
      <c r="C30" s="420" t="s">
        <v>169</v>
      </c>
    </row>
    <row r="31" spans="2:3" ht="30.65" customHeight="1" x14ac:dyDescent="0.35">
      <c r="B31" s="21" t="s">
        <v>259</v>
      </c>
      <c r="C31" s="422" t="s">
        <v>260</v>
      </c>
    </row>
    <row r="32" spans="2:3" ht="15" customHeight="1" x14ac:dyDescent="0.35">
      <c r="B32" s="19" t="s">
        <v>171</v>
      </c>
      <c r="C32" s="18" t="s">
        <v>172</v>
      </c>
    </row>
    <row r="33" spans="2:3" ht="30.65" customHeight="1" x14ac:dyDescent="0.35">
      <c r="B33" s="129" t="s">
        <v>22</v>
      </c>
      <c r="C33" s="130" t="s">
        <v>83</v>
      </c>
    </row>
    <row r="34" spans="2:3" ht="30.65" customHeight="1" x14ac:dyDescent="0.35">
      <c r="B34" s="129" t="s">
        <v>23</v>
      </c>
      <c r="C34" s="131" t="s">
        <v>195</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15" customHeight="1" x14ac:dyDescent="0.35">
      <c r="B38" s="19" t="s">
        <v>173</v>
      </c>
      <c r="C38" s="18" t="s">
        <v>172</v>
      </c>
    </row>
    <row r="39" spans="2:3" ht="30.65" customHeight="1" x14ac:dyDescent="0.35">
      <c r="B39" s="129" t="s">
        <v>21</v>
      </c>
      <c r="C39" s="130" t="s">
        <v>84</v>
      </c>
    </row>
    <row r="40" spans="2:3" ht="39" x14ac:dyDescent="0.35">
      <c r="B40" s="129" t="s">
        <v>62</v>
      </c>
      <c r="C40" s="131" t="s">
        <v>196</v>
      </c>
    </row>
    <row r="41" spans="2:3" ht="26" x14ac:dyDescent="0.35">
      <c r="B41" s="129" t="s">
        <v>24</v>
      </c>
      <c r="C41" s="131" t="s">
        <v>197</v>
      </c>
    </row>
    <row r="42" spans="2:3" ht="30.65" customHeight="1" x14ac:dyDescent="0.35">
      <c r="B42" s="129" t="s">
        <v>33</v>
      </c>
      <c r="C42" s="131" t="s">
        <v>86</v>
      </c>
    </row>
    <row r="43" spans="2:3" ht="30.65" customHeight="1" x14ac:dyDescent="0.35">
      <c r="B43" s="129" t="s">
        <v>34</v>
      </c>
      <c r="C43" s="131" t="s">
        <v>85</v>
      </c>
    </row>
    <row r="44" spans="2:3" ht="30.65" customHeight="1" x14ac:dyDescent="0.35">
      <c r="B44" s="267" t="s">
        <v>126</v>
      </c>
      <c r="C44" s="268" t="s">
        <v>127</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3"/>
  <sheetViews>
    <sheetView zoomScaleNormal="100" workbookViewId="0">
      <pane xSplit="1" ySplit="3" topLeftCell="B176" activePane="bottomRight" state="frozen"/>
      <selection pane="topRight" activeCell="B1" sqref="B1"/>
      <selection pane="bottomLeft" activeCell="A4" sqref="A4"/>
      <selection pane="bottomRight" activeCell="A184" sqref="A184"/>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188</v>
      </c>
      <c r="B1" s="55"/>
      <c r="C1" s="359"/>
      <c r="D1" s="359"/>
      <c r="J1" s="60" t="s">
        <v>29</v>
      </c>
    </row>
    <row r="2" spans="1:16" x14ac:dyDescent="0.35">
      <c r="A2" s="359"/>
      <c r="B2" s="359"/>
      <c r="C2" s="359"/>
      <c r="D2" s="359"/>
    </row>
    <row r="3" spans="1:16" ht="52" x14ac:dyDescent="0.35">
      <c r="A3" s="382" t="s">
        <v>189</v>
      </c>
      <c r="B3" s="448" t="s">
        <v>288</v>
      </c>
      <c r="C3" s="448" t="s">
        <v>289</v>
      </c>
      <c r="D3" s="455" t="s">
        <v>290</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v>44253</v>
      </c>
      <c r="B172" s="457">
        <v>80</v>
      </c>
      <c r="C172" s="456">
        <v>924</v>
      </c>
      <c r="D172" s="456">
        <v>31</v>
      </c>
    </row>
    <row r="173" spans="1:5" x14ac:dyDescent="0.35">
      <c r="A173" s="127">
        <v>44254</v>
      </c>
      <c r="B173" s="457">
        <v>74</v>
      </c>
      <c r="C173" s="456">
        <v>898</v>
      </c>
      <c r="D173" s="456">
        <v>31</v>
      </c>
    </row>
    <row r="174" spans="1:5" x14ac:dyDescent="0.35">
      <c r="A174" s="127">
        <v>44255</v>
      </c>
      <c r="B174" s="457">
        <v>78</v>
      </c>
      <c r="C174" s="456">
        <v>837</v>
      </c>
      <c r="D174" s="456">
        <v>31</v>
      </c>
    </row>
    <row r="175" spans="1:5" x14ac:dyDescent="0.35">
      <c r="A175" s="127">
        <v>44256</v>
      </c>
      <c r="B175" s="457">
        <v>71</v>
      </c>
      <c r="C175" s="456">
        <v>824</v>
      </c>
      <c r="D175" s="456">
        <v>32</v>
      </c>
    </row>
    <row r="176" spans="1:5" x14ac:dyDescent="0.35">
      <c r="A176" s="127">
        <v>44257</v>
      </c>
      <c r="B176" s="457">
        <v>71</v>
      </c>
      <c r="C176" s="456">
        <v>784</v>
      </c>
      <c r="D176" s="456">
        <v>32</v>
      </c>
    </row>
    <row r="177" spans="1:5" x14ac:dyDescent="0.35">
      <c r="A177" s="127">
        <v>44258</v>
      </c>
      <c r="B177" s="457">
        <v>69</v>
      </c>
      <c r="C177" s="456">
        <v>750</v>
      </c>
      <c r="D177" s="456">
        <v>29</v>
      </c>
    </row>
    <row r="178" spans="1:5" x14ac:dyDescent="0.35">
      <c r="A178" s="127">
        <v>44259</v>
      </c>
      <c r="B178" s="501">
        <v>67</v>
      </c>
      <c r="C178" s="502">
        <v>718</v>
      </c>
      <c r="D178" s="502">
        <v>27</v>
      </c>
      <c r="E178"/>
    </row>
    <row r="179" spans="1:5" x14ac:dyDescent="0.35">
      <c r="A179" s="127">
        <v>44260</v>
      </c>
      <c r="B179" s="501">
        <v>64</v>
      </c>
      <c r="C179" s="502">
        <v>666</v>
      </c>
      <c r="D179" s="502">
        <v>27</v>
      </c>
    </row>
    <row r="180" spans="1:5" x14ac:dyDescent="0.35">
      <c r="A180" s="127">
        <v>44261</v>
      </c>
      <c r="B180" s="501">
        <v>63</v>
      </c>
      <c r="C180" s="502">
        <v>639</v>
      </c>
      <c r="D180" s="502">
        <v>27</v>
      </c>
    </row>
    <row r="181" spans="1:5" x14ac:dyDescent="0.35">
      <c r="A181" s="127">
        <v>44262</v>
      </c>
      <c r="B181" s="501">
        <v>61</v>
      </c>
      <c r="C181" s="502">
        <v>628</v>
      </c>
      <c r="D181" s="502">
        <v>29</v>
      </c>
    </row>
    <row r="182" spans="1:5" x14ac:dyDescent="0.35">
      <c r="A182" s="127">
        <v>44263</v>
      </c>
      <c r="B182" s="501">
        <v>59</v>
      </c>
      <c r="C182" s="502">
        <v>654</v>
      </c>
      <c r="D182" s="502">
        <v>29</v>
      </c>
    </row>
    <row r="183" spans="1:5" x14ac:dyDescent="0.35">
      <c r="A183" s="127">
        <v>44264</v>
      </c>
      <c r="B183" s="501">
        <v>50</v>
      </c>
      <c r="C183" s="502">
        <v>614</v>
      </c>
      <c r="D183" s="502">
        <v>28</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E41" sqref="E41"/>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86" t="s">
        <v>325</v>
      </c>
      <c r="B1" s="1"/>
      <c r="C1" s="1"/>
      <c r="M1" s="22" t="s">
        <v>29</v>
      </c>
    </row>
    <row r="2" spans="1:15" x14ac:dyDescent="0.35">
      <c r="B2" s="2"/>
    </row>
    <row r="3" spans="1:15" ht="26.5" x14ac:dyDescent="0.35">
      <c r="A3" s="111">
        <f>LOOKUP(2,1/($B:$B),$B:$B)</f>
        <v>44258</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row r="318" spans="1:3" x14ac:dyDescent="0.35">
      <c r="B318" s="63">
        <v>44252</v>
      </c>
    </row>
    <row r="319" spans="1:3" x14ac:dyDescent="0.35">
      <c r="B319" s="63">
        <v>44253</v>
      </c>
    </row>
    <row r="320" spans="1:3" x14ac:dyDescent="0.35">
      <c r="B320" s="63">
        <v>44254</v>
      </c>
    </row>
    <row r="321" spans="1:3" x14ac:dyDescent="0.35">
      <c r="B321" s="63">
        <v>44255</v>
      </c>
    </row>
    <row r="322" spans="1:3" x14ac:dyDescent="0.35">
      <c r="B322" s="63">
        <v>44256</v>
      </c>
    </row>
    <row r="323" spans="1:3" x14ac:dyDescent="0.35">
      <c r="B323" s="63">
        <v>44257</v>
      </c>
    </row>
    <row r="324" spans="1:3" x14ac:dyDescent="0.3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9"/>
  <sheetViews>
    <sheetView showGridLines="0" zoomScale="85" zoomScaleNormal="85" workbookViewId="0">
      <pane xSplit="1" ySplit="4" topLeftCell="B351" activePane="bottomRight" state="frozen"/>
      <selection pane="topRight" activeCell="B1" sqref="B1"/>
      <selection pane="bottomLeft" activeCell="A5" sqref="A5"/>
      <selection pane="bottomRight" activeCell="W1" sqref="W1"/>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206</v>
      </c>
      <c r="B1" s="1"/>
      <c r="C1" s="1"/>
      <c r="I1" s="79"/>
      <c r="J1" s="147"/>
      <c r="K1" s="513" t="s">
        <v>119</v>
      </c>
      <c r="L1" s="514"/>
      <c r="M1" s="514"/>
      <c r="N1" s="514"/>
      <c r="O1" s="514"/>
      <c r="P1" s="514"/>
      <c r="W1" s="22" t="s">
        <v>29</v>
      </c>
    </row>
    <row r="2" spans="1:27" x14ac:dyDescent="0.35">
      <c r="A2" s="2"/>
      <c r="I2" s="504" t="s">
        <v>203</v>
      </c>
      <c r="J2" s="505"/>
      <c r="Q2" s="400"/>
      <c r="R2" s="400"/>
    </row>
    <row r="3" spans="1:27" ht="48.75" customHeight="1" x14ac:dyDescent="0.35">
      <c r="A3" s="507" t="s">
        <v>30</v>
      </c>
      <c r="B3" s="509" t="s">
        <v>201</v>
      </c>
      <c r="C3" s="510"/>
      <c r="D3" s="510"/>
      <c r="E3" s="105" t="s">
        <v>200</v>
      </c>
      <c r="F3" s="516" t="s">
        <v>215</v>
      </c>
      <c r="G3" s="511" t="s">
        <v>202</v>
      </c>
      <c r="H3" s="511"/>
      <c r="I3" s="504"/>
      <c r="J3" s="505"/>
      <c r="K3" s="506" t="s">
        <v>204</v>
      </c>
      <c r="L3" s="517" t="s">
        <v>216</v>
      </c>
      <c r="M3" s="512" t="s">
        <v>217</v>
      </c>
      <c r="N3" s="503" t="s">
        <v>205</v>
      </c>
      <c r="O3" s="506" t="s">
        <v>199</v>
      </c>
      <c r="P3" s="515" t="s">
        <v>207</v>
      </c>
      <c r="Q3" s="512" t="s">
        <v>218</v>
      </c>
      <c r="R3" s="512" t="s">
        <v>219</v>
      </c>
      <c r="S3" s="503" t="s">
        <v>198</v>
      </c>
    </row>
    <row r="4" spans="1:27" ht="30.65" customHeight="1" x14ac:dyDescent="0.35">
      <c r="A4" s="508"/>
      <c r="B4" s="23" t="s">
        <v>18</v>
      </c>
      <c r="C4" s="24" t="s">
        <v>17</v>
      </c>
      <c r="D4" s="28" t="s">
        <v>3</v>
      </c>
      <c r="E4" s="100" t="s">
        <v>63</v>
      </c>
      <c r="F4" s="516"/>
      <c r="G4" s="99" t="s">
        <v>63</v>
      </c>
      <c r="H4" s="80" t="s">
        <v>64</v>
      </c>
      <c r="I4" s="81" t="s">
        <v>63</v>
      </c>
      <c r="J4" s="148" t="s">
        <v>64</v>
      </c>
      <c r="K4" s="506"/>
      <c r="L4" s="517"/>
      <c r="M4" s="512"/>
      <c r="N4" s="503"/>
      <c r="O4" s="506"/>
      <c r="P4" s="515"/>
      <c r="Q4" s="512"/>
      <c r="R4" s="512"/>
      <c r="S4" s="503"/>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3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3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3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3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3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3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3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3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3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row r="375" spans="1:19" x14ac:dyDescent="0.35">
      <c r="A375" s="63">
        <v>44262</v>
      </c>
      <c r="B375" s="443">
        <v>1507244</v>
      </c>
      <c r="C375" s="443">
        <v>205498</v>
      </c>
      <c r="D375" s="443">
        <v>1712742</v>
      </c>
      <c r="E375" s="104">
        <v>390</v>
      </c>
      <c r="F375" s="393">
        <f t="shared" ref="F375" si="965">E375/(D375-D374)</f>
        <v>0.11383537653239929</v>
      </c>
      <c r="G375" s="443">
        <v>5467</v>
      </c>
      <c r="H375" s="443">
        <v>1958823</v>
      </c>
      <c r="I375" s="49">
        <v>8590</v>
      </c>
      <c r="J375" s="50">
        <v>2733214</v>
      </c>
      <c r="K375" s="407">
        <f t="shared" ref="K375" si="966">G375+I375</f>
        <v>14057</v>
      </c>
      <c r="L375" s="410">
        <v>448</v>
      </c>
      <c r="M375" s="399">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401">
        <f t="shared" ref="R375" si="972">Q375/P375</f>
        <v>3.1255778120184902E-2</v>
      </c>
      <c r="S375" s="92">
        <f t="shared" ref="S375" si="973">P375/5463.3</f>
        <v>23.75853421924478</v>
      </c>
    </row>
    <row r="376" spans="1:19" x14ac:dyDescent="0.35">
      <c r="A376" s="63">
        <v>44263</v>
      </c>
      <c r="B376" s="443">
        <v>1510163</v>
      </c>
      <c r="C376" s="443">
        <v>205999</v>
      </c>
      <c r="D376" s="443">
        <v>1716162</v>
      </c>
      <c r="E376" s="104">
        <v>501</v>
      </c>
      <c r="F376" s="393">
        <f t="shared" ref="F376" si="974">E376/(D376-D375)</f>
        <v>0.14649122807017545</v>
      </c>
      <c r="G376" s="443">
        <v>4455</v>
      </c>
      <c r="H376" s="443">
        <v>1963278</v>
      </c>
      <c r="I376" s="49">
        <v>7074</v>
      </c>
      <c r="J376" s="50">
        <v>2740288</v>
      </c>
      <c r="K376" s="407">
        <f t="shared" ref="K376" si="975">G376+I376</f>
        <v>11529</v>
      </c>
      <c r="L376" s="410">
        <v>581</v>
      </c>
      <c r="M376" s="399">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401">
        <f t="shared" ref="R376" si="981">Q376/P376</f>
        <v>3.1862166627330657E-2</v>
      </c>
      <c r="S376" s="92">
        <f t="shared" ref="S376" si="982">P376/5463.3</f>
        <v>24.04169641059433</v>
      </c>
    </row>
    <row r="377" spans="1:19" x14ac:dyDescent="0.35">
      <c r="A377" s="63">
        <v>44264</v>
      </c>
      <c r="B377" s="443">
        <v>1513251</v>
      </c>
      <c r="C377" s="443">
        <v>206465</v>
      </c>
      <c r="D377" s="443">
        <v>1719716</v>
      </c>
      <c r="E377" s="104">
        <v>466</v>
      </c>
      <c r="F377" s="393">
        <f t="shared" ref="F377" si="983">E377/(D377-D376)</f>
        <v>0.13111986494091166</v>
      </c>
      <c r="G377" s="443">
        <v>10856</v>
      </c>
      <c r="H377" s="443">
        <v>1974134</v>
      </c>
      <c r="I377" s="49">
        <v>5486</v>
      </c>
      <c r="J377" s="50">
        <v>2745774</v>
      </c>
      <c r="K377" s="407">
        <f t="shared" ref="K377" si="984">G377+I377</f>
        <v>16342</v>
      </c>
      <c r="L377" s="410">
        <v>542</v>
      </c>
      <c r="M377" s="399">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401">
        <f t="shared" ref="R377" si="990">Q377/P377</f>
        <v>3.0656693102619561E-2</v>
      </c>
      <c r="S377" s="92">
        <f t="shared" ref="S377" si="991">P377/5463.3</f>
        <v>24.372082807094614</v>
      </c>
    </row>
    <row r="378" spans="1:19" x14ac:dyDescent="0.35">
      <c r="B378" s="44"/>
      <c r="C378" s="44"/>
      <c r="D378" s="44"/>
    </row>
    <row r="379" spans="1:19" x14ac:dyDescent="0.35">
      <c r="H379" s="8"/>
      <c r="I379" s="8"/>
      <c r="J379" s="8"/>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91" t="s">
        <v>90</v>
      </c>
      <c r="B117" s="142">
        <v>4004.8571428571427</v>
      </c>
      <c r="C117" s="142">
        <v>360.57142857142856</v>
      </c>
      <c r="D117" s="142">
        <v>4974.5714285714284</v>
      </c>
      <c r="E117" s="142">
        <v>9340</v>
      </c>
      <c r="F117" s="132"/>
      <c r="G117" s="2"/>
    </row>
    <row r="118" spans="1:7" x14ac:dyDescent="0.35">
      <c r="A118" s="391" t="s">
        <v>92</v>
      </c>
      <c r="B118" s="142">
        <v>3399.8571428571427</v>
      </c>
      <c r="C118" s="142">
        <v>239.28571428571428</v>
      </c>
      <c r="D118" s="142">
        <v>3921.5714285714284</v>
      </c>
      <c r="E118" s="142">
        <v>7560.7142857142853</v>
      </c>
      <c r="F118" s="132"/>
      <c r="G118" s="2"/>
    </row>
    <row r="119" spans="1:7" x14ac:dyDescent="0.35">
      <c r="A119" s="391" t="s">
        <v>93</v>
      </c>
      <c r="B119" s="142">
        <v>3414.7142857142858</v>
      </c>
      <c r="C119" s="142">
        <v>224.85714285714286</v>
      </c>
      <c r="D119" s="142">
        <v>3782</v>
      </c>
      <c r="E119" s="142">
        <v>7421.5714285714284</v>
      </c>
      <c r="F119" s="132"/>
      <c r="G119" s="2"/>
    </row>
    <row r="120" spans="1:7" x14ac:dyDescent="0.35">
      <c r="A120" s="391"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3">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212</v>
      </c>
      <c r="B143" s="44">
        <v>910</v>
      </c>
      <c r="C143" s="44">
        <v>46.571428571428569</v>
      </c>
      <c r="D143" s="44">
        <v>777.14285714285711</v>
      </c>
      <c r="E143" s="44">
        <v>1733.7142857142858</v>
      </c>
      <c r="F143" s="95"/>
      <c r="G143" s="2"/>
    </row>
    <row r="144" spans="1:7" x14ac:dyDescent="0.35">
      <c r="A144" s="114" t="s">
        <v>225</v>
      </c>
      <c r="B144" s="44">
        <v>1036.7142857142858</v>
      </c>
      <c r="C144" s="44">
        <v>43.857142857142854</v>
      </c>
      <c r="D144" s="44">
        <v>1023.8571428571429</v>
      </c>
      <c r="E144" s="44">
        <v>2104.4285714285716</v>
      </c>
      <c r="F144" s="95"/>
      <c r="G144" s="2"/>
    </row>
    <row r="145" spans="1:7" x14ac:dyDescent="0.35">
      <c r="A145" s="114" t="s">
        <v>226</v>
      </c>
      <c r="B145" s="44">
        <v>1377</v>
      </c>
      <c r="C145" s="44">
        <v>54</v>
      </c>
      <c r="D145" s="44">
        <v>1249</v>
      </c>
      <c r="E145" s="44">
        <v>2679</v>
      </c>
      <c r="F145" s="95"/>
      <c r="G145" s="2"/>
    </row>
    <row r="146" spans="1:7" x14ac:dyDescent="0.35">
      <c r="A146" s="114" t="s">
        <v>227</v>
      </c>
      <c r="B146" s="44">
        <v>1445</v>
      </c>
      <c r="C146" s="44">
        <v>63</v>
      </c>
      <c r="D146" s="44">
        <v>1392</v>
      </c>
      <c r="E146" s="44">
        <v>2900</v>
      </c>
      <c r="F146" s="95"/>
      <c r="G146" s="2"/>
    </row>
    <row r="147" spans="1:7" x14ac:dyDescent="0.35">
      <c r="A147" s="114" t="s">
        <v>228</v>
      </c>
      <c r="B147" s="44">
        <v>1428.1428571428571</v>
      </c>
      <c r="C147" s="44">
        <v>93.714285714285708</v>
      </c>
      <c r="D147" s="44">
        <v>1330.8571428571429</v>
      </c>
      <c r="E147" s="44">
        <v>2852.7142857142858</v>
      </c>
      <c r="F147" s="95"/>
      <c r="G147" s="2"/>
    </row>
    <row r="148" spans="1:7" x14ac:dyDescent="0.35">
      <c r="A148" s="114" t="s">
        <v>224</v>
      </c>
      <c r="B148" s="44">
        <v>1541.5714285714287</v>
      </c>
      <c r="C148" s="44">
        <v>105.42857142857143</v>
      </c>
      <c r="D148" s="44">
        <v>1366.5714285714287</v>
      </c>
      <c r="E148" s="44">
        <v>3013.5714285714284</v>
      </c>
      <c r="F148" s="95"/>
      <c r="G148" s="2"/>
    </row>
    <row r="149" spans="1:7" x14ac:dyDescent="0.35">
      <c r="A149" s="114" t="s">
        <v>233</v>
      </c>
      <c r="B149" s="44">
        <v>1722.2857142857142</v>
      </c>
      <c r="C149" s="44">
        <v>116.14285714285714</v>
      </c>
      <c r="D149" s="44">
        <v>1398.5714285714287</v>
      </c>
      <c r="E149" s="44">
        <v>3237</v>
      </c>
      <c r="F149" s="95"/>
      <c r="G149" s="2"/>
    </row>
    <row r="150" spans="1:7" x14ac:dyDescent="0.35">
      <c r="A150" s="114" t="s">
        <v>234</v>
      </c>
      <c r="B150" s="44">
        <v>1769</v>
      </c>
      <c r="C150" s="44">
        <v>102</v>
      </c>
      <c r="D150" s="44">
        <v>1302</v>
      </c>
      <c r="E150" s="44">
        <v>3173</v>
      </c>
      <c r="F150" s="95"/>
      <c r="G150" s="2"/>
    </row>
    <row r="151" spans="1:7" x14ac:dyDescent="0.35">
      <c r="A151" s="114" t="s">
        <v>235</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114" t="s">
        <v>240</v>
      </c>
      <c r="B153" s="44">
        <v>1444.7142857142858</v>
      </c>
      <c r="C153" s="44">
        <v>79.714285714285708</v>
      </c>
      <c r="D153" s="44">
        <v>1098.5714285714287</v>
      </c>
      <c r="E153" s="44">
        <v>2623</v>
      </c>
      <c r="F153" s="95"/>
      <c r="G153" s="2"/>
    </row>
    <row r="154" spans="1:7" x14ac:dyDescent="0.35">
      <c r="A154" s="114" t="s">
        <v>243</v>
      </c>
      <c r="B154" s="44">
        <v>1488.8571428571429</v>
      </c>
      <c r="C154" s="44">
        <v>71</v>
      </c>
      <c r="D154" s="44">
        <v>1103.1428571428571</v>
      </c>
      <c r="E154" s="44">
        <v>2663</v>
      </c>
      <c r="F154" s="95"/>
      <c r="G154" s="2"/>
    </row>
    <row r="155" spans="1:7" x14ac:dyDescent="0.35">
      <c r="A155" s="114" t="s">
        <v>248</v>
      </c>
      <c r="B155" s="44">
        <v>1762.4285714285713</v>
      </c>
      <c r="C155" s="44">
        <v>53.142857142857146</v>
      </c>
      <c r="D155" s="44">
        <v>1039.8571428571429</v>
      </c>
      <c r="E155" s="44">
        <v>2855.4285714285716</v>
      </c>
      <c r="F155" s="95"/>
      <c r="G155" s="2"/>
    </row>
    <row r="156" spans="1:7" x14ac:dyDescent="0.35">
      <c r="A156" s="114" t="s">
        <v>247</v>
      </c>
      <c r="B156" s="44">
        <v>1709.8571428571429</v>
      </c>
      <c r="C156" s="44">
        <v>32.714285714285715</v>
      </c>
      <c r="D156" s="44">
        <v>1158.8571428571429</v>
      </c>
      <c r="E156" s="44">
        <v>2901.4285714285716</v>
      </c>
      <c r="F156" s="95"/>
      <c r="G156" s="2"/>
    </row>
    <row r="157" spans="1:7" x14ac:dyDescent="0.35">
      <c r="A157" s="114" t="s">
        <v>261</v>
      </c>
      <c r="B157" s="44">
        <v>2543.4285714285716</v>
      </c>
      <c r="C157" s="44">
        <v>71.714285714285708</v>
      </c>
      <c r="D157" s="44">
        <v>2328.5714285714284</v>
      </c>
      <c r="E157" s="44">
        <v>4943.7142857142862</v>
      </c>
      <c r="F157" s="95"/>
      <c r="G157" s="2"/>
    </row>
    <row r="158" spans="1:7" x14ac:dyDescent="0.35">
      <c r="A158" s="114" t="s">
        <v>262</v>
      </c>
      <c r="B158" s="44">
        <v>2666.8571428571427</v>
      </c>
      <c r="C158" s="44">
        <v>69.571428571428569</v>
      </c>
      <c r="D158" s="44">
        <v>2462.8571428571427</v>
      </c>
      <c r="E158" s="44">
        <v>5199.2857142857138</v>
      </c>
      <c r="F158" s="95"/>
      <c r="G158" s="2"/>
    </row>
    <row r="159" spans="1:7" x14ac:dyDescent="0.35">
      <c r="A159" s="114" t="s">
        <v>276</v>
      </c>
      <c r="B159" s="44">
        <v>2722.5714285714284</v>
      </c>
      <c r="C159" s="44">
        <v>65.142857142857139</v>
      </c>
      <c r="D159" s="44">
        <v>2363.2857142857142</v>
      </c>
      <c r="E159" s="44">
        <v>5151</v>
      </c>
      <c r="F159" s="95"/>
      <c r="G159" s="2"/>
    </row>
    <row r="160" spans="1:7" x14ac:dyDescent="0.35">
      <c r="A160" s="114" t="s">
        <v>284</v>
      </c>
      <c r="B160" s="44">
        <v>2589</v>
      </c>
      <c r="C160" s="44">
        <v>63</v>
      </c>
      <c r="D160" s="44">
        <v>2156</v>
      </c>
      <c r="E160" s="44">
        <v>4808</v>
      </c>
      <c r="F160" s="95"/>
      <c r="G160" s="2"/>
    </row>
    <row r="161" spans="1:7" x14ac:dyDescent="0.35">
      <c r="A161" s="114" t="s">
        <v>301</v>
      </c>
      <c r="B161" s="44">
        <v>2253.5714285714284</v>
      </c>
      <c r="C161" s="44">
        <v>48.571428571428569</v>
      </c>
      <c r="D161" s="44">
        <v>1923.8571428571429</v>
      </c>
      <c r="E161" s="44">
        <v>4226</v>
      </c>
      <c r="F161" s="95"/>
      <c r="G161" s="2"/>
    </row>
    <row r="162" spans="1:7" x14ac:dyDescent="0.35">
      <c r="A162" s="114" t="s">
        <v>302</v>
      </c>
      <c r="B162" s="44">
        <v>2193</v>
      </c>
      <c r="C162" s="44">
        <v>33.428571428571431</v>
      </c>
      <c r="D162" s="44">
        <v>1776.2857142857142</v>
      </c>
      <c r="E162" s="44">
        <v>4002.7142857142858</v>
      </c>
      <c r="F162" s="95"/>
      <c r="G162" s="2"/>
    </row>
    <row r="163" spans="1:7" x14ac:dyDescent="0.35">
      <c r="A163" s="114" t="s">
        <v>318</v>
      </c>
      <c r="B163" s="44">
        <v>2172</v>
      </c>
      <c r="C163" s="44">
        <v>28.285714285714285</v>
      </c>
      <c r="D163" s="44">
        <v>1749.1428571428571</v>
      </c>
      <c r="E163" s="44">
        <v>3949.4285714285716</v>
      </c>
      <c r="F163" s="95"/>
      <c r="G163" s="2"/>
    </row>
    <row r="164" spans="1:7" x14ac:dyDescent="0.35">
      <c r="A164" s="114" t="s">
        <v>336</v>
      </c>
      <c r="B164" s="44">
        <v>1990.7142857142858</v>
      </c>
      <c r="C164" s="44">
        <v>34</v>
      </c>
      <c r="D164" s="44">
        <v>1654.7142857142858</v>
      </c>
      <c r="E164" s="44">
        <v>3679.4285714285716</v>
      </c>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183</v>
      </c>
      <c r="C27" s="95">
        <v>2</v>
      </c>
      <c r="D27" s="79"/>
      <c r="E27" s="31"/>
    </row>
    <row r="28" spans="1:5" x14ac:dyDescent="0.35">
      <c r="A28" s="218">
        <v>35</v>
      </c>
      <c r="B28" s="223" t="s">
        <v>187</v>
      </c>
      <c r="C28" s="208">
        <v>5</v>
      </c>
      <c r="D28" s="31"/>
      <c r="E28" s="31"/>
    </row>
    <row r="29" spans="1:5" x14ac:dyDescent="0.35">
      <c r="A29" s="218">
        <v>36</v>
      </c>
      <c r="B29" s="223" t="s">
        <v>186</v>
      </c>
      <c r="C29" s="208">
        <v>0</v>
      </c>
      <c r="D29" s="31"/>
      <c r="E29" s="31"/>
    </row>
    <row r="30" spans="1:5" x14ac:dyDescent="0.35">
      <c r="A30" s="218">
        <v>37</v>
      </c>
      <c r="B30" s="223" t="s">
        <v>209</v>
      </c>
      <c r="C30" s="208">
        <v>12</v>
      </c>
    </row>
    <row r="31" spans="1:5" x14ac:dyDescent="0.35">
      <c r="A31" s="218">
        <v>38</v>
      </c>
      <c r="B31" s="223" t="s">
        <v>210</v>
      </c>
      <c r="C31" s="208">
        <v>14</v>
      </c>
    </row>
    <row r="32" spans="1:5" x14ac:dyDescent="0.35">
      <c r="A32" s="218">
        <v>39</v>
      </c>
      <c r="B32" s="223" t="s">
        <v>211</v>
      </c>
      <c r="C32" s="208">
        <v>39</v>
      </c>
    </row>
    <row r="33" spans="1:3" x14ac:dyDescent="0.35">
      <c r="A33" s="218">
        <v>40</v>
      </c>
      <c r="B33" s="223" t="s">
        <v>213</v>
      </c>
      <c r="C33" s="208">
        <v>94</v>
      </c>
    </row>
    <row r="34" spans="1:3" x14ac:dyDescent="0.35">
      <c r="A34" s="218">
        <v>41</v>
      </c>
      <c r="B34" s="223" t="s">
        <v>214</v>
      </c>
      <c r="C34" s="208">
        <v>156</v>
      </c>
    </row>
    <row r="35" spans="1:3" x14ac:dyDescent="0.35">
      <c r="A35" s="218">
        <v>42</v>
      </c>
      <c r="B35" s="223" t="s">
        <v>221</v>
      </c>
      <c r="C35" s="208">
        <v>147</v>
      </c>
    </row>
    <row r="36" spans="1:3" x14ac:dyDescent="0.35">
      <c r="A36" s="218">
        <v>43</v>
      </c>
      <c r="B36" s="223" t="s">
        <v>222</v>
      </c>
      <c r="C36" s="208">
        <v>279</v>
      </c>
    </row>
    <row r="37" spans="1:3" x14ac:dyDescent="0.35">
      <c r="A37" s="218">
        <v>44</v>
      </c>
      <c r="B37" s="223" t="s">
        <v>223</v>
      </c>
      <c r="C37" s="208">
        <v>337</v>
      </c>
    </row>
    <row r="38" spans="1:3" x14ac:dyDescent="0.35">
      <c r="A38" s="218">
        <v>45</v>
      </c>
      <c r="B38" s="223" t="s">
        <v>229</v>
      </c>
      <c r="C38" s="208">
        <v>296</v>
      </c>
    </row>
    <row r="39" spans="1:3" x14ac:dyDescent="0.35">
      <c r="A39" s="218">
        <v>46</v>
      </c>
      <c r="B39" s="223" t="s">
        <v>230</v>
      </c>
      <c r="C39" s="208">
        <v>317</v>
      </c>
    </row>
    <row r="40" spans="1:3" x14ac:dyDescent="0.35">
      <c r="A40" s="218">
        <v>47</v>
      </c>
      <c r="B40" s="223" t="s">
        <v>231</v>
      </c>
      <c r="C40" s="208">
        <v>351</v>
      </c>
    </row>
    <row r="41" spans="1:3" x14ac:dyDescent="0.35">
      <c r="A41" s="218">
        <v>48</v>
      </c>
      <c r="B41" s="223" t="s">
        <v>236</v>
      </c>
      <c r="C41" s="208">
        <v>226</v>
      </c>
    </row>
    <row r="42" spans="1:3" x14ac:dyDescent="0.35">
      <c r="A42" s="218">
        <v>49</v>
      </c>
      <c r="B42" s="223" t="s">
        <v>237</v>
      </c>
      <c r="C42" s="208">
        <v>279</v>
      </c>
    </row>
    <row r="43" spans="1:3" x14ac:dyDescent="0.35">
      <c r="A43" s="218">
        <v>50</v>
      </c>
      <c r="B43" s="223" t="s">
        <v>238</v>
      </c>
      <c r="C43" s="208">
        <v>284</v>
      </c>
    </row>
    <row r="44" spans="1:3" x14ac:dyDescent="0.35">
      <c r="A44" s="218">
        <v>51</v>
      </c>
      <c r="B44" s="223" t="s">
        <v>244</v>
      </c>
      <c r="C44" s="208">
        <v>342</v>
      </c>
    </row>
    <row r="45" spans="1:3" x14ac:dyDescent="0.35">
      <c r="A45" s="218">
        <v>52</v>
      </c>
      <c r="B45" s="223" t="s">
        <v>245</v>
      </c>
      <c r="C45" s="208">
        <v>335</v>
      </c>
    </row>
    <row r="46" spans="1:3" x14ac:dyDescent="0.35">
      <c r="A46" s="218">
        <v>53</v>
      </c>
      <c r="B46" s="223" t="s">
        <v>246</v>
      </c>
      <c r="C46" s="208">
        <v>483</v>
      </c>
    </row>
    <row r="47" spans="1:3" x14ac:dyDescent="0.35">
      <c r="A47" s="218">
        <v>1</v>
      </c>
      <c r="B47" s="223" t="s">
        <v>251</v>
      </c>
      <c r="C47" s="208">
        <v>641</v>
      </c>
    </row>
    <row r="48" spans="1:3" x14ac:dyDescent="0.35">
      <c r="A48" s="218">
        <v>2</v>
      </c>
      <c r="B48" s="223" t="s">
        <v>264</v>
      </c>
      <c r="C48" s="208">
        <v>479</v>
      </c>
    </row>
    <row r="49" spans="1:4" x14ac:dyDescent="0.35">
      <c r="A49" s="218">
        <v>3</v>
      </c>
      <c r="B49" s="223" t="s">
        <v>278</v>
      </c>
      <c r="C49" s="208">
        <v>391</v>
      </c>
    </row>
    <row r="50" spans="1:4" x14ac:dyDescent="0.35">
      <c r="A50" s="218">
        <v>4</v>
      </c>
      <c r="B50" s="223" t="s">
        <v>285</v>
      </c>
      <c r="C50" s="208">
        <v>249</v>
      </c>
    </row>
    <row r="51" spans="1:4" x14ac:dyDescent="0.35">
      <c r="A51" s="218">
        <v>5</v>
      </c>
      <c r="B51" s="223" t="s">
        <v>291</v>
      </c>
      <c r="C51" s="208">
        <v>153</v>
      </c>
    </row>
    <row r="52" spans="1:4" x14ac:dyDescent="0.35">
      <c r="A52" s="218">
        <v>6</v>
      </c>
      <c r="B52" s="223" t="s">
        <v>300</v>
      </c>
      <c r="C52" s="2">
        <v>122</v>
      </c>
      <c r="D52" s="79"/>
    </row>
    <row r="53" spans="1:4" x14ac:dyDescent="0.35">
      <c r="A53" s="218">
        <v>7</v>
      </c>
      <c r="B53" s="223" t="s">
        <v>319</v>
      </c>
      <c r="C53" s="2">
        <v>125</v>
      </c>
      <c r="D53" s="79"/>
    </row>
    <row r="54" spans="1:4" x14ac:dyDescent="0.35">
      <c r="A54" s="218">
        <v>8</v>
      </c>
      <c r="B54" s="223" t="s">
        <v>337</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row r="47" spans="1:6" x14ac:dyDescent="0.3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row r="39" spans="1:4" x14ac:dyDescent="0.3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4"/>
  <sheetViews>
    <sheetView workbookViewId="0">
      <pane xSplit="1" ySplit="3" topLeftCell="B349" activePane="bottomRight" state="frozen"/>
      <selection pane="topRight" activeCell="B1" sqref="B1"/>
      <selection pane="bottomLeft" activeCell="A4" sqref="A4"/>
      <selection pane="bottomRight" activeCell="A365" sqref="A365"/>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c r="E45" s="60" t="s">
        <v>53</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row r="353" spans="1:2" x14ac:dyDescent="0.35">
      <c r="A353" s="302">
        <v>44253</v>
      </c>
      <c r="B353" s="128">
        <v>7111</v>
      </c>
    </row>
    <row r="354" spans="1:2" x14ac:dyDescent="0.35">
      <c r="A354" s="302">
        <v>44254</v>
      </c>
      <c r="B354" s="128">
        <v>7129</v>
      </c>
    </row>
    <row r="355" spans="1:2" x14ac:dyDescent="0.35">
      <c r="A355" s="302">
        <v>44255</v>
      </c>
      <c r="B355" s="128">
        <v>7131</v>
      </c>
    </row>
    <row r="356" spans="1:2" x14ac:dyDescent="0.35">
      <c r="A356" s="302">
        <v>44256</v>
      </c>
      <c r="B356" s="128">
        <v>7131</v>
      </c>
    </row>
    <row r="357" spans="1:2" x14ac:dyDescent="0.35">
      <c r="A357" s="302">
        <v>44257</v>
      </c>
      <c r="B357" s="128">
        <v>7164</v>
      </c>
    </row>
    <row r="358" spans="1:2" x14ac:dyDescent="0.35">
      <c r="A358" s="302">
        <v>44258</v>
      </c>
      <c r="B358" s="128">
        <v>7371</v>
      </c>
    </row>
    <row r="359" spans="1:2" x14ac:dyDescent="0.35">
      <c r="A359" s="302">
        <v>44259</v>
      </c>
      <c r="B359" s="128">
        <v>7398</v>
      </c>
    </row>
    <row r="360" spans="1:2" x14ac:dyDescent="0.35">
      <c r="A360" s="302">
        <v>44260</v>
      </c>
      <c r="B360" s="61">
        <v>7409</v>
      </c>
    </row>
    <row r="361" spans="1:2" x14ac:dyDescent="0.35">
      <c r="A361" s="302">
        <v>44261</v>
      </c>
      <c r="B361" s="61">
        <v>7421</v>
      </c>
    </row>
    <row r="362" spans="1:2" x14ac:dyDescent="0.35">
      <c r="A362" s="302">
        <v>44262</v>
      </c>
      <c r="B362" s="61">
        <v>7421</v>
      </c>
    </row>
    <row r="363" spans="1:2" x14ac:dyDescent="0.35">
      <c r="A363" s="302">
        <v>44263</v>
      </c>
      <c r="B363" s="61">
        <v>7422</v>
      </c>
    </row>
    <row r="364" spans="1:2" x14ac:dyDescent="0.35">
      <c r="A364" s="302">
        <v>44264</v>
      </c>
      <c r="B364" s="61">
        <v>7441</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2"/>
  <sheetViews>
    <sheetView topLeftCell="A99" workbookViewId="0">
      <selection activeCell="D160" sqref="D160"/>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170</v>
      </c>
      <c r="B1" s="264"/>
      <c r="O1" s="264" t="s">
        <v>179</v>
      </c>
    </row>
    <row r="3" spans="1:19" s="261" customFormat="1" ht="130.5" thickBot="1" x14ac:dyDescent="0.35">
      <c r="A3" s="260" t="s">
        <v>0</v>
      </c>
      <c r="B3" s="301" t="s">
        <v>181</v>
      </c>
      <c r="C3" s="301" t="s">
        <v>176</v>
      </c>
      <c r="D3" s="305" t="s">
        <v>184</v>
      </c>
      <c r="E3" s="305" t="s">
        <v>182</v>
      </c>
      <c r="O3" s="260" t="s">
        <v>0</v>
      </c>
      <c r="P3" s="301" t="s">
        <v>181</v>
      </c>
      <c r="Q3" s="301" t="s">
        <v>176</v>
      </c>
      <c r="R3" s="305" t="s">
        <v>184</v>
      </c>
      <c r="S3" s="305" t="s">
        <v>182</v>
      </c>
    </row>
    <row r="4" spans="1:19" x14ac:dyDescent="0.25">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253</v>
      </c>
      <c r="C98" s="417"/>
      <c r="D98" s="417"/>
      <c r="E98" s="417"/>
      <c r="P98" s="417" t="s">
        <v>265</v>
      </c>
      <c r="Q98" s="417"/>
      <c r="R98" s="417"/>
      <c r="S98" s="417"/>
    </row>
    <row r="99" spans="1:19" ht="13" x14ac:dyDescent="0.3">
      <c r="B99" s="418" t="s">
        <v>254</v>
      </c>
      <c r="C99" s="301" t="s">
        <v>255</v>
      </c>
      <c r="D99" s="301" t="s">
        <v>256</v>
      </c>
      <c r="E99" s="301" t="s">
        <v>257</v>
      </c>
      <c r="P99" s="418" t="s">
        <v>254</v>
      </c>
      <c r="Q99" s="301" t="s">
        <v>255</v>
      </c>
      <c r="R99" s="301" t="s">
        <v>256</v>
      </c>
      <c r="S99" s="301" t="s">
        <v>257</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5">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5">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5">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5">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5">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5">
      <c r="A133" s="308">
        <v>44249</v>
      </c>
      <c r="B133" s="304">
        <v>0.30597860090000001</v>
      </c>
      <c r="C133" s="304">
        <v>0.46992561049999998</v>
      </c>
      <c r="D133" s="304">
        <v>8.3897237900000005E-2</v>
      </c>
      <c r="E133" s="304">
        <v>0.42693448369999998</v>
      </c>
      <c r="O133" s="307">
        <v>44252</v>
      </c>
      <c r="P133" s="263">
        <v>0.30296610480000002</v>
      </c>
      <c r="Q133" s="263">
        <v>0.47110252499999999</v>
      </c>
      <c r="R133" s="263">
        <v>7.6538729799999997E-2</v>
      </c>
      <c r="S133" s="263">
        <v>0.47895442360000001</v>
      </c>
    </row>
    <row r="134" spans="1:19" x14ac:dyDescent="0.25">
      <c r="A134" s="308">
        <v>44250</v>
      </c>
      <c r="B134" s="304">
        <v>0.30771151140000003</v>
      </c>
      <c r="C134" s="304">
        <v>0.47482171989999999</v>
      </c>
      <c r="D134" s="304">
        <v>8.3411992800000001E-2</v>
      </c>
      <c r="E134" s="304">
        <v>0.43865030669999999</v>
      </c>
      <c r="O134" s="307">
        <v>44253</v>
      </c>
      <c r="P134" s="263">
        <v>0.2914386148</v>
      </c>
      <c r="Q134" s="263">
        <v>0.45869379640000002</v>
      </c>
      <c r="R134" s="263">
        <v>6.8281809900000004E-2</v>
      </c>
      <c r="S134" s="263">
        <v>0.39994653120000001</v>
      </c>
    </row>
    <row r="135" spans="1:19" x14ac:dyDescent="0.25">
      <c r="A135" s="308">
        <v>44251</v>
      </c>
      <c r="B135" s="304">
        <v>0.30961795289999999</v>
      </c>
      <c r="C135" s="304">
        <v>0.4758464744</v>
      </c>
      <c r="D135" s="304">
        <v>8.4667688800000002E-2</v>
      </c>
      <c r="E135" s="304">
        <v>0.42956801719999999</v>
      </c>
    </row>
    <row r="136" spans="1:19" x14ac:dyDescent="0.25">
      <c r="A136" s="308">
        <v>44252</v>
      </c>
      <c r="B136" s="304">
        <v>0.30585655560000002</v>
      </c>
      <c r="C136" s="304">
        <v>0.4718924545</v>
      </c>
      <c r="D136" s="304">
        <v>8.2063482300000004E-2</v>
      </c>
      <c r="E136" s="304">
        <v>0.44311938899999997</v>
      </c>
    </row>
    <row r="137" spans="1:19" x14ac:dyDescent="0.25">
      <c r="A137" s="308">
        <v>44253</v>
      </c>
      <c r="B137" s="304">
        <v>0.29232420250000002</v>
      </c>
      <c r="C137" s="304">
        <v>0.45780409100000002</v>
      </c>
      <c r="D137" s="304">
        <v>7.1028987399999993E-2</v>
      </c>
      <c r="E137" s="304">
        <v>0.38230183130000001</v>
      </c>
    </row>
    <row r="138" spans="1:19" x14ac:dyDescent="0.25">
      <c r="A138" s="307">
        <v>44256</v>
      </c>
      <c r="B138" s="263">
        <v>0.3072681712</v>
      </c>
      <c r="C138" s="263">
        <v>0.471805109</v>
      </c>
      <c r="D138" s="263">
        <v>8.6238294399999998E-2</v>
      </c>
      <c r="E138" s="263">
        <v>0.51341251840000002</v>
      </c>
    </row>
    <row r="139" spans="1:19" x14ac:dyDescent="0.25">
      <c r="A139" s="307">
        <v>44257</v>
      </c>
      <c r="B139" s="263">
        <v>0.30991071720000002</v>
      </c>
      <c r="C139" s="263">
        <v>0.47553630289999999</v>
      </c>
      <c r="D139" s="263">
        <v>8.6794563300000002E-2</v>
      </c>
      <c r="E139" s="263">
        <v>0.50533617929999997</v>
      </c>
    </row>
    <row r="140" spans="1:19" x14ac:dyDescent="0.25">
      <c r="A140" s="307">
        <v>44258</v>
      </c>
      <c r="B140" s="263">
        <v>0.31079897350000002</v>
      </c>
      <c r="C140" s="263">
        <v>0.4751468271</v>
      </c>
      <c r="D140" s="263">
        <v>8.9707760600000006E-2</v>
      </c>
      <c r="E140" s="263">
        <v>0.48450288470000002</v>
      </c>
    </row>
    <row r="141" spans="1:19" x14ac:dyDescent="0.25">
      <c r="A141" s="307">
        <v>44259</v>
      </c>
      <c r="B141" s="263">
        <v>0.30508464670000002</v>
      </c>
      <c r="C141" s="263">
        <v>0.47154750490000003</v>
      </c>
      <c r="D141" s="263">
        <v>8.1357381000000006E-2</v>
      </c>
      <c r="E141" s="263">
        <v>0.49149363699999998</v>
      </c>
    </row>
    <row r="142" spans="1:19" x14ac:dyDescent="0.25">
      <c r="A142" s="307">
        <v>44260</v>
      </c>
      <c r="B142" s="263">
        <v>0.29131228320000002</v>
      </c>
      <c r="C142" s="263">
        <v>0.45507492249999998</v>
      </c>
      <c r="D142" s="263">
        <v>7.0968293599999996E-2</v>
      </c>
      <c r="E142" s="263">
        <v>0.43834335340000002</v>
      </c>
    </row>
    <row r="143" spans="1:19" x14ac:dyDescent="0.25">
      <c r="A143" s="307"/>
      <c r="B143" s="263"/>
      <c r="C143" s="263"/>
      <c r="D143" s="263"/>
      <c r="E143" s="263"/>
    </row>
    <row r="144" spans="1:19" x14ac:dyDescent="0.25">
      <c r="A144" s="307"/>
      <c r="B144" s="263"/>
      <c r="C144" s="263"/>
      <c r="D144" s="263"/>
      <c r="E144" s="263"/>
    </row>
    <row r="145" spans="1:5" x14ac:dyDescent="0.25">
      <c r="A145" s="307"/>
      <c r="B145" s="263"/>
      <c r="C145" s="263"/>
      <c r="D145" s="263"/>
      <c r="E145" s="263"/>
    </row>
    <row r="146" spans="1:5" x14ac:dyDescent="0.25">
      <c r="A146" s="307"/>
      <c r="B146" s="263"/>
      <c r="C146" s="263"/>
      <c r="D146" s="263"/>
      <c r="E146" s="263"/>
    </row>
    <row r="147" spans="1:5" x14ac:dyDescent="0.25">
      <c r="A147" s="307"/>
      <c r="B147" s="263"/>
      <c r="C147" s="263"/>
      <c r="D147" s="263"/>
      <c r="E147" s="263"/>
    </row>
    <row r="148" spans="1:5" x14ac:dyDescent="0.25">
      <c r="A148" s="307"/>
      <c r="B148" s="263"/>
      <c r="C148" s="263"/>
      <c r="D148" s="263"/>
      <c r="E148" s="263"/>
    </row>
    <row r="149" spans="1:5" x14ac:dyDescent="0.25">
      <c r="A149" s="307"/>
      <c r="B149" s="263"/>
      <c r="C149" s="263"/>
      <c r="D149" s="263"/>
      <c r="E149" s="263"/>
    </row>
    <row r="150" spans="1:5" x14ac:dyDescent="0.25">
      <c r="A150" s="307"/>
      <c r="B150" s="263"/>
      <c r="C150" s="263"/>
      <c r="D150" s="263"/>
      <c r="E150" s="263"/>
    </row>
    <row r="151" spans="1:5" x14ac:dyDescent="0.25">
      <c r="A151" s="307"/>
      <c r="B151" s="263"/>
      <c r="C151" s="263"/>
      <c r="D151" s="263"/>
      <c r="E151" s="263"/>
    </row>
    <row r="152" spans="1:5" x14ac:dyDescent="0.25">
      <c r="A152" s="307"/>
      <c r="B152" s="263"/>
      <c r="C152" s="263"/>
      <c r="D152" s="263"/>
      <c r="E152" s="263"/>
    </row>
    <row r="153" spans="1:5" x14ac:dyDescent="0.25">
      <c r="A153" s="307"/>
      <c r="B153" s="263"/>
      <c r="C153" s="263"/>
      <c r="D153" s="263"/>
      <c r="E153" s="263"/>
    </row>
    <row r="154" spans="1:5" x14ac:dyDescent="0.25">
      <c r="A154" s="307"/>
      <c r="B154" s="263"/>
      <c r="C154" s="263"/>
      <c r="D154" s="263"/>
      <c r="E154" s="263"/>
    </row>
    <row r="155" spans="1:5" x14ac:dyDescent="0.25">
      <c r="A155" s="307"/>
      <c r="B155" s="263"/>
      <c r="C155" s="263"/>
      <c r="D155" s="263"/>
      <c r="E155" s="263"/>
    </row>
    <row r="156" spans="1:5" x14ac:dyDescent="0.25">
      <c r="A156" s="307"/>
      <c r="B156" s="263"/>
      <c r="C156" s="263"/>
      <c r="D156" s="263"/>
      <c r="E156" s="263"/>
    </row>
    <row r="157" spans="1:5" x14ac:dyDescent="0.25">
      <c r="A157" s="307"/>
      <c r="B157" s="263"/>
      <c r="C157" s="263"/>
      <c r="D157" s="263"/>
      <c r="E157" s="263"/>
    </row>
    <row r="158" spans="1:5" x14ac:dyDescent="0.25">
      <c r="A158" s="307"/>
      <c r="B158" s="263"/>
      <c r="C158" s="263"/>
      <c r="D158" s="263"/>
      <c r="E158" s="263"/>
    </row>
    <row r="159" spans="1:5" x14ac:dyDescent="0.25">
      <c r="A159" s="307"/>
      <c r="B159" s="263"/>
      <c r="C159" s="263"/>
      <c r="D159" s="263"/>
      <c r="E159" s="263"/>
    </row>
    <row r="160" spans="1:5" x14ac:dyDescent="0.25">
      <c r="A160" s="307"/>
      <c r="B160" s="263"/>
      <c r="C160" s="263"/>
      <c r="D160" s="263"/>
      <c r="E160" s="263"/>
    </row>
    <row r="161" spans="1:5" x14ac:dyDescent="0.25">
      <c r="A161" s="307"/>
      <c r="B161" s="263"/>
      <c r="C161" s="263"/>
      <c r="D161" s="263"/>
      <c r="E161" s="263"/>
    </row>
    <row r="162" spans="1:5" x14ac:dyDescent="0.25">
      <c r="A162" s="307"/>
      <c r="B162" s="263"/>
      <c r="C162" s="263"/>
      <c r="D162" s="263"/>
      <c r="E162" s="263"/>
    </row>
    <row r="163" spans="1:5" x14ac:dyDescent="0.25">
      <c r="A163" s="307"/>
      <c r="B163" s="263"/>
      <c r="C163" s="263"/>
      <c r="D163" s="263"/>
      <c r="E163" s="263"/>
    </row>
    <row r="164" spans="1:5" x14ac:dyDescent="0.25">
      <c r="A164" s="307"/>
      <c r="B164" s="263"/>
      <c r="C164" s="263"/>
      <c r="D164" s="263"/>
      <c r="E164" s="263"/>
    </row>
    <row r="165" spans="1:5" x14ac:dyDescent="0.25">
      <c r="A165" s="307"/>
      <c r="B165" s="263"/>
      <c r="C165" s="263"/>
      <c r="D165" s="263"/>
      <c r="E165" s="263"/>
    </row>
    <row r="166" spans="1:5" x14ac:dyDescent="0.25">
      <c r="A166" s="307"/>
      <c r="B166" s="263"/>
      <c r="C166" s="263"/>
      <c r="D166" s="263"/>
      <c r="E166" s="263"/>
    </row>
    <row r="167" spans="1:5" x14ac:dyDescent="0.25">
      <c r="A167" s="307"/>
      <c r="B167" s="263"/>
      <c r="C167" s="263"/>
      <c r="D167" s="263"/>
      <c r="E167" s="263"/>
    </row>
    <row r="168" spans="1:5" x14ac:dyDescent="0.25">
      <c r="A168" s="307"/>
      <c r="B168" s="263"/>
      <c r="C168" s="263"/>
      <c r="D168" s="263"/>
      <c r="E168" s="263"/>
    </row>
    <row r="169" spans="1:5" x14ac:dyDescent="0.25">
      <c r="A169" s="307"/>
      <c r="B169" s="263"/>
      <c r="C169" s="263"/>
      <c r="D169" s="263"/>
      <c r="E169" s="263"/>
    </row>
    <row r="170" spans="1:5" x14ac:dyDescent="0.25">
      <c r="A170" s="307"/>
      <c r="B170" s="263"/>
      <c r="C170" s="263"/>
      <c r="D170" s="263"/>
      <c r="E170" s="263"/>
    </row>
    <row r="171" spans="1:5" x14ac:dyDescent="0.25">
      <c r="A171" s="307"/>
      <c r="B171" s="263"/>
      <c r="C171" s="263"/>
      <c r="D171" s="263"/>
      <c r="E171" s="263"/>
    </row>
    <row r="172" spans="1:5" x14ac:dyDescent="0.25">
      <c r="A172" s="307"/>
      <c r="B172" s="263"/>
      <c r="C172" s="263"/>
      <c r="D172" s="263"/>
      <c r="E172" s="263"/>
    </row>
    <row r="173" spans="1:5" x14ac:dyDescent="0.25">
      <c r="A173" s="307"/>
      <c r="B173" s="263"/>
      <c r="C173" s="263"/>
      <c r="D173" s="263"/>
      <c r="E173" s="263"/>
    </row>
    <row r="174" spans="1:5" x14ac:dyDescent="0.25">
      <c r="A174" s="307"/>
      <c r="B174" s="263"/>
      <c r="C174" s="263"/>
      <c r="D174" s="263"/>
      <c r="E174" s="263"/>
    </row>
    <row r="175" spans="1:5" x14ac:dyDescent="0.25">
      <c r="A175" s="307"/>
      <c r="B175" s="263"/>
      <c r="C175" s="263"/>
      <c r="D175" s="263"/>
      <c r="E175" s="263"/>
    </row>
    <row r="176" spans="1:5" x14ac:dyDescent="0.25">
      <c r="A176" s="307"/>
      <c r="B176" s="263"/>
      <c r="C176" s="263"/>
      <c r="D176" s="263"/>
      <c r="E176" s="263"/>
    </row>
    <row r="177" spans="1:5" x14ac:dyDescent="0.25">
      <c r="A177" s="307"/>
      <c r="B177" s="263"/>
      <c r="C177" s="263"/>
      <c r="D177" s="263"/>
      <c r="E177" s="263"/>
    </row>
    <row r="178" spans="1:5" x14ac:dyDescent="0.25">
      <c r="A178" s="307"/>
      <c r="B178" s="263"/>
      <c r="C178" s="263"/>
      <c r="D178" s="263"/>
      <c r="E178" s="263"/>
    </row>
    <row r="179" spans="1:5" x14ac:dyDescent="0.25">
      <c r="A179" s="307"/>
      <c r="B179" s="263"/>
      <c r="C179" s="263"/>
      <c r="D179" s="263"/>
      <c r="E179" s="263"/>
    </row>
    <row r="180" spans="1:5" x14ac:dyDescent="0.25">
      <c r="A180" s="307"/>
      <c r="B180" s="263"/>
      <c r="C180" s="263"/>
      <c r="D180" s="263"/>
      <c r="E180" s="263"/>
    </row>
    <row r="181" spans="1:5" x14ac:dyDescent="0.25">
      <c r="A181" s="307"/>
    </row>
    <row r="182" spans="1:5" x14ac:dyDescent="0.25">
      <c r="A182" s="30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3"/>
  <sheetViews>
    <sheetView workbookViewId="0">
      <pane xSplit="1" ySplit="3" topLeftCell="B50" activePane="bottomRight" state="frozen"/>
      <selection pane="topRight" activeCell="B1" sqref="B1"/>
      <selection pane="bottomLeft" activeCell="A4" sqref="A4"/>
      <selection pane="bottomRight" activeCell="A62" sqref="A62"/>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272</v>
      </c>
      <c r="E1" s="60" t="s">
        <v>29</v>
      </c>
    </row>
    <row r="3" spans="1:15" ht="59.15" customHeight="1" x14ac:dyDescent="0.35">
      <c r="A3" s="56" t="s">
        <v>0</v>
      </c>
      <c r="B3" s="62" t="s">
        <v>249</v>
      </c>
      <c r="C3" s="62" t="s">
        <v>250</v>
      </c>
    </row>
    <row r="4" spans="1:15" x14ac:dyDescent="0.35">
      <c r="A4" s="25">
        <v>44207</v>
      </c>
      <c r="B4" s="421">
        <v>163377</v>
      </c>
      <c r="C4" s="421">
        <v>2758</v>
      </c>
    </row>
    <row r="5" spans="1:15" x14ac:dyDescent="0.35">
      <c r="A5" s="25">
        <v>44208</v>
      </c>
      <c r="B5" s="57">
        <v>175942</v>
      </c>
      <c r="C5" s="57">
        <v>2857</v>
      </c>
      <c r="M5" s="363"/>
      <c r="N5" s="363"/>
      <c r="O5" s="363"/>
    </row>
    <row r="6" spans="1:15" x14ac:dyDescent="0.35">
      <c r="A6" s="25">
        <v>44209</v>
      </c>
      <c r="B6" s="57">
        <v>191965</v>
      </c>
      <c r="C6" s="57">
        <v>2990</v>
      </c>
      <c r="M6" s="363"/>
      <c r="N6" s="363"/>
      <c r="O6" s="363"/>
    </row>
    <row r="7" spans="1:15" x14ac:dyDescent="0.35">
      <c r="A7" s="25">
        <v>44210</v>
      </c>
      <c r="B7" s="57">
        <v>208207</v>
      </c>
      <c r="C7" s="57">
        <v>3190</v>
      </c>
      <c r="M7" s="363"/>
      <c r="N7" s="363"/>
      <c r="O7" s="363"/>
    </row>
    <row r="8" spans="1:15" x14ac:dyDescent="0.35">
      <c r="A8" s="25">
        <v>44211</v>
      </c>
      <c r="B8" s="57">
        <v>224840</v>
      </c>
      <c r="C8" s="57">
        <v>3331</v>
      </c>
      <c r="M8" s="363"/>
      <c r="N8" s="363"/>
      <c r="O8" s="363"/>
    </row>
    <row r="9" spans="1:15" x14ac:dyDescent="0.35">
      <c r="A9" s="25">
        <v>44212</v>
      </c>
      <c r="B9" s="57">
        <v>241924</v>
      </c>
      <c r="C9" s="57">
        <v>3512</v>
      </c>
      <c r="M9" s="363"/>
      <c r="N9" s="363"/>
      <c r="O9" s="363"/>
    </row>
    <row r="10" spans="1:15" x14ac:dyDescent="0.35">
      <c r="A10" s="25">
        <v>44213</v>
      </c>
      <c r="B10" s="57">
        <v>260140</v>
      </c>
      <c r="C10" s="57">
        <v>3657</v>
      </c>
      <c r="M10" s="363"/>
      <c r="N10" s="363"/>
      <c r="O10" s="363"/>
    </row>
    <row r="11" spans="1:15" x14ac:dyDescent="0.35">
      <c r="A11" s="25">
        <v>44214</v>
      </c>
      <c r="B11" s="57">
        <v>264991</v>
      </c>
      <c r="C11" s="57">
        <v>3698</v>
      </c>
      <c r="M11" s="363"/>
      <c r="N11" s="363"/>
      <c r="O11" s="363"/>
    </row>
    <row r="12" spans="1:15" x14ac:dyDescent="0.35">
      <c r="A12" s="25">
        <v>44215</v>
      </c>
      <c r="B12" s="57">
        <v>284582</v>
      </c>
      <c r="C12" s="57">
        <v>3886</v>
      </c>
      <c r="M12" s="363"/>
      <c r="N12" s="363"/>
      <c r="O12" s="363"/>
    </row>
    <row r="13" spans="1:15" x14ac:dyDescent="0.35">
      <c r="A13" s="25">
        <v>44216</v>
      </c>
      <c r="B13" s="57">
        <v>309909</v>
      </c>
      <c r="C13" s="57">
        <v>4170</v>
      </c>
      <c r="M13" s="363"/>
      <c r="N13" s="363"/>
      <c r="O13" s="363"/>
    </row>
    <row r="14" spans="1:15" x14ac:dyDescent="0.35">
      <c r="A14" s="25">
        <v>44217</v>
      </c>
      <c r="B14" s="57">
        <v>334871</v>
      </c>
      <c r="C14" s="57">
        <v>4466</v>
      </c>
      <c r="M14" s="363"/>
      <c r="N14" s="363"/>
      <c r="O14" s="363"/>
    </row>
    <row r="15" spans="1:15" x14ac:dyDescent="0.35">
      <c r="A15" s="25">
        <v>44218</v>
      </c>
      <c r="B15" s="57">
        <v>358454</v>
      </c>
      <c r="C15" s="57">
        <v>4689</v>
      </c>
      <c r="M15" s="363"/>
      <c r="N15" s="363"/>
      <c r="O15" s="363"/>
    </row>
    <row r="16" spans="1:15" x14ac:dyDescent="0.35">
      <c r="A16" s="25">
        <v>44219</v>
      </c>
      <c r="B16" s="57">
        <v>380667</v>
      </c>
      <c r="C16" s="57">
        <v>5188</v>
      </c>
      <c r="M16" s="363"/>
      <c r="N16" s="363"/>
      <c r="O16" s="363"/>
    </row>
    <row r="17" spans="1:15" x14ac:dyDescent="0.35">
      <c r="A17" s="25">
        <v>44220</v>
      </c>
      <c r="B17" s="57">
        <v>404038</v>
      </c>
      <c r="C17" s="57">
        <v>5383</v>
      </c>
      <c r="M17" s="363"/>
      <c r="N17" s="363"/>
      <c r="O17" s="363"/>
    </row>
    <row r="18" spans="1:15" x14ac:dyDescent="0.35">
      <c r="A18" s="25">
        <v>44221</v>
      </c>
      <c r="B18" s="57">
        <v>415402</v>
      </c>
      <c r="C18" s="57">
        <v>5538</v>
      </c>
      <c r="M18" s="363"/>
      <c r="N18" s="363"/>
      <c r="O18" s="363"/>
    </row>
    <row r="19" spans="1:15" x14ac:dyDescent="0.35">
      <c r="A19" s="25">
        <v>44222</v>
      </c>
      <c r="B19" s="61">
        <v>437900</v>
      </c>
      <c r="C19" s="61">
        <v>6060</v>
      </c>
      <c r="M19" s="363"/>
      <c r="N19" s="363"/>
      <c r="O19" s="363"/>
    </row>
    <row r="20" spans="1:15" x14ac:dyDescent="0.35">
      <c r="A20" s="25">
        <v>44223</v>
      </c>
      <c r="B20" s="57">
        <v>462092</v>
      </c>
      <c r="C20" s="57">
        <v>6596</v>
      </c>
      <c r="M20" s="363"/>
      <c r="N20" s="363"/>
      <c r="O20" s="363"/>
    </row>
    <row r="21" spans="1:15" x14ac:dyDescent="0.35">
      <c r="A21" s="25">
        <v>44224</v>
      </c>
      <c r="B21" s="57">
        <v>491658</v>
      </c>
      <c r="C21" s="57">
        <v>6783</v>
      </c>
      <c r="M21" s="363"/>
      <c r="N21" s="363"/>
      <c r="O21" s="363"/>
    </row>
    <row r="22" spans="1:15" x14ac:dyDescent="0.35">
      <c r="A22" s="25">
        <v>44225</v>
      </c>
      <c r="B22" s="57">
        <v>515855</v>
      </c>
      <c r="C22" s="57">
        <v>7095</v>
      </c>
      <c r="M22" s="363"/>
      <c r="N22" s="363"/>
      <c r="O22" s="363"/>
    </row>
    <row r="23" spans="1:15" x14ac:dyDescent="0.35">
      <c r="A23" s="25">
        <v>44226</v>
      </c>
      <c r="B23" s="61">
        <v>543370</v>
      </c>
      <c r="C23" s="61">
        <v>7638</v>
      </c>
      <c r="M23" s="363"/>
      <c r="N23" s="363"/>
      <c r="O23" s="363"/>
    </row>
    <row r="24" spans="1:15" x14ac:dyDescent="0.35">
      <c r="A24" s="25">
        <v>44227</v>
      </c>
      <c r="B24" s="61">
        <v>566269</v>
      </c>
      <c r="C24" s="61">
        <v>7794</v>
      </c>
      <c r="M24" s="363"/>
      <c r="N24" s="363"/>
      <c r="O24" s="363"/>
    </row>
    <row r="25" spans="1:15" x14ac:dyDescent="0.35">
      <c r="A25" s="25">
        <v>44228</v>
      </c>
      <c r="B25" s="61">
        <v>575897</v>
      </c>
      <c r="C25" s="61">
        <v>7849</v>
      </c>
      <c r="M25" s="363"/>
      <c r="N25" s="363"/>
      <c r="O25" s="363"/>
    </row>
    <row r="26" spans="1:15" x14ac:dyDescent="0.35">
      <c r="A26" s="25">
        <v>44229</v>
      </c>
      <c r="B26" s="61">
        <v>610778</v>
      </c>
      <c r="C26" s="61">
        <v>8345</v>
      </c>
      <c r="M26" s="363"/>
      <c r="N26" s="363"/>
      <c r="O26" s="363"/>
    </row>
    <row r="27" spans="1:15" x14ac:dyDescent="0.35">
      <c r="A27" s="25">
        <v>44230</v>
      </c>
      <c r="B27" s="61">
        <v>649262</v>
      </c>
      <c r="C27" s="61">
        <v>8758</v>
      </c>
      <c r="M27" s="363"/>
      <c r="N27" s="363"/>
      <c r="O27" s="363"/>
    </row>
    <row r="28" spans="1:15" x14ac:dyDescent="0.35">
      <c r="A28" s="25">
        <v>44231</v>
      </c>
      <c r="B28" s="61">
        <v>694347</v>
      </c>
      <c r="C28" s="61">
        <v>9031</v>
      </c>
      <c r="M28" s="363"/>
      <c r="N28" s="363"/>
      <c r="O28" s="363"/>
    </row>
    <row r="29" spans="1:15" x14ac:dyDescent="0.35">
      <c r="A29" s="25">
        <v>44232</v>
      </c>
      <c r="B29" s="61">
        <v>742512</v>
      </c>
      <c r="C29" s="61">
        <v>9529</v>
      </c>
      <c r="D29" s="363"/>
      <c r="M29" s="363"/>
      <c r="N29" s="363"/>
      <c r="O29" s="363"/>
    </row>
    <row r="30" spans="1:15" x14ac:dyDescent="0.35">
      <c r="A30" s="25">
        <v>44233</v>
      </c>
      <c r="B30" s="61">
        <v>786427</v>
      </c>
      <c r="C30" s="61">
        <v>10332</v>
      </c>
      <c r="M30" s="363"/>
      <c r="N30" s="363"/>
      <c r="O30" s="363"/>
    </row>
    <row r="31" spans="1:15" x14ac:dyDescent="0.35">
      <c r="A31" s="25">
        <v>44234</v>
      </c>
      <c r="B31" s="61">
        <v>839266</v>
      </c>
      <c r="C31" s="61">
        <v>10582</v>
      </c>
      <c r="M31" s="363"/>
      <c r="N31" s="363"/>
      <c r="O31" s="363"/>
    </row>
    <row r="32" spans="1:15" x14ac:dyDescent="0.35">
      <c r="A32" s="25">
        <v>44235</v>
      </c>
      <c r="B32" s="61">
        <v>866823</v>
      </c>
      <c r="C32" s="61">
        <v>10690</v>
      </c>
      <c r="M32" s="363"/>
      <c r="N32" s="363"/>
      <c r="O32" s="363"/>
    </row>
    <row r="33" spans="1:15" x14ac:dyDescent="0.35">
      <c r="A33" s="25">
        <v>44236</v>
      </c>
      <c r="B33" s="61">
        <v>928122</v>
      </c>
      <c r="C33" s="61">
        <v>12257</v>
      </c>
      <c r="M33" s="363"/>
      <c r="N33" s="363"/>
      <c r="O33" s="363"/>
    </row>
    <row r="34" spans="1:15" x14ac:dyDescent="0.35">
      <c r="A34" s="25">
        <v>44237</v>
      </c>
      <c r="B34" s="61">
        <v>985569</v>
      </c>
      <c r="C34" s="61">
        <v>12866</v>
      </c>
      <c r="M34" s="363"/>
      <c r="N34" s="363"/>
      <c r="O34" s="363"/>
    </row>
    <row r="35" spans="1:15" x14ac:dyDescent="0.35">
      <c r="A35" s="25">
        <v>44238</v>
      </c>
      <c r="B35" s="61">
        <v>1048747</v>
      </c>
      <c r="C35" s="61">
        <v>13195</v>
      </c>
      <c r="M35" s="363"/>
      <c r="N35" s="363"/>
      <c r="O35" s="363"/>
    </row>
    <row r="36" spans="1:15" x14ac:dyDescent="0.35">
      <c r="A36" s="25">
        <v>44239</v>
      </c>
      <c r="B36" s="61">
        <v>1113625</v>
      </c>
      <c r="C36" s="61">
        <v>13566</v>
      </c>
      <c r="M36" s="363"/>
      <c r="N36" s="363"/>
      <c r="O36" s="363"/>
    </row>
    <row r="37" spans="1:15" x14ac:dyDescent="0.35">
      <c r="A37" s="25">
        <v>44240</v>
      </c>
      <c r="B37" s="61">
        <v>1173445</v>
      </c>
      <c r="C37" s="61">
        <v>14009</v>
      </c>
      <c r="M37" s="363"/>
      <c r="N37" s="363"/>
      <c r="O37" s="363"/>
    </row>
    <row r="38" spans="1:15" x14ac:dyDescent="0.35">
      <c r="A38" s="25">
        <v>44241</v>
      </c>
      <c r="B38" s="61">
        <v>1223774</v>
      </c>
      <c r="C38" s="61">
        <v>14281</v>
      </c>
      <c r="M38" s="363"/>
      <c r="N38" s="363"/>
      <c r="O38" s="363"/>
    </row>
    <row r="39" spans="1:15" x14ac:dyDescent="0.35">
      <c r="A39" s="25">
        <v>44242</v>
      </c>
      <c r="B39" s="61">
        <f>967188+288002</f>
        <v>1255190</v>
      </c>
      <c r="C39" s="61">
        <v>14501</v>
      </c>
      <c r="M39" s="363"/>
      <c r="N39" s="363"/>
      <c r="O39" s="363"/>
    </row>
    <row r="40" spans="1:15" x14ac:dyDescent="0.35">
      <c r="A40" s="25">
        <v>44243</v>
      </c>
      <c r="B40" s="61">
        <v>1288004</v>
      </c>
      <c r="C40" s="61">
        <v>17137</v>
      </c>
      <c r="M40" s="363"/>
      <c r="N40" s="363"/>
      <c r="O40" s="363"/>
    </row>
    <row r="41" spans="1:15" x14ac:dyDescent="0.35">
      <c r="A41" s="25">
        <v>44244</v>
      </c>
      <c r="B41" s="61">
        <v>1320074</v>
      </c>
      <c r="C41" s="61">
        <v>20409</v>
      </c>
      <c r="M41" s="363"/>
      <c r="N41" s="363"/>
      <c r="O41" s="363"/>
    </row>
    <row r="42" spans="1:15" x14ac:dyDescent="0.35">
      <c r="A42" s="25">
        <v>44245</v>
      </c>
      <c r="B42" s="61">
        <v>1354966</v>
      </c>
      <c r="C42" s="61">
        <v>24169</v>
      </c>
      <c r="M42" s="363"/>
      <c r="N42" s="363"/>
      <c r="O42" s="363"/>
    </row>
    <row r="43" spans="1:15" x14ac:dyDescent="0.35">
      <c r="A43" s="25">
        <v>44246</v>
      </c>
      <c r="B43" s="61">
        <v>1386152</v>
      </c>
      <c r="C43" s="61">
        <v>29015</v>
      </c>
      <c r="M43" s="363"/>
      <c r="N43" s="363"/>
      <c r="O43" s="363"/>
    </row>
    <row r="44" spans="1:15" x14ac:dyDescent="0.35">
      <c r="A44" s="25">
        <v>44247</v>
      </c>
      <c r="B44" s="61">
        <v>1412643</v>
      </c>
      <c r="C44" s="61">
        <v>33473</v>
      </c>
      <c r="D44" s="70"/>
      <c r="M44" s="363"/>
      <c r="N44" s="363"/>
    </row>
    <row r="45" spans="1:15" x14ac:dyDescent="0.35">
      <c r="A45" s="25">
        <v>44248</v>
      </c>
      <c r="B45" s="61">
        <v>1431942</v>
      </c>
      <c r="C45" s="61">
        <v>35479</v>
      </c>
      <c r="M45" s="363"/>
      <c r="N45" s="363"/>
    </row>
    <row r="46" spans="1:15" x14ac:dyDescent="0.35">
      <c r="A46" s="25">
        <v>44249</v>
      </c>
      <c r="B46" s="61">
        <v>1445488</v>
      </c>
      <c r="C46" s="61">
        <v>37342</v>
      </c>
      <c r="M46" s="363"/>
      <c r="N46" s="363"/>
    </row>
    <row r="47" spans="1:15" x14ac:dyDescent="0.35">
      <c r="A47" s="25">
        <v>44250</v>
      </c>
      <c r="B47" s="61">
        <v>1465241</v>
      </c>
      <c r="C47" s="61">
        <v>43203</v>
      </c>
      <c r="M47" s="363"/>
      <c r="N47" s="363"/>
    </row>
    <row r="48" spans="1:15" x14ac:dyDescent="0.35">
      <c r="A48" s="25">
        <v>44251</v>
      </c>
      <c r="B48" s="61">
        <v>1488077</v>
      </c>
      <c r="C48" s="61">
        <v>50121</v>
      </c>
      <c r="M48" s="363"/>
      <c r="N48" s="363"/>
    </row>
    <row r="49" spans="1:14" x14ac:dyDescent="0.35">
      <c r="A49" s="25">
        <v>44252</v>
      </c>
      <c r="B49" s="61">
        <v>1515980</v>
      </c>
      <c r="C49" s="61">
        <v>56661</v>
      </c>
      <c r="M49" s="363"/>
      <c r="N49" s="363"/>
    </row>
    <row r="50" spans="1:14" x14ac:dyDescent="0.35">
      <c r="A50" s="25">
        <v>44253</v>
      </c>
      <c r="B50" s="61">
        <v>1542929</v>
      </c>
      <c r="C50" s="61">
        <v>65340</v>
      </c>
      <c r="M50" s="363"/>
      <c r="N50" s="363"/>
    </row>
    <row r="51" spans="1:14" x14ac:dyDescent="0.35">
      <c r="A51" s="25">
        <v>44254</v>
      </c>
      <c r="B51" s="61">
        <v>1570153</v>
      </c>
      <c r="C51" s="61">
        <v>72178</v>
      </c>
      <c r="M51" s="363"/>
      <c r="N51" s="363"/>
    </row>
    <row r="52" spans="1:14" x14ac:dyDescent="0.35">
      <c r="A52" s="25">
        <v>44255</v>
      </c>
      <c r="B52" s="61">
        <v>1593695</v>
      </c>
      <c r="C52" s="61">
        <v>76512</v>
      </c>
      <c r="M52" s="363"/>
      <c r="N52" s="363"/>
    </row>
    <row r="53" spans="1:14" x14ac:dyDescent="0.35">
      <c r="A53" s="25">
        <v>44256</v>
      </c>
      <c r="B53" s="61">
        <v>1611578</v>
      </c>
      <c r="C53" s="61">
        <v>78865</v>
      </c>
      <c r="M53" s="363"/>
      <c r="N53" s="363"/>
    </row>
    <row r="54" spans="1:14" x14ac:dyDescent="0.35">
      <c r="A54" s="25">
        <v>44257</v>
      </c>
      <c r="B54" s="61">
        <v>1634361</v>
      </c>
      <c r="C54" s="61">
        <v>84445</v>
      </c>
      <c r="M54" s="363"/>
      <c r="N54" s="363"/>
    </row>
    <row r="55" spans="1:14" x14ac:dyDescent="0.35">
      <c r="A55" s="25">
        <v>44258</v>
      </c>
      <c r="B55" s="61">
        <v>1661879</v>
      </c>
      <c r="C55" s="61">
        <v>92550</v>
      </c>
      <c r="M55" s="363"/>
      <c r="N55" s="363"/>
    </row>
    <row r="56" spans="1:14" x14ac:dyDescent="0.35">
      <c r="A56" s="25">
        <v>44259</v>
      </c>
      <c r="B56" s="61">
        <v>1688608</v>
      </c>
      <c r="C56" s="61">
        <v>100058</v>
      </c>
      <c r="M56" s="363"/>
      <c r="N56" s="363"/>
    </row>
    <row r="57" spans="1:14" x14ac:dyDescent="0.35">
      <c r="A57" s="25">
        <v>44260</v>
      </c>
      <c r="B57" s="61">
        <v>1717672</v>
      </c>
      <c r="C57" s="61">
        <v>108197</v>
      </c>
      <c r="D57" s="363"/>
      <c r="M57" s="363"/>
      <c r="N57" s="363"/>
    </row>
    <row r="58" spans="1:14" x14ac:dyDescent="0.35">
      <c r="A58" s="25">
        <v>44261</v>
      </c>
      <c r="B58" s="61">
        <v>1743869</v>
      </c>
      <c r="C58" s="61">
        <v>114081</v>
      </c>
      <c r="M58" s="363"/>
      <c r="N58" s="363"/>
    </row>
    <row r="59" spans="1:14" x14ac:dyDescent="0.35">
      <c r="A59" s="25">
        <v>44262</v>
      </c>
      <c r="B59" s="61">
        <v>1759750</v>
      </c>
      <c r="C59" s="61">
        <v>115930</v>
      </c>
      <c r="M59" s="363"/>
      <c r="N59" s="363"/>
    </row>
    <row r="60" spans="1:14" x14ac:dyDescent="0.35">
      <c r="A60" s="25">
        <v>44263</v>
      </c>
      <c r="B60" s="61">
        <v>1774659</v>
      </c>
      <c r="C60" s="61">
        <v>118732</v>
      </c>
    </row>
    <row r="61" spans="1:14" x14ac:dyDescent="0.35">
      <c r="A61" s="25">
        <v>44264</v>
      </c>
      <c r="B61" s="61">
        <v>1789377</v>
      </c>
      <c r="C61" s="61">
        <v>123686</v>
      </c>
    </row>
    <row r="62" spans="1:14" x14ac:dyDescent="0.35">
      <c r="B62" s="489"/>
      <c r="C62" s="489"/>
    </row>
    <row r="63" spans="1:14" x14ac:dyDescent="0.35">
      <c r="B63" s="363"/>
      <c r="C63"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8"/>
  <sheetViews>
    <sheetView zoomScaleNormal="100" workbookViewId="0">
      <pane xSplit="1" ySplit="4" topLeftCell="B40" activePane="bottomRight" state="frozen"/>
      <selection pane="topRight" activeCell="B1" sqref="B1"/>
      <selection pane="bottomLeft" activeCell="A5" sqref="A5"/>
      <selection pane="bottomRight" activeCell="A49" sqref="A49"/>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27" width="5.7265625" style="434" customWidth="1"/>
    <col min="28" max="34" width="14.453125" style="434" customWidth="1"/>
    <col min="35" max="16384" width="9.453125" style="369"/>
  </cols>
  <sheetData>
    <row r="1" spans="1:36" x14ac:dyDescent="0.35">
      <c r="A1" s="428" t="s">
        <v>323</v>
      </c>
      <c r="AJ1" s="60" t="s">
        <v>29</v>
      </c>
    </row>
    <row r="3" spans="1:36" ht="39" customHeight="1" x14ac:dyDescent="0.35">
      <c r="A3" s="518" t="s">
        <v>0</v>
      </c>
      <c r="B3" s="520" t="s">
        <v>327</v>
      </c>
      <c r="C3" s="521"/>
      <c r="D3" s="521"/>
      <c r="E3" s="521"/>
      <c r="F3" s="522"/>
      <c r="G3" s="523" t="s">
        <v>328</v>
      </c>
      <c r="H3" s="524"/>
      <c r="I3" s="524"/>
      <c r="J3" s="524"/>
      <c r="K3" s="525"/>
      <c r="L3" s="526" t="s">
        <v>329</v>
      </c>
      <c r="M3" s="527"/>
      <c r="N3" s="528"/>
      <c r="O3" s="526" t="s">
        <v>330</v>
      </c>
      <c r="P3" s="527"/>
      <c r="Q3" s="528"/>
      <c r="R3" s="526" t="s">
        <v>331</v>
      </c>
      <c r="S3" s="527"/>
      <c r="T3" s="528"/>
      <c r="U3" s="526" t="s">
        <v>332</v>
      </c>
      <c r="V3" s="527"/>
      <c r="W3" s="528"/>
      <c r="X3" s="526" t="s">
        <v>333</v>
      </c>
      <c r="Y3" s="527"/>
      <c r="Z3" s="528"/>
      <c r="AA3" s="485"/>
      <c r="AB3" s="520" t="s">
        <v>326</v>
      </c>
      <c r="AC3" s="521"/>
      <c r="AD3" s="521"/>
      <c r="AE3" s="521"/>
      <c r="AF3" s="522"/>
      <c r="AG3" s="485"/>
      <c r="AH3" s="485"/>
    </row>
    <row r="4" spans="1:36" ht="78.75" customHeight="1" x14ac:dyDescent="0.35">
      <c r="A4" s="519"/>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35">
      <c r="A10" s="429">
        <v>44226</v>
      </c>
      <c r="F10" s="433"/>
      <c r="K10" s="433"/>
      <c r="N10" s="433"/>
      <c r="O10" s="438"/>
      <c r="Q10" s="433"/>
      <c r="T10" s="433"/>
      <c r="U10" s="446"/>
      <c r="W10" s="433"/>
      <c r="X10" s="446"/>
      <c r="Z10" s="433"/>
      <c r="AB10" s="446"/>
      <c r="AF10" s="433"/>
    </row>
    <row r="11" spans="1:36" x14ac:dyDescent="0.35">
      <c r="A11" s="429">
        <v>44227</v>
      </c>
      <c r="F11" s="433"/>
      <c r="K11" s="433"/>
      <c r="N11" s="433"/>
      <c r="O11" s="438"/>
      <c r="Q11" s="433"/>
      <c r="T11" s="433"/>
      <c r="U11" s="446"/>
      <c r="W11" s="433"/>
      <c r="X11" s="446"/>
      <c r="Z11" s="433"/>
      <c r="AB11" s="446"/>
      <c r="AF11" s="433"/>
    </row>
    <row r="12" spans="1:36"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3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3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3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3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3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3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3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3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3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3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3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3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3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3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3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3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3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3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35">
      <c r="A41" s="445">
        <v>44257</v>
      </c>
      <c r="B41" s="439">
        <v>31619</v>
      </c>
      <c r="C41" s="442">
        <v>30000</v>
      </c>
      <c r="D41" s="447" t="s">
        <v>277</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35">
      <c r="A42" s="445">
        <v>44258</v>
      </c>
      <c r="B42" s="439">
        <v>31707</v>
      </c>
      <c r="C42" s="442">
        <v>30000</v>
      </c>
      <c r="D42" s="447" t="s">
        <v>277</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35">
      <c r="A43" s="445">
        <v>44259</v>
      </c>
      <c r="B43" s="439">
        <v>31790</v>
      </c>
      <c r="C43" s="442">
        <v>30000</v>
      </c>
      <c r="D43" s="447" t="s">
        <v>277</v>
      </c>
      <c r="E43" s="442">
        <v>32000</v>
      </c>
      <c r="F43" s="433">
        <f t="shared" ref="F43" si="150">B43/E43</f>
        <v>0.99343749999999997</v>
      </c>
      <c r="G43" s="437">
        <v>45060</v>
      </c>
      <c r="H43" s="442">
        <v>45000</v>
      </c>
      <c r="I43" s="447" t="s">
        <v>277</v>
      </c>
      <c r="J43" s="442">
        <v>52000</v>
      </c>
      <c r="K43" s="433">
        <f t="shared" ref="K43" si="151">G43/J43</f>
        <v>0.86653846153846159</v>
      </c>
      <c r="L43" s="461" t="s">
        <v>298</v>
      </c>
      <c r="N43" s="433"/>
      <c r="O43" s="437">
        <v>304760</v>
      </c>
      <c r="P43" s="442">
        <v>230000</v>
      </c>
      <c r="Q43" s="433" t="s">
        <v>277</v>
      </c>
      <c r="R43" s="461" t="s">
        <v>298</v>
      </c>
      <c r="T43" s="433"/>
      <c r="U43" s="461" t="s">
        <v>298</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35">
      <c r="A44" s="445">
        <v>44260</v>
      </c>
      <c r="B44" s="439">
        <v>31923</v>
      </c>
      <c r="C44" s="442">
        <v>30000</v>
      </c>
      <c r="D44" s="447" t="s">
        <v>277</v>
      </c>
      <c r="E44" s="442">
        <v>32000</v>
      </c>
      <c r="F44" s="433">
        <f t="shared" ref="F44" si="154">B44/E44</f>
        <v>0.99759374999999995</v>
      </c>
      <c r="G44" s="437">
        <v>45296</v>
      </c>
      <c r="H44" s="442">
        <v>45000</v>
      </c>
      <c r="I44" s="447" t="s">
        <v>277</v>
      </c>
      <c r="J44" s="442">
        <v>52000</v>
      </c>
      <c r="K44" s="433">
        <f t="shared" ref="K44" si="155">G44/J44</f>
        <v>0.87107692307692308</v>
      </c>
      <c r="L44" s="461" t="s">
        <v>298</v>
      </c>
      <c r="N44" s="433"/>
      <c r="O44" s="437">
        <v>306556</v>
      </c>
      <c r="P44" s="442">
        <v>230000</v>
      </c>
      <c r="Q44" s="433" t="s">
        <v>277</v>
      </c>
      <c r="R44" s="461" t="s">
        <v>298</v>
      </c>
      <c r="T44" s="433"/>
      <c r="U44" s="461" t="s">
        <v>298</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35">
      <c r="A45" s="445">
        <v>44261</v>
      </c>
      <c r="B45" s="439">
        <v>32107</v>
      </c>
      <c r="C45" s="442">
        <v>30000</v>
      </c>
      <c r="D45" s="447" t="s">
        <v>277</v>
      </c>
      <c r="E45" s="442">
        <v>32000</v>
      </c>
      <c r="F45" s="462" t="s">
        <v>277</v>
      </c>
      <c r="G45" s="437">
        <v>45469</v>
      </c>
      <c r="H45" s="442">
        <v>45000</v>
      </c>
      <c r="I45" s="447" t="s">
        <v>277</v>
      </c>
      <c r="J45" s="442">
        <v>52000</v>
      </c>
      <c r="K45" s="433">
        <f t="shared" ref="K45" si="158">G45/J45</f>
        <v>0.87440384615384614</v>
      </c>
      <c r="L45" s="461" t="s">
        <v>298</v>
      </c>
      <c r="N45" s="433"/>
      <c r="O45" s="437">
        <v>308189</v>
      </c>
      <c r="P45" s="442">
        <v>230000</v>
      </c>
      <c r="Q45" s="433" t="s">
        <v>277</v>
      </c>
      <c r="R45" s="461" t="s">
        <v>298</v>
      </c>
      <c r="T45" s="433"/>
      <c r="U45" s="461" t="s">
        <v>298</v>
      </c>
      <c r="V45" s="442"/>
      <c r="W45" s="433"/>
      <c r="X45" s="438">
        <v>162033</v>
      </c>
      <c r="Y45" s="442">
        <v>179267</v>
      </c>
      <c r="Z45" s="433">
        <f t="shared" ref="Z45" si="159">X45/Y45</f>
        <v>0.90386406867967894</v>
      </c>
      <c r="AB45" s="488">
        <v>17258</v>
      </c>
      <c r="AC45" s="442">
        <v>30000</v>
      </c>
      <c r="AD45" s="434">
        <f t="shared" si="138"/>
        <v>0.5752666666666667</v>
      </c>
      <c r="AE45" s="442">
        <v>32000</v>
      </c>
      <c r="AF45" s="433">
        <f t="shared" ref="AF45" si="160">AB45/AE45</f>
        <v>0.53931249999999997</v>
      </c>
    </row>
    <row r="46" spans="1:32" x14ac:dyDescent="0.35">
      <c r="A46" s="445">
        <v>44262</v>
      </c>
      <c r="B46" s="439">
        <v>32225</v>
      </c>
      <c r="C46" s="442">
        <v>30000</v>
      </c>
      <c r="D46" s="447" t="s">
        <v>277</v>
      </c>
      <c r="E46" s="442">
        <v>32000</v>
      </c>
      <c r="F46" s="462" t="s">
        <v>277</v>
      </c>
      <c r="G46" s="437">
        <v>45651</v>
      </c>
      <c r="H46" s="442">
        <v>45000</v>
      </c>
      <c r="I46" s="447" t="s">
        <v>277</v>
      </c>
      <c r="J46" s="442">
        <v>52000</v>
      </c>
      <c r="K46" s="433">
        <f t="shared" ref="K46" si="161">G46/J46</f>
        <v>0.8779038461538462</v>
      </c>
      <c r="L46" s="461" t="s">
        <v>298</v>
      </c>
      <c r="N46" s="433"/>
      <c r="O46" s="437">
        <v>308945</v>
      </c>
      <c r="P46" s="442">
        <v>230000</v>
      </c>
      <c r="Q46" s="433" t="s">
        <v>277</v>
      </c>
      <c r="R46" s="461" t="s">
        <v>298</v>
      </c>
      <c r="T46" s="433"/>
      <c r="U46" s="461" t="s">
        <v>298</v>
      </c>
      <c r="V46" s="442"/>
      <c r="W46" s="433"/>
      <c r="X46" s="438">
        <v>162146</v>
      </c>
      <c r="Y46" s="442">
        <v>179267</v>
      </c>
      <c r="Z46" s="433">
        <f t="shared" ref="Z46" si="162">X46/Y46</f>
        <v>0.90449441336107594</v>
      </c>
      <c r="AB46" s="488">
        <v>17467</v>
      </c>
      <c r="AC46" s="442">
        <v>30000</v>
      </c>
      <c r="AD46" s="434">
        <f t="shared" ref="AD46" si="163">AB46/AC46</f>
        <v>0.58223333333333338</v>
      </c>
      <c r="AE46" s="442">
        <v>32000</v>
      </c>
      <c r="AF46" s="433">
        <f t="shared" ref="AF46" si="164">AB46/AE46</f>
        <v>0.54584374999999996</v>
      </c>
    </row>
    <row r="47" spans="1:32" x14ac:dyDescent="0.35">
      <c r="A47" s="445">
        <v>44263</v>
      </c>
      <c r="B47" s="439">
        <v>32252</v>
      </c>
      <c r="C47" s="442">
        <v>30000</v>
      </c>
      <c r="D47" s="447" t="s">
        <v>277</v>
      </c>
      <c r="E47" s="442">
        <v>32000</v>
      </c>
      <c r="F47" s="462" t="s">
        <v>277</v>
      </c>
      <c r="G47" s="437">
        <v>45717</v>
      </c>
      <c r="H47" s="442">
        <v>45000</v>
      </c>
      <c r="I47" s="447" t="s">
        <v>277</v>
      </c>
      <c r="J47" s="442">
        <v>52000</v>
      </c>
      <c r="K47" s="433">
        <f t="shared" ref="K47" si="165">G47/J47</f>
        <v>0.87917307692307689</v>
      </c>
      <c r="L47" s="461" t="s">
        <v>298</v>
      </c>
      <c r="N47" s="433"/>
      <c r="O47" s="437">
        <v>309596</v>
      </c>
      <c r="P47" s="442">
        <v>230000</v>
      </c>
      <c r="Q47" s="433" t="s">
        <v>277</v>
      </c>
      <c r="R47" s="461" t="s">
        <v>298</v>
      </c>
      <c r="T47" s="433"/>
      <c r="U47" s="461" t="s">
        <v>298</v>
      </c>
      <c r="V47" s="442"/>
      <c r="W47" s="433"/>
      <c r="X47" s="438">
        <v>162298</v>
      </c>
      <c r="Y47" s="442">
        <v>179267</v>
      </c>
      <c r="Z47" s="433">
        <f t="shared" ref="Z47" si="166">X47/Y47</f>
        <v>0.90534231063162773</v>
      </c>
      <c r="AB47" s="488">
        <v>17622</v>
      </c>
      <c r="AC47" s="442">
        <v>30000</v>
      </c>
      <c r="AD47" s="434">
        <f t="shared" ref="AD47" si="167">AB47/AC47</f>
        <v>0.58740000000000003</v>
      </c>
      <c r="AE47" s="442">
        <v>32000</v>
      </c>
      <c r="AF47" s="433">
        <f t="shared" ref="AF47" si="168">AB47/AE47</f>
        <v>0.5506875</v>
      </c>
    </row>
    <row r="48" spans="1:32" x14ac:dyDescent="0.35">
      <c r="A48" s="445">
        <v>44264</v>
      </c>
      <c r="B48" s="439">
        <v>32311</v>
      </c>
      <c r="C48" s="442">
        <v>30000</v>
      </c>
      <c r="D48" s="447" t="s">
        <v>277</v>
      </c>
      <c r="E48" s="442">
        <v>32000</v>
      </c>
      <c r="F48" s="462" t="s">
        <v>277</v>
      </c>
      <c r="G48" s="437">
        <v>45895</v>
      </c>
      <c r="H48" s="442">
        <v>45000</v>
      </c>
      <c r="I48" s="447" t="s">
        <v>277</v>
      </c>
      <c r="J48" s="442">
        <v>52000</v>
      </c>
      <c r="K48" s="433">
        <f t="shared" ref="K48" si="169">G48/J48</f>
        <v>0.88259615384615386</v>
      </c>
      <c r="L48" s="461" t="s">
        <v>298</v>
      </c>
      <c r="N48" s="433"/>
      <c r="O48" s="437">
        <v>311264</v>
      </c>
      <c r="P48" s="442">
        <v>230000</v>
      </c>
      <c r="Q48" s="433" t="s">
        <v>277</v>
      </c>
      <c r="R48" s="461" t="s">
        <v>298</v>
      </c>
      <c r="T48" s="433"/>
      <c r="U48" s="461" t="s">
        <v>298</v>
      </c>
      <c r="V48" s="442"/>
      <c r="W48" s="433"/>
      <c r="X48" s="438">
        <v>162431</v>
      </c>
      <c r="Y48" s="442">
        <v>179267</v>
      </c>
      <c r="Z48" s="433">
        <f t="shared" ref="Z48" si="170">X48/Y48</f>
        <v>0.90608422074336048</v>
      </c>
      <c r="AB48" s="488">
        <v>18354</v>
      </c>
      <c r="AC48" s="442">
        <v>30000</v>
      </c>
      <c r="AD48" s="434">
        <f t="shared" ref="AD48" si="171">AB48/AC48</f>
        <v>0.61180000000000001</v>
      </c>
      <c r="AE48" s="442">
        <v>32000</v>
      </c>
      <c r="AF48" s="433">
        <f t="shared" ref="AF48" si="172">AB48/AE48</f>
        <v>0.57356249999999998</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324</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8" t="s">
        <v>0</v>
      </c>
      <c r="B3" s="526" t="s">
        <v>292</v>
      </c>
      <c r="C3" s="527"/>
      <c r="D3" s="528"/>
      <c r="E3" s="526" t="s">
        <v>293</v>
      </c>
      <c r="F3" s="527"/>
      <c r="G3" s="528"/>
      <c r="H3" s="526" t="s">
        <v>294</v>
      </c>
      <c r="I3" s="527"/>
      <c r="J3" s="528"/>
      <c r="K3" s="526" t="s">
        <v>295</v>
      </c>
      <c r="L3" s="527"/>
      <c r="M3" s="528"/>
    </row>
    <row r="4" spans="1:15" s="369" customFormat="1" ht="78.75" customHeight="1" x14ac:dyDescent="0.35">
      <c r="A4" s="518"/>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35">
      <c r="B16" s="58" t="s">
        <v>320</v>
      </c>
      <c r="C16" s="363"/>
    </row>
    <row r="17" spans="2:3" x14ac:dyDescent="0.35">
      <c r="B17" s="58" t="s">
        <v>322</v>
      </c>
      <c r="C17" s="363"/>
    </row>
    <row r="18" spans="2:3" x14ac:dyDescent="0.3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7"/>
  <sheetViews>
    <sheetView workbookViewId="0">
      <selection activeCell="A8" sqref="A8"/>
    </sheetView>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335</v>
      </c>
      <c r="E1" s="60" t="s">
        <v>29</v>
      </c>
    </row>
    <row r="3" spans="1:5" ht="69.650000000000006" customHeight="1" x14ac:dyDescent="0.35">
      <c r="A3" s="56" t="s">
        <v>0</v>
      </c>
      <c r="B3" s="62" t="s">
        <v>303</v>
      </c>
      <c r="C3" s="62" t="s">
        <v>305</v>
      </c>
    </row>
    <row r="4" spans="1:5" x14ac:dyDescent="0.35">
      <c r="A4" s="25">
        <v>44242</v>
      </c>
      <c r="B4" s="57">
        <v>1618320</v>
      </c>
      <c r="C4" s="57">
        <v>1520690</v>
      </c>
    </row>
    <row r="5" spans="1:5" x14ac:dyDescent="0.35">
      <c r="A5" s="25">
        <v>44249</v>
      </c>
      <c r="B5" s="57">
        <v>1763400</v>
      </c>
      <c r="C5" s="57">
        <v>1643450</v>
      </c>
    </row>
    <row r="6" spans="1:5" x14ac:dyDescent="0.35">
      <c r="A6" s="25">
        <v>44256</v>
      </c>
      <c r="B6" s="57">
        <v>2138450</v>
      </c>
      <c r="C6" s="57">
        <v>1886160</v>
      </c>
    </row>
    <row r="7" spans="1:5" x14ac:dyDescent="0.35">
      <c r="A7" s="25">
        <v>44263</v>
      </c>
      <c r="B7" s="57">
        <v>2882440</v>
      </c>
      <c r="C7" s="57">
        <v>2189030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314</v>
      </c>
    </row>
    <row r="3" spans="1:6" ht="72.5" x14ac:dyDescent="0.35">
      <c r="A3" s="467" t="s">
        <v>0</v>
      </c>
      <c r="B3" s="468" t="s">
        <v>307</v>
      </c>
      <c r="C3" s="467" t="s">
        <v>308</v>
      </c>
      <c r="D3" s="467" t="s">
        <v>309</v>
      </c>
    </row>
    <row r="4" spans="1:6" x14ac:dyDescent="0.35">
      <c r="A4" s="469">
        <v>44120</v>
      </c>
      <c r="B4" s="496">
        <v>2300</v>
      </c>
      <c r="C4" s="493">
        <v>480</v>
      </c>
      <c r="D4" s="470">
        <v>70</v>
      </c>
    </row>
    <row r="5" spans="1:6" x14ac:dyDescent="0.35">
      <c r="A5" s="471">
        <v>44127</v>
      </c>
      <c r="B5" s="494">
        <v>2600</v>
      </c>
      <c r="C5" s="493">
        <v>250</v>
      </c>
      <c r="D5" s="470">
        <v>35</v>
      </c>
    </row>
    <row r="6" spans="1:6" x14ac:dyDescent="0.35">
      <c r="A6" s="471">
        <v>44134</v>
      </c>
      <c r="B6" s="494">
        <v>2900</v>
      </c>
      <c r="C6" s="493">
        <v>180</v>
      </c>
      <c r="D6" s="470">
        <v>25</v>
      </c>
    </row>
    <row r="7" spans="1:6" x14ac:dyDescent="0.35">
      <c r="A7" s="473">
        <v>44141</v>
      </c>
      <c r="B7" s="494">
        <v>3100</v>
      </c>
      <c r="C7" s="493">
        <v>190</v>
      </c>
      <c r="D7" s="470">
        <v>25</v>
      </c>
    </row>
    <row r="8" spans="1:6" x14ac:dyDescent="0.35">
      <c r="A8" s="473">
        <v>44145</v>
      </c>
      <c r="B8" s="494">
        <v>3200</v>
      </c>
      <c r="C8" s="493">
        <v>160</v>
      </c>
      <c r="D8" s="470">
        <v>20</v>
      </c>
    </row>
    <row r="9" spans="1:6" x14ac:dyDescent="0.35">
      <c r="A9" s="473">
        <v>44148</v>
      </c>
      <c r="B9" s="494">
        <v>3300</v>
      </c>
      <c r="C9" s="493">
        <v>170</v>
      </c>
      <c r="D9" s="470">
        <v>25</v>
      </c>
    </row>
    <row r="10" spans="1:6" x14ac:dyDescent="0.35">
      <c r="A10" s="473">
        <v>44152</v>
      </c>
      <c r="B10" s="494">
        <v>3400</v>
      </c>
      <c r="C10" s="493">
        <v>190</v>
      </c>
      <c r="D10" s="470">
        <v>30</v>
      </c>
    </row>
    <row r="11" spans="1:6" x14ac:dyDescent="0.35">
      <c r="A11" s="473">
        <v>44155</v>
      </c>
      <c r="B11" s="494">
        <v>3400</v>
      </c>
      <c r="C11" s="493">
        <v>200</v>
      </c>
      <c r="D11" s="470">
        <v>30</v>
      </c>
    </row>
    <row r="12" spans="1:6" x14ac:dyDescent="0.35">
      <c r="A12" s="473">
        <v>44162</v>
      </c>
      <c r="B12" s="494">
        <v>3700</v>
      </c>
      <c r="C12" s="493">
        <v>210</v>
      </c>
      <c r="D12" s="470">
        <v>30</v>
      </c>
    </row>
    <row r="13" spans="1:6" x14ac:dyDescent="0.35">
      <c r="A13" s="473">
        <v>44169</v>
      </c>
      <c r="B13" s="494">
        <v>3800</v>
      </c>
      <c r="C13" s="493">
        <v>120</v>
      </c>
      <c r="D13" s="470">
        <v>15</v>
      </c>
    </row>
    <row r="14" spans="1:6" x14ac:dyDescent="0.35">
      <c r="A14" s="473">
        <v>44176</v>
      </c>
      <c r="B14" s="499">
        <v>3900</v>
      </c>
      <c r="C14" s="497">
        <v>90</v>
      </c>
      <c r="D14" s="474">
        <v>15</v>
      </c>
    </row>
    <row r="15" spans="1:6" ht="75" customHeight="1" x14ac:dyDescent="0.35">
      <c r="A15" s="529" t="s">
        <v>310</v>
      </c>
      <c r="B15" s="529"/>
      <c r="C15" s="529"/>
      <c r="D15" s="530"/>
    </row>
    <row r="16" spans="1:6" x14ac:dyDescent="0.35">
      <c r="A16" s="473">
        <v>44211</v>
      </c>
      <c r="B16" s="496">
        <v>4200</v>
      </c>
      <c r="C16" s="498" t="s">
        <v>48</v>
      </c>
      <c r="D16" s="475" t="s">
        <v>48</v>
      </c>
    </row>
    <row r="17" spans="1:4" x14ac:dyDescent="0.35">
      <c r="A17" s="473">
        <v>44218</v>
      </c>
      <c r="B17" s="494">
        <v>4300</v>
      </c>
      <c r="C17" s="494">
        <v>90</v>
      </c>
      <c r="D17" s="470">
        <v>15</v>
      </c>
    </row>
    <row r="18" spans="1:4" x14ac:dyDescent="0.35">
      <c r="A18" s="471">
        <v>44225</v>
      </c>
      <c r="B18" s="494">
        <v>4400</v>
      </c>
      <c r="C18" s="494">
        <v>80</v>
      </c>
      <c r="D18" s="470">
        <v>10</v>
      </c>
    </row>
    <row r="19" spans="1:4" x14ac:dyDescent="0.35">
      <c r="A19" s="473">
        <v>44232</v>
      </c>
      <c r="B19" s="494">
        <v>4400</v>
      </c>
      <c r="C19" s="494">
        <v>70</v>
      </c>
      <c r="D19" s="470">
        <v>10</v>
      </c>
    </row>
    <row r="20" spans="1:4" x14ac:dyDescent="0.35">
      <c r="A20" s="473">
        <v>44239</v>
      </c>
      <c r="B20" s="494">
        <v>4500</v>
      </c>
      <c r="C20" s="494">
        <v>70</v>
      </c>
      <c r="D20" s="470">
        <v>10</v>
      </c>
    </row>
    <row r="21" spans="1:4" x14ac:dyDescent="0.35">
      <c r="A21" s="491">
        <v>44246</v>
      </c>
      <c r="B21" s="494">
        <v>4600</v>
      </c>
      <c r="C21" s="494">
        <v>40</v>
      </c>
      <c r="D21" s="493">
        <v>5</v>
      </c>
    </row>
    <row r="22" spans="1:4" x14ac:dyDescent="0.35">
      <c r="A22" s="492">
        <v>44253</v>
      </c>
      <c r="B22" s="490">
        <v>4600</v>
      </c>
      <c r="C22" s="495">
        <v>50</v>
      </c>
      <c r="D22" s="495">
        <v>5</v>
      </c>
    </row>
    <row r="24" spans="1:4" x14ac:dyDescent="0.35">
      <c r="A24" s="476" t="s">
        <v>315</v>
      </c>
      <c r="B24" s="31"/>
      <c r="C24" s="31"/>
      <c r="D24" s="477"/>
    </row>
    <row r="25" spans="1:4" ht="58" x14ac:dyDescent="0.35">
      <c r="A25" s="467" t="s">
        <v>0</v>
      </c>
      <c r="B25" s="478" t="s">
        <v>311</v>
      </c>
      <c r="C25" s="467" t="s">
        <v>312</v>
      </c>
      <c r="D25" s="478" t="s">
        <v>309</v>
      </c>
    </row>
    <row r="26" spans="1:4" x14ac:dyDescent="0.35">
      <c r="A26" s="471">
        <v>44134</v>
      </c>
      <c r="B26" s="479">
        <v>230</v>
      </c>
      <c r="C26" s="480">
        <v>70</v>
      </c>
      <c r="D26" s="470">
        <v>10</v>
      </c>
    </row>
    <row r="27" spans="1:4" x14ac:dyDescent="0.35">
      <c r="A27" s="471">
        <v>44141</v>
      </c>
      <c r="B27" s="480">
        <v>310</v>
      </c>
      <c r="C27" s="480">
        <v>80</v>
      </c>
      <c r="D27" s="470">
        <v>10</v>
      </c>
    </row>
    <row r="28" spans="1:4" x14ac:dyDescent="0.35">
      <c r="A28" s="471">
        <v>44148</v>
      </c>
      <c r="B28" s="480">
        <v>370</v>
      </c>
      <c r="C28" s="480">
        <v>60</v>
      </c>
      <c r="D28" s="470">
        <v>10</v>
      </c>
    </row>
    <row r="29" spans="1:4" x14ac:dyDescent="0.35">
      <c r="A29" s="471">
        <v>44155</v>
      </c>
      <c r="B29" s="480">
        <v>440</v>
      </c>
      <c r="C29" s="480">
        <v>60</v>
      </c>
      <c r="D29" s="470">
        <v>10</v>
      </c>
    </row>
    <row r="30" spans="1:4" x14ac:dyDescent="0.35">
      <c r="A30" s="471">
        <v>44162</v>
      </c>
      <c r="B30" s="480">
        <v>470</v>
      </c>
      <c r="C30" s="480">
        <v>40</v>
      </c>
      <c r="D30" s="470">
        <v>5</v>
      </c>
    </row>
    <row r="31" spans="1:4" x14ac:dyDescent="0.35">
      <c r="A31" s="471">
        <v>44169</v>
      </c>
      <c r="B31" s="480">
        <v>530</v>
      </c>
      <c r="C31" s="480">
        <v>50</v>
      </c>
      <c r="D31" s="470">
        <v>5</v>
      </c>
    </row>
    <row r="32" spans="1:4" x14ac:dyDescent="0.35">
      <c r="A32" s="471">
        <v>44176</v>
      </c>
      <c r="B32" s="481">
        <v>560</v>
      </c>
      <c r="C32" s="481">
        <v>30</v>
      </c>
      <c r="D32" s="474">
        <v>5</v>
      </c>
    </row>
    <row r="33" spans="1:5" ht="75" customHeight="1" x14ac:dyDescent="0.35">
      <c r="A33" s="531" t="s">
        <v>313</v>
      </c>
      <c r="B33" s="529"/>
      <c r="C33" s="529"/>
      <c r="D33" s="530"/>
    </row>
    <row r="34" spans="1:5" x14ac:dyDescent="0.35">
      <c r="A34" s="471">
        <v>44211</v>
      </c>
      <c r="B34" s="480">
        <v>650</v>
      </c>
      <c r="C34" s="482" t="s">
        <v>48</v>
      </c>
      <c r="D34" s="475" t="s">
        <v>48</v>
      </c>
    </row>
    <row r="35" spans="1:5" x14ac:dyDescent="0.35">
      <c r="A35" s="471">
        <v>44218</v>
      </c>
      <c r="B35" s="480">
        <v>670</v>
      </c>
      <c r="C35" s="480">
        <v>50</v>
      </c>
      <c r="D35" s="480">
        <v>5</v>
      </c>
    </row>
    <row r="36" spans="1:5" x14ac:dyDescent="0.35">
      <c r="A36" s="471">
        <v>44225</v>
      </c>
      <c r="B36" s="480">
        <v>700</v>
      </c>
      <c r="C36" s="480">
        <v>30</v>
      </c>
      <c r="D36" s="480">
        <v>5</v>
      </c>
    </row>
    <row r="37" spans="1:5" x14ac:dyDescent="0.35">
      <c r="A37" s="471">
        <v>44232</v>
      </c>
      <c r="B37" s="480">
        <v>740</v>
      </c>
      <c r="C37" s="480">
        <v>20</v>
      </c>
      <c r="D37" s="480">
        <v>5</v>
      </c>
    </row>
    <row r="38" spans="1:5" x14ac:dyDescent="0.35">
      <c r="A38" s="473">
        <v>44239</v>
      </c>
      <c r="B38" s="472">
        <v>750</v>
      </c>
      <c r="C38" s="480">
        <v>10</v>
      </c>
      <c r="D38" s="480">
        <v>0</v>
      </c>
      <c r="E38" s="79"/>
    </row>
    <row r="39" spans="1:5" x14ac:dyDescent="0.35">
      <c r="A39" s="491">
        <v>44246</v>
      </c>
      <c r="B39" s="494">
        <v>760</v>
      </c>
      <c r="C39" s="494">
        <v>20</v>
      </c>
      <c r="D39" s="494">
        <v>5</v>
      </c>
    </row>
    <row r="40" spans="1:5" x14ac:dyDescent="0.3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36" t="s">
        <v>0</v>
      </c>
      <c r="B3" s="532" t="s">
        <v>4</v>
      </c>
      <c r="C3" s="533"/>
      <c r="D3" s="534"/>
      <c r="E3" s="535" t="s">
        <v>7</v>
      </c>
      <c r="F3" s="535"/>
      <c r="G3" s="535"/>
    </row>
    <row r="4" spans="1:19" x14ac:dyDescent="0.35">
      <c r="A4" s="53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87</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190</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61</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191</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39" t="s">
        <v>5</v>
      </c>
      <c r="E31" s="539"/>
      <c r="F31" s="539"/>
      <c r="G31" s="539"/>
      <c r="H31" s="539"/>
      <c r="I31" s="539"/>
      <c r="J31" s="539"/>
      <c r="K31" s="539"/>
      <c r="L31" s="539"/>
      <c r="M31" s="539"/>
      <c r="N31" s="539"/>
    </row>
    <row r="32" spans="1:14" x14ac:dyDescent="0.35">
      <c r="A32" s="375">
        <v>43938</v>
      </c>
      <c r="B32" s="311">
        <v>184</v>
      </c>
      <c r="D32" s="539"/>
      <c r="E32" s="539"/>
      <c r="F32" s="539"/>
      <c r="G32" s="539"/>
      <c r="H32" s="539"/>
      <c r="I32" s="539"/>
      <c r="J32" s="539"/>
      <c r="K32" s="539"/>
      <c r="L32" s="539"/>
      <c r="M32" s="539"/>
      <c r="N32" s="539"/>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39" t="s">
        <v>82</v>
      </c>
      <c r="E34" s="539"/>
      <c r="F34" s="539"/>
      <c r="G34" s="539"/>
      <c r="H34" s="539"/>
      <c r="I34" s="539"/>
      <c r="J34" s="539"/>
      <c r="K34" s="539"/>
      <c r="L34" s="539"/>
      <c r="M34" s="539"/>
      <c r="N34" s="539"/>
    </row>
    <row r="35" spans="1:14" x14ac:dyDescent="0.35">
      <c r="A35" s="375">
        <v>43941</v>
      </c>
      <c r="B35" s="311">
        <v>167</v>
      </c>
      <c r="D35" s="539"/>
      <c r="E35" s="539"/>
      <c r="F35" s="539"/>
      <c r="G35" s="539"/>
      <c r="H35" s="539"/>
      <c r="I35" s="539"/>
      <c r="J35" s="539"/>
      <c r="K35" s="539"/>
      <c r="L35" s="539"/>
      <c r="M35" s="539"/>
      <c r="N35" s="539"/>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40" t="s">
        <v>120</v>
      </c>
      <c r="E37" s="540"/>
      <c r="F37" s="540"/>
      <c r="G37" s="540"/>
      <c r="H37" s="540"/>
      <c r="I37" s="540"/>
      <c r="J37" s="540"/>
      <c r="K37" s="540"/>
      <c r="L37" s="540"/>
      <c r="M37" s="540"/>
      <c r="N37" s="540"/>
    </row>
    <row r="38" spans="1:14" x14ac:dyDescent="0.35">
      <c r="A38" s="375">
        <v>43944</v>
      </c>
      <c r="B38" s="311">
        <v>136</v>
      </c>
      <c r="D38" s="540"/>
      <c r="E38" s="540"/>
      <c r="F38" s="540"/>
      <c r="G38" s="540"/>
      <c r="H38" s="540"/>
      <c r="I38" s="540"/>
      <c r="J38" s="540"/>
      <c r="K38" s="540"/>
      <c r="L38" s="540"/>
      <c r="M38" s="540"/>
      <c r="N38" s="540"/>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41" t="s">
        <v>121</v>
      </c>
      <c r="C2" s="542"/>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45" t="s">
        <v>129</v>
      </c>
      <c r="F33" s="546">
        <v>2</v>
      </c>
      <c r="G33" s="231"/>
    </row>
    <row r="34" spans="1:7" x14ac:dyDescent="0.35">
      <c r="A34" s="248">
        <v>44040</v>
      </c>
      <c r="B34" s="250" t="s">
        <v>48</v>
      </c>
      <c r="C34" s="251" t="s">
        <v>48</v>
      </c>
      <c r="D34" s="234"/>
      <c r="E34" s="543"/>
      <c r="F34" s="547"/>
      <c r="G34" s="231"/>
    </row>
    <row r="35" spans="1:7" x14ac:dyDescent="0.35">
      <c r="A35" s="248">
        <v>44041</v>
      </c>
      <c r="B35" s="235">
        <v>66</v>
      </c>
      <c r="C35" s="254">
        <v>0.06</v>
      </c>
      <c r="D35" s="255"/>
      <c r="E35" s="543"/>
      <c r="F35" s="547"/>
      <c r="G35" s="231"/>
    </row>
    <row r="36" spans="1:7" x14ac:dyDescent="0.35">
      <c r="A36" s="248">
        <v>44042</v>
      </c>
      <c r="B36" s="250" t="s">
        <v>48</v>
      </c>
      <c r="C36" s="251" t="s">
        <v>48</v>
      </c>
      <c r="D36" s="255"/>
      <c r="E36" s="543"/>
      <c r="F36" s="547"/>
      <c r="G36" s="231"/>
    </row>
    <row r="37" spans="1:7" x14ac:dyDescent="0.35">
      <c r="A37" s="248">
        <v>44043</v>
      </c>
      <c r="B37" s="250" t="s">
        <v>48</v>
      </c>
      <c r="C37" s="251" t="s">
        <v>48</v>
      </c>
      <c r="D37" s="255"/>
      <c r="E37" s="543"/>
      <c r="F37" s="547"/>
      <c r="G37" s="231"/>
    </row>
    <row r="38" spans="1:7" x14ac:dyDescent="0.35">
      <c r="A38" s="248">
        <v>44044</v>
      </c>
      <c r="B38" s="250" t="s">
        <v>48</v>
      </c>
      <c r="C38" s="251" t="s">
        <v>48</v>
      </c>
      <c r="D38" s="255"/>
      <c r="E38" s="543"/>
      <c r="F38" s="547"/>
      <c r="G38" s="231"/>
    </row>
    <row r="39" spans="1:7" x14ac:dyDescent="0.35">
      <c r="A39" s="248">
        <v>44045</v>
      </c>
      <c r="B39" s="250" t="s">
        <v>48</v>
      </c>
      <c r="C39" s="251" t="s">
        <v>48</v>
      </c>
      <c r="D39" s="255"/>
      <c r="E39" s="544"/>
      <c r="F39" s="548"/>
      <c r="G39" s="231"/>
    </row>
    <row r="40" spans="1:7" x14ac:dyDescent="0.35">
      <c r="A40" s="248">
        <v>44046</v>
      </c>
      <c r="B40" s="250" t="s">
        <v>48</v>
      </c>
      <c r="C40" s="251" t="s">
        <v>48</v>
      </c>
      <c r="D40" s="255"/>
      <c r="E40" s="543" t="s">
        <v>128</v>
      </c>
      <c r="F40" s="549">
        <v>0</v>
      </c>
      <c r="G40" s="231"/>
    </row>
    <row r="41" spans="1:7" x14ac:dyDescent="0.35">
      <c r="A41" s="248">
        <v>44047</v>
      </c>
      <c r="B41" s="250" t="s">
        <v>48</v>
      </c>
      <c r="C41" s="251" t="s">
        <v>48</v>
      </c>
      <c r="D41" s="255"/>
      <c r="E41" s="543"/>
      <c r="F41" s="550"/>
      <c r="G41" s="231"/>
    </row>
    <row r="42" spans="1:7" x14ac:dyDescent="0.35">
      <c r="A42" s="248">
        <v>44048</v>
      </c>
      <c r="B42" s="235">
        <v>60</v>
      </c>
      <c r="C42" s="254">
        <v>0.06</v>
      </c>
      <c r="D42" s="255"/>
      <c r="E42" s="543"/>
      <c r="F42" s="550"/>
      <c r="G42" s="231"/>
    </row>
    <row r="43" spans="1:7" x14ac:dyDescent="0.35">
      <c r="A43" s="248">
        <v>44049</v>
      </c>
      <c r="B43" s="250" t="s">
        <v>48</v>
      </c>
      <c r="C43" s="251" t="s">
        <v>48</v>
      </c>
      <c r="E43" s="543"/>
      <c r="F43" s="550"/>
    </row>
    <row r="44" spans="1:7" x14ac:dyDescent="0.35">
      <c r="A44" s="248">
        <v>44050</v>
      </c>
      <c r="B44" s="250" t="s">
        <v>48</v>
      </c>
      <c r="C44" s="251" t="s">
        <v>48</v>
      </c>
      <c r="E44" s="543"/>
      <c r="F44" s="550"/>
    </row>
    <row r="45" spans="1:7" x14ac:dyDescent="0.35">
      <c r="A45" s="248">
        <v>44051</v>
      </c>
      <c r="B45" s="250" t="s">
        <v>48</v>
      </c>
      <c r="C45" s="251" t="s">
        <v>48</v>
      </c>
      <c r="E45" s="543"/>
      <c r="F45" s="550"/>
    </row>
    <row r="46" spans="1:7" x14ac:dyDescent="0.35">
      <c r="A46" s="248">
        <v>44052</v>
      </c>
      <c r="B46" s="250" t="s">
        <v>48</v>
      </c>
      <c r="C46" s="251" t="s">
        <v>48</v>
      </c>
      <c r="E46" s="544"/>
      <c r="F46" s="55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52" t="s">
        <v>81</v>
      </c>
      <c r="G4" s="553"/>
      <c r="H4" s="553"/>
      <c r="I4" s="55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55" t="s">
        <v>122</v>
      </c>
      <c r="G84" s="55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57" t="s">
        <v>122</v>
      </c>
      <c r="C109" s="558"/>
      <c r="D109" s="55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2021-03-09T11:35:49Z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vA47244499</value>
    </field>
    <field name="Objective-Version">
      <value order="0">139.6</value>
    </field>
    <field name="Objective-VersionNumber">
      <value order="0">1099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2021-03-09T12:47:52Z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2021-03-09T11:35:49Z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vA47244499</vt:lpwstr>
  </property>
  <property fmtid="{D5CDD505-2E9C-101B-9397-08002B2CF9AE}" pid="16" name="Objective-Version">
    <vt:lpwstr>139.6</vt:lpwstr>
  </property>
  <property fmtid="{D5CDD505-2E9C-101B-9397-08002B2CF9AE}" pid="17" name="Objective-VersionNumber">
    <vt:r8>1099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