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dc2\FS5_Home\u204186\Gov.scot content\"/>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 - Vaccinations" sheetId="51" r:id="rId23"/>
    <sheet name="Table 1 - NHS 24" sheetId="6" r:id="rId24"/>
    <sheet name="Chart 1 - NHS 24" sheetId="15" r:id="rId25"/>
    <sheet name="Table 2 - Archive Hospital Care" sheetId="1" r:id="rId26"/>
    <sheet name="Chart 2 -Archive Hosp Confirmed" sheetId="26" r:id="rId27"/>
    <sheet name="Chart 3 - Archive ICU" sheetId="27" r:id="rId28"/>
    <sheet name="Table 3 - Ambulance" sheetId="8" r:id="rId29"/>
    <sheet name="Chart 4 - Ambulance attendances" sheetId="11" r:id="rId30"/>
    <sheet name="Chart 5 - Ambulance to hospital" sheetId="20" r:id="rId31"/>
    <sheet name="Table 7d - Care Homes (Archive)" sheetId="41" r:id="rId32"/>
    <sheet name="Table 7e - Care Homes (Archive)" sheetId="39" r:id="rId33"/>
    <sheet name="Chart 9 - Care Homes (Archive)" sheetId="40" r:id="rId34"/>
  </sheets>
  <definedNames>
    <definedName name="Confirmed" localSheetId="27">OFFSET('Chart 3 - Archive ICU'!$B$2,0,0,COUNTA('Chart 3 - Archive ICU'!$B:$B) - 1)</definedName>
    <definedName name="Confirmed">OFFSET(#REF!,0,0,COUNTA(#REF!) - 1)</definedName>
    <definedName name="ConfirmedHosp" localSheetId="26">OFFSET('Chart 2 -Archive Hosp Confirmed'!$B$2,0,0,COUNTA('Chart 2 -Archive Hosp Confirmed'!$B:$B)-1)</definedName>
    <definedName name="ConfirmedHosp">OFFSET(#REF!,0,0,COUNTA(#REF!)-1)</definedName>
    <definedName name="Date" localSheetId="27">OFFSET('Chart 3 - Archive ICU'!$A$2,0,0,COUNTA('Chart 3 - Archive ICU'!$A:$A) - 1)</definedName>
    <definedName name="Date">OFFSET(#REF!,0,0,COUNTA(#REF!) - 1)</definedName>
    <definedName name="DateHosp" localSheetId="26">OFFSET('Chart 2 -Archive Hosp Confirmed'!$A$2,0,0,COUNTA('Chart 2 -Archive Hosp Confirmed'!$A:$A)-1)</definedName>
    <definedName name="DateHosp">OFFSET(#REF!,0,0,COUNTA(#REF!)-1)</definedName>
    <definedName name="Suspected" localSheetId="27">OFFSET('Chart 3 - Archive ICU'!#REF!,0,0,COUNTA('Chart 3 - Archive ICU'!#REF!) - 1)</definedName>
    <definedName name="SuspectedHosp" localSheetId="26">OFFSET('Chart 2 -Archive Hosp Confirmed'!#REF!,0,0,COUNTA('Chart 2 -Archive Hosp Confirmed'!#REF!)-1)</definedName>
    <definedName name="Unknown" localSheetId="27">OFFSET('Chart 3 - Archive ICU'!#REF!,0,0,COUNTA('Chart 3 - Archive ICU'!#REF!)-1)</definedName>
    <definedName name="UnknownHosp" localSheetId="26">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1" i="9" l="1"/>
  <c r="O331" i="9"/>
  <c r="N331" i="9"/>
  <c r="K331" i="9"/>
  <c r="M331" i="9" s="1"/>
  <c r="F331" i="9"/>
  <c r="P331" i="9" l="1"/>
  <c r="S331" i="9" s="1"/>
  <c r="F330" i="9"/>
  <c r="K330" i="9"/>
  <c r="M330" i="9" s="1"/>
  <c r="N330" i="9"/>
  <c r="O330" i="9"/>
  <c r="Q330" i="9"/>
  <c r="R331" i="9" l="1"/>
  <c r="P330" i="9"/>
  <c r="R330" i="9" s="1"/>
  <c r="F329" i="9"/>
  <c r="K329" i="9"/>
  <c r="P329" i="9" s="1"/>
  <c r="M329" i="9"/>
  <c r="N329" i="9"/>
  <c r="O329" i="9"/>
  <c r="Q329" i="9"/>
  <c r="S330" i="9" l="1"/>
  <c r="S329" i="9"/>
  <c r="R329" i="9"/>
  <c r="M328" i="9"/>
  <c r="N328" i="9"/>
  <c r="O328" i="9"/>
  <c r="P328" i="9"/>
  <c r="Q328" i="9"/>
  <c r="R328" i="9"/>
  <c r="S328" i="9"/>
  <c r="K328" i="9"/>
  <c r="F328" i="9"/>
  <c r="M325" i="9" l="1"/>
  <c r="M326" i="9"/>
  <c r="M327" i="9"/>
  <c r="K325" i="9"/>
  <c r="K326" i="9"/>
  <c r="K327" i="9"/>
  <c r="F327" i="9"/>
  <c r="N327" i="9"/>
  <c r="O327" i="9"/>
  <c r="P327" i="9"/>
  <c r="S327" i="9" s="1"/>
  <c r="Q327" i="9"/>
  <c r="R327" i="9" l="1"/>
  <c r="O326" i="9"/>
  <c r="P326" i="9"/>
  <c r="R326" i="9" s="1"/>
  <c r="Q326" i="9"/>
  <c r="N326" i="9"/>
  <c r="F326" i="9"/>
  <c r="S326" i="9" l="1"/>
  <c r="N325" i="9"/>
  <c r="O325" i="9"/>
  <c r="P325" i="9"/>
  <c r="S325" i="9" s="1"/>
  <c r="Q325" i="9"/>
  <c r="F325" i="9"/>
  <c r="R325" i="9" l="1"/>
  <c r="R324" i="9"/>
  <c r="Q324" i="9"/>
  <c r="P324" i="9"/>
  <c r="S324" i="9" s="1"/>
  <c r="O324" i="9"/>
  <c r="N324" i="9"/>
  <c r="K324" i="9"/>
  <c r="M324" i="9" s="1"/>
  <c r="F324" i="9"/>
  <c r="M323" i="9" l="1"/>
  <c r="N323" i="9"/>
  <c r="O323" i="9"/>
  <c r="P323" i="9"/>
  <c r="Q323" i="9"/>
  <c r="R323" i="9"/>
  <c r="S323" i="9"/>
  <c r="K323" i="9"/>
  <c r="F323" i="9"/>
  <c r="F322" i="9" l="1"/>
  <c r="K322" i="9"/>
  <c r="M322" i="9"/>
  <c r="N322" i="9"/>
  <c r="O322" i="9"/>
  <c r="P322" i="9"/>
  <c r="S322" i="9" s="1"/>
  <c r="Q322" i="9"/>
  <c r="R322" i="9" l="1"/>
  <c r="M321" i="9"/>
  <c r="N321" i="9"/>
  <c r="O321" i="9"/>
  <c r="P321" i="9"/>
  <c r="R321" i="9" s="1"/>
  <c r="Q321" i="9"/>
  <c r="K321" i="9"/>
  <c r="F321" i="9"/>
  <c r="S321" i="9" l="1"/>
  <c r="F320" i="9"/>
  <c r="K320" i="9"/>
  <c r="M320" i="9" s="1"/>
  <c r="N320" i="9"/>
  <c r="O320" i="9"/>
  <c r="Q320" i="9"/>
  <c r="P320" i="9" l="1"/>
  <c r="S320" i="9" s="1"/>
  <c r="S319" i="9"/>
  <c r="R319" i="9"/>
  <c r="Q319" i="9"/>
  <c r="P319" i="9"/>
  <c r="O319" i="9"/>
  <c r="N319" i="9"/>
  <c r="M319" i="9"/>
  <c r="K319" i="9"/>
  <c r="F319" i="9"/>
  <c r="R320" i="9" l="1"/>
  <c r="F318" i="9"/>
  <c r="K318" i="9"/>
  <c r="M318" i="9"/>
  <c r="N318" i="9"/>
  <c r="O318" i="9"/>
  <c r="P318" i="9"/>
  <c r="S318" i="9" s="1"/>
  <c r="Q318" i="9"/>
  <c r="R318" i="9"/>
  <c r="Q317" i="9" l="1"/>
  <c r="O317" i="9"/>
  <c r="N317" i="9"/>
  <c r="K317" i="9"/>
  <c r="M317" i="9" s="1"/>
  <c r="F317" i="9"/>
  <c r="P317" i="9" l="1"/>
  <c r="M316" i="9"/>
  <c r="N316" i="9"/>
  <c r="O316" i="9"/>
  <c r="P316" i="9"/>
  <c r="R316" i="9" s="1"/>
  <c r="Q316" i="9"/>
  <c r="K316" i="9"/>
  <c r="F316" i="9"/>
  <c r="S317" i="9" l="1"/>
  <c r="R317" i="9"/>
  <c r="S316" i="9"/>
  <c r="F315" i="9"/>
  <c r="K315" i="9"/>
  <c r="M315" i="9" s="1"/>
  <c r="N315" i="9"/>
  <c r="O315" i="9"/>
  <c r="Q315" i="9"/>
  <c r="P315" i="9" l="1"/>
  <c r="M310" i="9"/>
  <c r="N310" i="9"/>
  <c r="O310" i="9"/>
  <c r="P310" i="9"/>
  <c r="Q310" i="9"/>
  <c r="R310" i="9"/>
  <c r="S310" i="9"/>
  <c r="M311" i="9"/>
  <c r="N311" i="9"/>
  <c r="O311" i="9"/>
  <c r="P311" i="9"/>
  <c r="Q311" i="9"/>
  <c r="R311" i="9"/>
  <c r="S311" i="9"/>
  <c r="M312" i="9"/>
  <c r="N312" i="9"/>
  <c r="O312" i="9"/>
  <c r="P312" i="9"/>
  <c r="R312" i="9" s="1"/>
  <c r="Q312" i="9"/>
  <c r="M313" i="9"/>
  <c r="N313" i="9"/>
  <c r="O313" i="9"/>
  <c r="P313" i="9"/>
  <c r="S313" i="9" s="1"/>
  <c r="Q313" i="9"/>
  <c r="R313" i="9" s="1"/>
  <c r="M314" i="9"/>
  <c r="N314" i="9"/>
  <c r="O314" i="9"/>
  <c r="P314" i="9"/>
  <c r="S314" i="9" s="1"/>
  <c r="Q314" i="9"/>
  <c r="R314" i="9"/>
  <c r="K310" i="9"/>
  <c r="K311" i="9"/>
  <c r="K312" i="9"/>
  <c r="K313" i="9"/>
  <c r="K314" i="9"/>
  <c r="F310" i="9"/>
  <c r="F311" i="9"/>
  <c r="F312" i="9"/>
  <c r="F313" i="9"/>
  <c r="F314" i="9"/>
  <c r="R315" i="9" l="1"/>
  <c r="S315" i="9"/>
  <c r="S312" i="9"/>
  <c r="F309" i="9"/>
  <c r="K309" i="9"/>
  <c r="M309" i="9"/>
  <c r="N309" i="9"/>
  <c r="O309" i="9"/>
  <c r="P309" i="9"/>
  <c r="S309" i="9" s="1"/>
  <c r="Q309" i="9"/>
  <c r="R309" i="9"/>
  <c r="F308" i="9" l="1"/>
  <c r="K308" i="9"/>
  <c r="M308" i="9"/>
  <c r="N308" i="9"/>
  <c r="O308" i="9"/>
  <c r="P308" i="9"/>
  <c r="S308" i="9" s="1"/>
  <c r="Q308" i="9"/>
  <c r="R308" i="9" l="1"/>
  <c r="F303" i="9"/>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<sst xmlns="http://schemas.openxmlformats.org/spreadsheetml/2006/main" count="425" uniqueCount="269">
  <si>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</si>
  <si>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</si>
  <si>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</si>
  <si>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</si>
  <si>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</si>
  <si>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</si>
  <si>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</si>
  <si>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</si>
  <si>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</si>
  <si>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</si>
  <si>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</si>
  <si>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</si>
  <si>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</si>
  <si>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</si>
  <si>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</si>
  <si>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</si>
  <si>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</si>
  <si>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</si>
  <si>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</si>
  <si>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</si>
  <si>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</si>
  <si>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</si>
  <si>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</si>
  <si>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</si>
  <si>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</si>
  <si>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</si>
  <si>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</si>
  <si>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</si>
  <si>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</si>
  <si>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</si>
  <si>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</si>
  <si>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</si>
  <si>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</si>
  <si>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</si>
  <si>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</si>
  <si>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</si>
  <si>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</si>
  <si>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</si>
  <si>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</si>
  <si>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</si>
  <si>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</si>
  <si>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</si>
  <si>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</si>
  <si>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</si>
  <si>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</si>
  <si>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</si>
  <si>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</si>
  <si>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</si>
  <si>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</si>
  <si>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</si>
  <si>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</si>
  <si>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</si>
  <si>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</si>
  <si>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</si>
  <si>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</si>
  <si>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</si>
  <si>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</si>
  <si>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</si>
  <si>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</si>
  <si>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</si>
  <si>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</si>
  <si>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</si>
  <si>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</si>
  <si>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</si>
  <si>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</si>
  <si>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</si>
  <si>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</si>
  <si>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</si>
  <si>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</si>
  <si>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</si>
  <si>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</si>
  <si>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</si>
  <si>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</si>
  <si>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</si>
  <si>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</si>
  <si>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</si>
  <si>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</si>
  <si>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</si>
  <si>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</si>
  <si>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</si>
  <si>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</si>
  <si>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</si>
  <si>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</si>
  <si>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</si>
  <si>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</si>
  <si>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</si>
  <si>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</si>
  <si>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</si>
  <si>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</si>
  <si>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</si>
  <si>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</si>
  <si>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</si>
  <si>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</si>
  <si>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</si>
  <si>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</si>
  <si>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</si>
  <si>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</si>
  <si>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</si>
  <si>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</si>
  <si>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</si>
  <si>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</si>
  <si>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</si>
  <si>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</si>
  <si>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</si>
  <si>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</si>
  <si>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</si>
  <si>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</si>
  <si>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</si>
  <si>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</si>
  <si>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</si>
  <si>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</si>
  <si>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</si>
  <si>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</si>
  <si>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</si>
  <si>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</si>
  <si>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</si>
  <si>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</si>
  <si>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</si>
  <si>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</si>
  <si>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</si>
  <si>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</si>
  <si>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</si>
  <si>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</si>
  <si>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</si>
  <si>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</si>
  <si>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</si>
  <si>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</si>
  <si>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</si>
  <si>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</si>
  <si>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</si>
  <si>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</si>
  <si>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</si>
  <si>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</si>
  <si>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</si>
  <si>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</si>
  <si>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</si>
  <si>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</si>
  <si>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</si>
  <si>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</si>
  <si>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</si>
  <si>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</si>
  <si>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</si>
  <si>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</si>
  <si>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</si>
  <si>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</si>
  <si>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</si>
  <si>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</si>
  <si>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</si>
  <si>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</si>
  <si>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</si>
  <si>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</si>
  <si>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</si>
  <si>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</si>
  <si>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</si>
  <si>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</si>
  <si>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</si>
  <si>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</si>
  <si>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</si>
  <si>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</si>
  <si>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</si>
  <si>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</si>
  <si>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</si>
  <si>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</si>
  <si>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</si>
  <si>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</si>
  <si>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</si>
  <si>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</si>
  <si>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</si>
  <si>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</si>
  <si>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</si>
  <si>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</si>
  <si>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</si>
  <si>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</si>
  <si>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</si>
  <si>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</si>
  <si>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</si>
  <si>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</si>
  <si>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</si>
  <si>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</si>
  <si>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</si>
  <si>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</si>
  <si>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</si>
  <si>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</si>
  <si>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</si>
  <si>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</si>
  <si>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</si>
  <si>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</si>
  <si>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</si>
  <si>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</si>
  <si>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</si>
  <si>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</si>
  <si>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</si>
  <si>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</si>
  <si>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</si>
  <si>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</si>
  <si>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</si>
  <si>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</si>
  <si>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</si>
  <si>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</si>
  <si>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</si>
  <si>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</si>
  <si>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</si>
  <si>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</si>
  <si>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</si>
  <si>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</si>
  <si>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</si>
  <si>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</si>
  <si>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</si>
  <si>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</si>
  <si>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</si>
  <si>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</si>
  <si>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</si>
  <si>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</si>
  <si>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</si>
  <si>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</si>
  <si>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</si>
  <si>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</si>
  <si>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</si>
  <si>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</si>
  <si>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</si>
  <si>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</si>
  <si>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</si>
  <si>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</si>
  <si>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</si>
  <si>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</si>
  <si>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</si>
  <si>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</si>
  <si>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</si>
  <si>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</si>
  <si>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</si>
  <si>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</si>
  <si>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</si>
  <si>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</si>
  <si>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</si>
  <si>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</si>
  <si>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</si>
  <si>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</si>
  <si>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</si>
  <si>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</si>
  <si>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</si>
  <si>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</si>
  <si>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</si>
  <si>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</si>
  <si>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</si>
  <si>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</si>
  <si>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</si>
  <si>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</si>
  <si>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</si>
  <si>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</si>
  <si>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</si>
  <si>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Table 10 - Daily COVID-19 Vaccinations in Scotland</t>
  </si>
  <si>
    <t>Number of people who have received the first dose of the Covid vaccination</t>
  </si>
  <si>
    <t>Table 10 - Vaccinations</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</si>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</sst>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8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education'!$B$100:$B$110</c:f>
              <c:numCache>
                <c:formatCode>0.0%</c:formatCode>
                <c:ptCount val="11"/>
                <c:pt idx="0">
                  <c:v>4.9184680894627561E-2</c:v>
                </c:pt>
                <c:pt idx="1">
                  <c:v>4.1049923697405712E-2</c:v>
                </c:pt>
                <c:pt idx="2">
                  <c:v>3.8142477916609456E-2</c:v>
                </c:pt>
                <c:pt idx="3">
                  <c:v>6.6885605599999995E-2</c:v>
                </c:pt>
                <c:pt idx="4">
                  <c:v>6.9470678399999999E-2</c:v>
                </c:pt>
                <c:pt idx="5">
                  <c:v>7.0336584800000004E-2</c:v>
                </c:pt>
                <c:pt idx="6">
                  <c:v>6.4177588100000002E-2</c:v>
                </c:pt>
                <c:pt idx="7">
                  <c:v>5.8642040700000002E-2</c:v>
                </c:pt>
                <c:pt idx="8">
                  <c:v>6.8912229000000005E-2</c:v>
                </c:pt>
                <c:pt idx="9">
                  <c:v>7.1761449800000002E-2</c:v>
                </c:pt>
                <c:pt idx="10">
                  <c:v>7.2027456500000003E-2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education'!$C$100:$C$110</c:f>
              <c:numCache>
                <c:formatCode>0.0%</c:formatCode>
                <c:ptCount val="11"/>
                <c:pt idx="0">
                  <c:v>7.4209784806962525E-2</c:v>
                </c:pt>
                <c:pt idx="1">
                  <c:v>6.2080274151796816E-2</c:v>
                </c:pt>
                <c:pt idx="2">
                  <c:v>5.7900924043552959E-2</c:v>
                </c:pt>
                <c:pt idx="3">
                  <c:v>9.2433263700000004E-2</c:v>
                </c:pt>
                <c:pt idx="4">
                  <c:v>9.6836577800000004E-2</c:v>
                </c:pt>
                <c:pt idx="5">
                  <c:v>9.8445622900000002E-2</c:v>
                </c:pt>
                <c:pt idx="6">
                  <c:v>9.0228906499999997E-2</c:v>
                </c:pt>
                <c:pt idx="7">
                  <c:v>8.2355316900000003E-2</c:v>
                </c:pt>
                <c:pt idx="8">
                  <c:v>9.7062654200000001E-2</c:v>
                </c:pt>
                <c:pt idx="9">
                  <c:v>0.1002231088</c:v>
                </c:pt>
                <c:pt idx="10">
                  <c:v>0.1010327984</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education'!$D$100:$D$110</c:f>
              <c:numCache>
                <c:formatCode>0.0%</c:formatCode>
                <c:ptCount val="11"/>
                <c:pt idx="0">
                  <c:v>1.3092371880187225E-2</c:v>
                </c:pt>
                <c:pt idx="1">
                  <c:v>9.8080211313380551E-3</c:v>
                </c:pt>
                <c:pt idx="2">
                  <c:v>8.3929267386319353E-3</c:v>
                </c:pt>
                <c:pt idx="3">
                  <c:v>2.9868827399999999E-2</c:v>
                </c:pt>
                <c:pt idx="4">
                  <c:v>3.0488062100000001E-2</c:v>
                </c:pt>
                <c:pt idx="5">
                  <c:v>3.0709980500000001E-2</c:v>
                </c:pt>
                <c:pt idx="6">
                  <c:v>2.6285966399999999E-2</c:v>
                </c:pt>
                <c:pt idx="7">
                  <c:v>2.4741956700000001E-2</c:v>
                </c:pt>
                <c:pt idx="8">
                  <c:v>2.91588178E-2</c:v>
                </c:pt>
                <c:pt idx="9">
                  <c:v>3.1422888900000001E-2</c:v>
                </c:pt>
                <c:pt idx="10">
                  <c:v>3.0917560100000002E-2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education'!$E$100:$E$110</c:f>
              <c:numCache>
                <c:formatCode>0.0%</c:formatCode>
                <c:ptCount val="11"/>
                <c:pt idx="0">
                  <c:v>0.19950124688279303</c:v>
                </c:pt>
                <c:pt idx="1">
                  <c:v>0.15390839941738146</c:v>
                </c:pt>
                <c:pt idx="2">
                  <c:v>0.16767283349561832</c:v>
                </c:pt>
                <c:pt idx="3">
                  <c:v>0.15285204990000001</c:v>
                </c:pt>
                <c:pt idx="4">
                  <c:v>0.15759521379999999</c:v>
                </c:pt>
                <c:pt idx="5">
                  <c:v>0.16904247659999999</c:v>
                </c:pt>
                <c:pt idx="6">
                  <c:v>0.16567211060000001</c:v>
                </c:pt>
                <c:pt idx="7">
                  <c:v>0.1340807175</c:v>
                </c:pt>
                <c:pt idx="8">
                  <c:v>0.16565164430000001</c:v>
                </c:pt>
                <c:pt idx="9">
                  <c:v>0.17486671740000001</c:v>
                </c:pt>
                <c:pt idx="10">
                  <c:v>0.19769230769999999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Discharges'!$A$4:$A$282</c:f>
              <c:strCache>
                <c:ptCount val="279"/>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strCache>
            </c:strRef>
          </c:cat>
          <c:val>
            <c:numRef>
              <c:f>'Table 4 - Delayed Discharges'!$C$4:$C$282</c:f>
              <c:numCache>
                <c:formatCode>_(* #,##0_);_(* \(#,##0\);_(* "-"??_);_(@_)</c:formatCode>
                <c:ptCount val="279"/>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Workforce'!$A$117:$A$158</c:f>
              <c:strCache>
                <c:ptCount val="4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strCache>
            </c:strRef>
          </c:cat>
          <c:val>
            <c:numRef>
              <c:f>'Table 6 - Workforce'!$B$117:$B$158</c:f>
              <c:numCache>
                <c:formatCode>#,##0</c:formatCode>
                <c:ptCount val="42"/>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Workforce'!$A$117:$A$158</c:f>
              <c:strCache>
                <c:ptCount val="4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strCache>
            </c:strRef>
          </c:cat>
          <c:val>
            <c:numRef>
              <c:f>'Table 6 - Workforce'!$C$117:$C$158</c:f>
              <c:numCache>
                <c:formatCode>#,##0</c:formatCode>
                <c:ptCount val="42"/>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Workforce'!$A$117:$A$158</c:f>
              <c:strCache>
                <c:ptCount val="4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strCache>
            </c:strRef>
          </c:cat>
          <c:val>
            <c:numRef>
              <c:f>'Table 6 - Workforce'!$D$117:$D$158</c:f>
              <c:numCache>
                <c:formatCode>#,##0</c:formatCode>
                <c:ptCount val="42"/>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133349</xdr:rowOff>
    </xdr:from>
    <xdr:to>
      <xdr:col>13</xdr:col>
      <xdr:colOff>161925</xdr:colOff>
      <xdr:row>92</xdr:row>
      <xdr:rowOff>161924</xdr:rowOff>
    </xdr:to>
    <xdr:sp macro="" textlink="">
      <xdr:nvSpPr>
        <xdr:cNvPr id="2" name="TextBox 1"/>
        <xdr:cNvSpPr txBox="1"/>
      </xdr:nvSpPr>
      <xdr:spPr>
        <a:xfrm>
          <a:off x="5169958" y="514349"/>
          <a:ext cx="5869517" cy="17364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23.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24.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304800</xdr:colOff>
      <xdr:row>2</xdr:row>
      <xdr:rowOff>177800</xdr:rowOff>
    </xdr:from>
    <xdr:to>
      <xdr:col>11</xdr:col>
      <xdr:colOff>215898</xdr:colOff>
      <xdr:row>23</xdr:row>
      <xdr:rowOff>9525</xdr:rowOff>
    </xdr:to>
    <xdr:sp macro="" textlink="">
      <xdr:nvSpPr>
        <xdr:cNvPr id="2" name="TextBox 1"/>
        <xdr:cNvSpPr txBox="1"/>
      </xdr:nvSpPr>
      <xdr:spPr>
        <a:xfrm>
          <a:off x="4108450" y="546100"/>
          <a:ext cx="4787898" cy="4264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12/1/2021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8.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4"/>
  <sheetViews>
    <sheetView tabSelected="1" workbookViewId="0">
      <selection activeCell="B1" sqref="B1"/>
    </sheetView>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9" customFormat="1" ht="30.6" customHeight="1" x14ac:dyDescent="0.25">
      <c r="B15" s="21" t="s">
        <v>252</v>
      </c>
      <c r="C15" s="36" t="s">
        <v>255</v>
      </c>
    </row>
    <row r="16" spans="2:3" ht="15" customHeight="1" x14ac:dyDescent="0.25">
      <c r="B16" s="19" t="s">
        <v>28</v>
      </c>
      <c r="C16" s="34"/>
    </row>
    <row r="17" spans="2:3" ht="30.6" customHeight="1" x14ac:dyDescent="0.25">
      <c r="B17" s="21" t="s">
        <v>63</v>
      </c>
      <c r="C17" s="33" t="s">
        <v>194</v>
      </c>
    </row>
    <row r="18" spans="2:3" ht="30.6" customHeight="1" x14ac:dyDescent="0.25">
      <c r="B18" s="21" t="s">
        <v>24</v>
      </c>
      <c r="C18" s="33" t="s">
        <v>195</v>
      </c>
    </row>
    <row r="19" spans="2:3" ht="30.6" customHeight="1" x14ac:dyDescent="0.25">
      <c r="B19" s="21" t="s">
        <v>61</v>
      </c>
      <c r="C19" s="33" t="s">
        <v>176</v>
      </c>
    </row>
    <row r="20" spans="2:3" ht="30.6" customHeight="1" x14ac:dyDescent="0.25">
      <c r="B20" s="21" t="s">
        <v>75</v>
      </c>
      <c r="C20" s="36" t="s">
        <v>76</v>
      </c>
    </row>
    <row r="21" spans="2:3" ht="30.6" customHeight="1" x14ac:dyDescent="0.25">
      <c r="B21" s="94" t="s">
        <v>74</v>
      </c>
      <c r="C21" s="36" t="s">
        <v>77</v>
      </c>
    </row>
    <row r="22" spans="2:3" ht="30.6" customHeight="1" x14ac:dyDescent="0.25">
      <c r="B22" s="110" t="s">
        <v>79</v>
      </c>
      <c r="C22" s="96" t="s">
        <v>80</v>
      </c>
    </row>
    <row r="23" spans="2:3" s="409" customFormat="1" ht="30.6" customHeight="1" x14ac:dyDescent="0.25">
      <c r="B23" s="412" t="s">
        <v>221</v>
      </c>
      <c r="C23" s="411" t="s">
        <v>80</v>
      </c>
    </row>
    <row r="24" spans="2:3" ht="30.6" customHeight="1" x14ac:dyDescent="0.25">
      <c r="B24" s="59" t="s">
        <v>35</v>
      </c>
      <c r="C24" s="35" t="s">
        <v>175</v>
      </c>
    </row>
    <row r="25" spans="2:3" ht="30.6" customHeight="1" x14ac:dyDescent="0.25">
      <c r="B25" s="212" t="s">
        <v>78</v>
      </c>
      <c r="C25" s="36" t="s">
        <v>52</v>
      </c>
    </row>
    <row r="26" spans="2:3" s="409" customFormat="1" ht="30.6" customHeight="1" x14ac:dyDescent="0.25">
      <c r="B26" s="212" t="s">
        <v>261</v>
      </c>
      <c r="C26" s="431" t="s">
        <v>170</v>
      </c>
    </row>
    <row r="27" spans="2:3" ht="30.6" customHeight="1" x14ac:dyDescent="0.25">
      <c r="B27" s="212" t="s">
        <v>262</v>
      </c>
      <c r="C27" s="435" t="s">
        <v>263</v>
      </c>
    </row>
    <row r="28" spans="2:3" ht="15" customHeight="1" x14ac:dyDescent="0.25">
      <c r="B28" s="19" t="s">
        <v>172</v>
      </c>
      <c r="C28" s="18" t="s">
        <v>173</v>
      </c>
    </row>
    <row r="29" spans="2:3" ht="30.6" customHeight="1" x14ac:dyDescent="0.25">
      <c r="B29" s="129" t="s">
        <v>22</v>
      </c>
      <c r="C29" s="130" t="s">
        <v>84</v>
      </c>
    </row>
    <row r="30" spans="2:3" ht="30.6" customHeight="1" x14ac:dyDescent="0.25">
      <c r="B30" s="129" t="s">
        <v>23</v>
      </c>
      <c r="C30" s="131" t="s">
        <v>196</v>
      </c>
    </row>
    <row r="31" spans="2:3" ht="30.6" customHeight="1" x14ac:dyDescent="0.25">
      <c r="B31" s="129" t="s">
        <v>25</v>
      </c>
      <c r="C31" s="141" t="s">
        <v>107</v>
      </c>
    </row>
    <row r="32" spans="2:3" ht="30.6" customHeight="1" x14ac:dyDescent="0.25">
      <c r="B32" s="129" t="s">
        <v>161</v>
      </c>
      <c r="C32" s="265" t="s">
        <v>160</v>
      </c>
    </row>
    <row r="33" spans="2:3" ht="30.6" customHeight="1" x14ac:dyDescent="0.25">
      <c r="B33" s="266" t="s">
        <v>162</v>
      </c>
      <c r="C33" s="265" t="s">
        <v>126</v>
      </c>
    </row>
    <row r="34" spans="2:3" ht="15" customHeight="1" x14ac:dyDescent="0.25">
      <c r="B34" s="19" t="s">
        <v>174</v>
      </c>
      <c r="C34" s="18" t="s">
        <v>173</v>
      </c>
    </row>
    <row r="35" spans="2:3" ht="30.6" customHeight="1" x14ac:dyDescent="0.25">
      <c r="B35" s="129" t="s">
        <v>21</v>
      </c>
      <c r="C35" s="130" t="s">
        <v>85</v>
      </c>
    </row>
    <row r="36" spans="2:3" ht="38.25" x14ac:dyDescent="0.25">
      <c r="B36" s="129" t="s">
        <v>63</v>
      </c>
      <c r="C36" s="131" t="s">
        <v>197</v>
      </c>
    </row>
    <row r="37" spans="2:3" ht="38.25" x14ac:dyDescent="0.25">
      <c r="B37" s="129" t="s">
        <v>24</v>
      </c>
      <c r="C37" s="131" t="s">
        <v>198</v>
      </c>
    </row>
    <row r="38" spans="2:3" ht="30.6" customHeight="1" x14ac:dyDescent="0.25">
      <c r="B38" s="129" t="s">
        <v>33</v>
      </c>
      <c r="C38" s="131" t="s">
        <v>87</v>
      </c>
    </row>
    <row r="39" spans="2:3" ht="30.6" customHeight="1" x14ac:dyDescent="0.25">
      <c r="B39" s="129" t="s">
        <v>34</v>
      </c>
      <c r="C39" s="131" t="s">
        <v>86</v>
      </c>
    </row>
    <row r="40" spans="2:3" ht="30.6" customHeight="1" x14ac:dyDescent="0.25">
      <c r="B40" s="267" t="s">
        <v>127</v>
      </c>
      <c r="C40" s="268" t="s">
        <v>128</v>
      </c>
    </row>
    <row r="44" spans="2:3" x14ac:dyDescent="0.25">
      <c r="B44" s="213"/>
      <c r="C44" s="214"/>
    </row>
  </sheetData>
  <hyperlinks>
    <hyperlink ref="B4" location="Notes!A1" display="Notes"/>
    <hyperlink ref="B29" location="'Table 1 - NHS 24'!A1" display="Table 1 - NHS 24"/>
    <hyperlink ref="B6" location="'Table 2 - Hospital Care'!A1" display="Table 2 - Hospital Care"/>
    <hyperlink ref="B31"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5" location="'Chart 1 - NHS 24'!A1" display="Chart 1 - NHS 24"/>
    <hyperlink ref="B17" location="'Chart 2 - Hospital Care'!A1" display="Chart 2 - Hospital Confirmed"/>
    <hyperlink ref="B18" location="'Chart3 - Hospital Care (ICU)'!A1" display="Chart 3 - Hospital Care (ICU)"/>
    <hyperlink ref="B38" location="'Chart 4 - Ambulance attendances'!A1" display="Chart 4 - Ambulance attendances"/>
    <hyperlink ref="B19" location="'Chart 6 - Delayed Discharges'!A1" display="Chart 6 - Delayed Discharges"/>
    <hyperlink ref="B20" location="'Chart 7a - People Tested'!A1" display="Chart 7a - People Tested"/>
    <hyperlink ref="B24" location="'Chart 8 - Workforce'!A1" display="Chart 8 - Workforce"/>
    <hyperlink ref="B10" location="'Table 7a - Care Homes (Cases)'!A1" display="Table 7a - Care Homes (Cases)"/>
    <hyperlink ref="B39" location="'Chart 5 - Ambulance to hospital'!A1" display="Chart 5 - Ambulance to hospital"/>
    <hyperlink ref="B11" location="'Table 7b - Care Home Workforce'!A1" display="Table 7b - Care Home Workforce"/>
    <hyperlink ref="B33" location="'Table 7e - Care Homes (Archive)'!A1" display="Table 7e - Care Home Number (Archive)"/>
    <hyperlink ref="B21" location="'Chart 7b - Number of Tests'!A1" display="Chart 7b - Number of Tests"/>
    <hyperlink ref="B22" location="'Chart 7c - Daily Positive Cases'!A1" display="Chart 7c - Daily Positive Cases"/>
    <hyperlink ref="B13" location="'Table 8 - Deaths'!A1" display="Table 8 - Deaths"/>
    <hyperlink ref="B25" location="'Chart 10 - Deaths'!A1" display="Chart 10 - Deaths"/>
    <hyperlink ref="B40" location="'Chart 9 - Care Homes (Archive)'!A1" display="Chart 9 - Care Homes (Archive)"/>
    <hyperlink ref="B32" location="'Table 7d - Care Homes (Archive)'!A1" display="Table 7d - Care Homes (Archive)"/>
    <hyperlink ref="B12" location="'Table 7c - Care Homes (Homes)'!A1" display="Table 7c - Care Homes (Homes)"/>
    <hyperlink ref="B14" location="'Table 9 - School education'!A1" display="Table 9 - School education"/>
    <hyperlink ref="B26" location="'Chart 11a - School absence'!A1" display="Chart 11 - School absence"/>
    <hyperlink ref="B36" location="'Chart 2 -Archive Hosp Confirmed'!A1" display="Table 2 - Hospital Care"/>
    <hyperlink ref="B37" location="'Chart 3 - Archive ICU'!A1" display="Chart 3 - Hospital Care (ICU)"/>
    <hyperlink ref="B30" location="'Table 2 - Archive Hospital Care'!A1" display="Table 2 - Hospital Care"/>
    <hyperlink ref="B23" location="'Chart 7d - Test positivity'!A1" display="Chart 7d- Test positivity"/>
    <hyperlink ref="B15" location="'Table 10 - Vaccinations'!A1" display="Table 10 - Vaccinations"/>
    <hyperlink ref="B27" location="'Chart 11b - Attendance 2021'!A1" display="Chart 11a - School absen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Normal="10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Normal="100" workbookViewId="0">
      <selection activeCell="A21" sqref="A21"/>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A31" sqref="A31"/>
    </sheetView>
  </sheetViews>
  <sheetFormatPr defaultColWidth="8.42578125" defaultRowHeight="15" x14ac:dyDescent="0.25"/>
  <cols>
    <col min="1" max="1" width="8.42578125" style="409"/>
    <col min="2" max="2" width="9.28515625" style="425"/>
    <col min="3" max="16384" width="8.42578125" style="409"/>
  </cols>
  <sheetData>
    <row r="1" spans="1:2" x14ac:dyDescent="0.25">
      <c r="B1" s="424">
        <v>0.05</v>
      </c>
    </row>
    <row r="2" spans="1:2" x14ac:dyDescent="0.25">
      <c r="A2" s="302"/>
      <c r="B2" s="424">
        <v>0.05</v>
      </c>
    </row>
    <row r="3" spans="1:2" x14ac:dyDescent="0.25">
      <c r="A3" s="302"/>
      <c r="B3" s="424">
        <v>0.05</v>
      </c>
    </row>
    <row r="4" spans="1:2" x14ac:dyDescent="0.25">
      <c r="A4" s="302"/>
      <c r="B4" s="424">
        <v>0.05</v>
      </c>
    </row>
    <row r="5" spans="1:2" x14ac:dyDescent="0.25">
      <c r="A5" s="302"/>
      <c r="B5" s="424">
        <v>0.05</v>
      </c>
    </row>
    <row r="6" spans="1:2" x14ac:dyDescent="0.25">
      <c r="A6" s="302"/>
      <c r="B6" s="424">
        <v>0.05</v>
      </c>
    </row>
    <row r="7" spans="1:2" x14ac:dyDescent="0.25">
      <c r="A7" s="302"/>
      <c r="B7" s="424">
        <v>0.05</v>
      </c>
    </row>
    <row r="8" spans="1:2" x14ac:dyDescent="0.25">
      <c r="A8" s="302"/>
      <c r="B8" s="424">
        <v>0.05</v>
      </c>
    </row>
    <row r="9" spans="1:2" x14ac:dyDescent="0.25">
      <c r="A9" s="302"/>
      <c r="B9" s="424">
        <v>0.05</v>
      </c>
    </row>
    <row r="10" spans="1:2" x14ac:dyDescent="0.25">
      <c r="A10" s="302"/>
      <c r="B10" s="424">
        <v>0.05</v>
      </c>
    </row>
    <row r="11" spans="1:2" x14ac:dyDescent="0.25">
      <c r="A11" s="302"/>
      <c r="B11" s="424">
        <v>0.05</v>
      </c>
    </row>
    <row r="12" spans="1:2" x14ac:dyDescent="0.25">
      <c r="A12" s="302"/>
      <c r="B12" s="424">
        <v>0.05</v>
      </c>
    </row>
    <row r="13" spans="1:2" x14ac:dyDescent="0.25">
      <c r="A13" s="302"/>
      <c r="B13" s="424">
        <v>0.05</v>
      </c>
    </row>
    <row r="14" spans="1:2" x14ac:dyDescent="0.25">
      <c r="A14" s="302"/>
      <c r="B14" s="424">
        <v>0.05</v>
      </c>
    </row>
    <row r="15" spans="1:2" x14ac:dyDescent="0.25">
      <c r="A15" s="302"/>
      <c r="B15" s="424">
        <v>0.05</v>
      </c>
    </row>
    <row r="16" spans="1:2" x14ac:dyDescent="0.25">
      <c r="A16" s="302"/>
      <c r="B16" s="424">
        <v>0.05</v>
      </c>
    </row>
    <row r="17" spans="1:2" x14ac:dyDescent="0.25">
      <c r="A17" s="302"/>
      <c r="B17" s="424">
        <v>0.05</v>
      </c>
    </row>
    <row r="18" spans="1:2" x14ac:dyDescent="0.25">
      <c r="A18" s="302"/>
      <c r="B18" s="424">
        <v>0.05</v>
      </c>
    </row>
    <row r="19" spans="1:2" x14ac:dyDescent="0.25">
      <c r="A19" s="302"/>
      <c r="B19" s="424">
        <v>0.05</v>
      </c>
    </row>
    <row r="20" spans="1:2" x14ac:dyDescent="0.25">
      <c r="A20" s="302"/>
      <c r="B20" s="424">
        <v>0.05</v>
      </c>
    </row>
    <row r="21" spans="1:2" x14ac:dyDescent="0.25">
      <c r="A21" s="302"/>
      <c r="B21" s="424">
        <v>0.05</v>
      </c>
    </row>
    <row r="22" spans="1:2" x14ac:dyDescent="0.25">
      <c r="A22" s="302"/>
      <c r="B22" s="424">
        <v>0.05</v>
      </c>
    </row>
    <row r="23" spans="1:2" x14ac:dyDescent="0.25">
      <c r="A23" s="302"/>
      <c r="B23" s="424">
        <v>0.05</v>
      </c>
    </row>
    <row r="24" spans="1:2" x14ac:dyDescent="0.25">
      <c r="A24" s="302"/>
      <c r="B24" s="424">
        <v>0.05</v>
      </c>
    </row>
    <row r="25" spans="1:2" x14ac:dyDescent="0.25">
      <c r="A25" s="302"/>
      <c r="B25" s="424">
        <v>0.05</v>
      </c>
    </row>
    <row r="26" spans="1:2" x14ac:dyDescent="0.25">
      <c r="A26" s="302"/>
      <c r="B26" s="424">
        <v>0.05</v>
      </c>
    </row>
    <row r="27" spans="1:2" x14ac:dyDescent="0.25">
      <c r="A27" s="302"/>
      <c r="B27" s="424">
        <v>0.05</v>
      </c>
    </row>
    <row r="28" spans="1:2" x14ac:dyDescent="0.25">
      <c r="A28" s="302"/>
      <c r="B28" s="424">
        <v>0.05</v>
      </c>
    </row>
    <row r="29" spans="1:2" x14ac:dyDescent="0.25">
      <c r="A29" s="302"/>
      <c r="B29" s="424">
        <v>0.05</v>
      </c>
    </row>
    <row r="30" spans="1:2" x14ac:dyDescent="0.25">
      <c r="A30" s="302"/>
      <c r="B30" s="424">
        <v>0.05</v>
      </c>
    </row>
    <row r="31" spans="1:2" x14ac:dyDescent="0.25">
      <c r="A31" s="302"/>
      <c r="B31" s="424">
        <v>0.05</v>
      </c>
    </row>
    <row r="32" spans="1:2" x14ac:dyDescent="0.25">
      <c r="A32" s="302"/>
      <c r="B32" s="424">
        <v>0.05</v>
      </c>
    </row>
    <row r="33" spans="1:2" x14ac:dyDescent="0.25">
      <c r="A33" s="302"/>
      <c r="B33" s="424">
        <v>0.05</v>
      </c>
    </row>
    <row r="34" spans="1:2" x14ac:dyDescent="0.25">
      <c r="A34" s="302"/>
      <c r="B34" s="424">
        <v>0.05</v>
      </c>
    </row>
    <row r="35" spans="1:2" x14ac:dyDescent="0.25">
      <c r="A35" s="302"/>
      <c r="B35" s="424">
        <v>0.05</v>
      </c>
    </row>
    <row r="36" spans="1:2" x14ac:dyDescent="0.25">
      <c r="A36" s="302"/>
      <c r="B36" s="424">
        <v>0.05</v>
      </c>
    </row>
    <row r="37" spans="1:2" x14ac:dyDescent="0.25">
      <c r="A37" s="302"/>
      <c r="B37" s="424">
        <v>0.05</v>
      </c>
    </row>
    <row r="38" spans="1:2" x14ac:dyDescent="0.25">
      <c r="A38" s="302"/>
      <c r="B38" s="424">
        <v>0.05</v>
      </c>
    </row>
    <row r="39" spans="1:2" x14ac:dyDescent="0.25">
      <c r="A39" s="302"/>
      <c r="B39" s="424">
        <v>0.05</v>
      </c>
    </row>
    <row r="40" spans="1:2" x14ac:dyDescent="0.25">
      <c r="A40" s="302"/>
      <c r="B40" s="424">
        <v>0.05</v>
      </c>
    </row>
    <row r="41" spans="1:2" x14ac:dyDescent="0.25">
      <c r="A41" s="302"/>
      <c r="B41" s="424">
        <v>0.05</v>
      </c>
    </row>
    <row r="42" spans="1:2" x14ac:dyDescent="0.25">
      <c r="A42" s="302"/>
      <c r="B42" s="424">
        <v>0.05</v>
      </c>
    </row>
    <row r="43" spans="1:2" x14ac:dyDescent="0.25">
      <c r="A43" s="302"/>
      <c r="B43" s="424">
        <v>0.05</v>
      </c>
    </row>
    <row r="44" spans="1:2" x14ac:dyDescent="0.25">
      <c r="A44" s="302"/>
      <c r="B44" s="424">
        <v>0.05</v>
      </c>
    </row>
    <row r="45" spans="1:2" x14ac:dyDescent="0.25">
      <c r="A45" s="302"/>
      <c r="B45" s="424">
        <v>0.05</v>
      </c>
    </row>
    <row r="46" spans="1:2" x14ac:dyDescent="0.25">
      <c r="A46" s="302"/>
      <c r="B46" s="424">
        <v>0.05</v>
      </c>
    </row>
    <row r="47" spans="1:2" x14ac:dyDescent="0.25">
      <c r="A47" s="302"/>
      <c r="B47" s="424">
        <v>0.05</v>
      </c>
    </row>
    <row r="48" spans="1:2" x14ac:dyDescent="0.25">
      <c r="A48" s="302"/>
      <c r="B48" s="424">
        <v>0.05</v>
      </c>
    </row>
    <row r="49" spans="1:2" x14ac:dyDescent="0.25">
      <c r="A49" s="302"/>
      <c r="B49" s="424">
        <v>0.05</v>
      </c>
    </row>
    <row r="50" spans="1:2" x14ac:dyDescent="0.25">
      <c r="A50" s="302"/>
      <c r="B50" s="424">
        <v>0.05</v>
      </c>
    </row>
    <row r="51" spans="1:2" x14ac:dyDescent="0.25">
      <c r="A51" s="302"/>
      <c r="B51" s="424">
        <v>0.05</v>
      </c>
    </row>
    <row r="52" spans="1:2" x14ac:dyDescent="0.25">
      <c r="A52" s="302"/>
      <c r="B52" s="424">
        <v>0.05</v>
      </c>
    </row>
    <row r="53" spans="1:2" x14ac:dyDescent="0.25">
      <c r="A53" s="302"/>
      <c r="B53" s="424">
        <v>0.05</v>
      </c>
    </row>
    <row r="54" spans="1:2" x14ac:dyDescent="0.25">
      <c r="A54" s="302"/>
      <c r="B54" s="424">
        <v>0.05</v>
      </c>
    </row>
    <row r="55" spans="1:2" x14ac:dyDescent="0.25">
      <c r="A55" s="302"/>
      <c r="B55" s="424">
        <v>0.05</v>
      </c>
    </row>
    <row r="56" spans="1:2" x14ac:dyDescent="0.25">
      <c r="A56" s="302"/>
      <c r="B56" s="424">
        <v>0.05</v>
      </c>
    </row>
    <row r="57" spans="1:2" x14ac:dyDescent="0.25">
      <c r="A57" s="302"/>
      <c r="B57" s="424">
        <v>0.05</v>
      </c>
    </row>
    <row r="58" spans="1:2" x14ac:dyDescent="0.25">
      <c r="A58" s="302"/>
      <c r="B58" s="424">
        <v>0.05</v>
      </c>
    </row>
    <row r="59" spans="1:2" x14ac:dyDescent="0.25">
      <c r="A59" s="302"/>
      <c r="B59" s="424">
        <v>0.05</v>
      </c>
    </row>
    <row r="60" spans="1:2" x14ac:dyDescent="0.25">
      <c r="A60" s="302"/>
      <c r="B60" s="424">
        <v>0.05</v>
      </c>
    </row>
    <row r="61" spans="1:2" x14ac:dyDescent="0.25">
      <c r="A61" s="302"/>
      <c r="B61" s="424">
        <v>0.05</v>
      </c>
    </row>
    <row r="62" spans="1:2" x14ac:dyDescent="0.25">
      <c r="A62" s="302"/>
      <c r="B62" s="424">
        <v>0.05</v>
      </c>
    </row>
    <row r="63" spans="1:2" x14ac:dyDescent="0.25">
      <c r="A63" s="302"/>
      <c r="B63" s="424">
        <v>0.05</v>
      </c>
    </row>
    <row r="64" spans="1:2" x14ac:dyDescent="0.25">
      <c r="A64" s="302"/>
      <c r="B64" s="424">
        <v>0.05</v>
      </c>
    </row>
    <row r="65" spans="1:2" x14ac:dyDescent="0.25">
      <c r="A65" s="302"/>
      <c r="B65" s="424">
        <v>0.05</v>
      </c>
    </row>
    <row r="66" spans="1:2" x14ac:dyDescent="0.25">
      <c r="A66" s="302"/>
      <c r="B66" s="424">
        <v>0.05</v>
      </c>
    </row>
    <row r="67" spans="1:2" x14ac:dyDescent="0.25">
      <c r="A67" s="302"/>
      <c r="B67" s="424">
        <v>0.05</v>
      </c>
    </row>
    <row r="68" spans="1:2" x14ac:dyDescent="0.25">
      <c r="A68" s="302"/>
      <c r="B68" s="424">
        <v>0.05</v>
      </c>
    </row>
    <row r="69" spans="1:2" x14ac:dyDescent="0.25">
      <c r="A69" s="302"/>
      <c r="B69" s="424">
        <v>0.05</v>
      </c>
    </row>
    <row r="70" spans="1:2" x14ac:dyDescent="0.25">
      <c r="A70" s="302"/>
      <c r="B70" s="424">
        <v>0.05</v>
      </c>
    </row>
    <row r="71" spans="1:2" x14ac:dyDescent="0.25">
      <c r="A71" s="302"/>
      <c r="B71" s="424">
        <v>0.05</v>
      </c>
    </row>
    <row r="72" spans="1:2" x14ac:dyDescent="0.25">
      <c r="A72" s="302"/>
      <c r="B72" s="424">
        <v>0.05</v>
      </c>
    </row>
    <row r="73" spans="1:2" x14ac:dyDescent="0.25">
      <c r="A73" s="302"/>
      <c r="B73" s="424">
        <v>0.05</v>
      </c>
    </row>
    <row r="74" spans="1:2" x14ac:dyDescent="0.25">
      <c r="A74" s="302"/>
      <c r="B74" s="424">
        <v>0.05</v>
      </c>
    </row>
    <row r="75" spans="1:2" x14ac:dyDescent="0.25">
      <c r="A75" s="302"/>
      <c r="B75" s="424">
        <v>0.05</v>
      </c>
    </row>
    <row r="76" spans="1:2" x14ac:dyDescent="0.25">
      <c r="A76" s="302"/>
      <c r="B76" s="424">
        <v>0.05</v>
      </c>
    </row>
    <row r="77" spans="1:2" x14ac:dyDescent="0.25">
      <c r="A77" s="302"/>
      <c r="B77" s="424">
        <v>0.05</v>
      </c>
    </row>
    <row r="78" spans="1:2" x14ac:dyDescent="0.25">
      <c r="A78" s="302"/>
      <c r="B78" s="424">
        <v>0.05</v>
      </c>
    </row>
    <row r="79" spans="1:2" x14ac:dyDescent="0.25">
      <c r="A79" s="302"/>
      <c r="B79" s="424">
        <v>0.05</v>
      </c>
    </row>
    <row r="80" spans="1:2" x14ac:dyDescent="0.25">
      <c r="A80" s="302"/>
      <c r="B80" s="424">
        <v>0.05</v>
      </c>
    </row>
    <row r="81" spans="1:2" x14ac:dyDescent="0.25">
      <c r="A81" s="302"/>
      <c r="B81" s="424">
        <v>0.05</v>
      </c>
    </row>
    <row r="82" spans="1:2" x14ac:dyDescent="0.25">
      <c r="A82" s="302"/>
      <c r="B82" s="424">
        <v>0.05</v>
      </c>
    </row>
    <row r="83" spans="1:2" x14ac:dyDescent="0.25">
      <c r="A83" s="302"/>
      <c r="B83" s="424">
        <v>0.05</v>
      </c>
    </row>
    <row r="84" spans="1:2" x14ac:dyDescent="0.25">
      <c r="A84" s="302"/>
      <c r="B84" s="424">
        <v>0.05</v>
      </c>
    </row>
    <row r="85" spans="1:2" x14ac:dyDescent="0.25">
      <c r="A85" s="302"/>
      <c r="B85" s="424">
        <v>0.05</v>
      </c>
    </row>
    <row r="86" spans="1:2" x14ac:dyDescent="0.25">
      <c r="A86" s="302"/>
      <c r="B86" s="424">
        <v>0.05</v>
      </c>
    </row>
    <row r="87" spans="1:2" x14ac:dyDescent="0.25">
      <c r="A87" s="302"/>
      <c r="B87" s="424">
        <v>0.05</v>
      </c>
    </row>
    <row r="88" spans="1:2" x14ac:dyDescent="0.25">
      <c r="A88" s="302"/>
      <c r="B88" s="424">
        <v>0.05</v>
      </c>
    </row>
    <row r="89" spans="1:2" x14ac:dyDescent="0.25">
      <c r="A89" s="302"/>
      <c r="B89" s="424">
        <v>0.05</v>
      </c>
    </row>
    <row r="90" spans="1:2" x14ac:dyDescent="0.25">
      <c r="A90" s="302"/>
      <c r="B90" s="424">
        <v>0.05</v>
      </c>
    </row>
    <row r="91" spans="1:2" x14ac:dyDescent="0.25">
      <c r="A91" s="302"/>
      <c r="B91" s="424">
        <v>0.05</v>
      </c>
    </row>
    <row r="92" spans="1:2" x14ac:dyDescent="0.25">
      <c r="A92" s="302"/>
      <c r="B92" s="424">
        <v>0.05</v>
      </c>
    </row>
    <row r="93" spans="1:2" x14ac:dyDescent="0.25">
      <c r="A93" s="302"/>
      <c r="B93" s="424">
        <v>0.05</v>
      </c>
    </row>
    <row r="94" spans="1:2" x14ac:dyDescent="0.25">
      <c r="A94" s="302"/>
      <c r="B94" s="424">
        <v>0.05</v>
      </c>
    </row>
    <row r="95" spans="1:2" x14ac:dyDescent="0.25">
      <c r="A95" s="302"/>
      <c r="B95" s="424">
        <v>0.05</v>
      </c>
    </row>
    <row r="96" spans="1:2" x14ac:dyDescent="0.25">
      <c r="A96" s="302"/>
      <c r="B96" s="424">
        <v>0.05</v>
      </c>
    </row>
    <row r="97" spans="1:2" x14ac:dyDescent="0.25">
      <c r="A97" s="302"/>
      <c r="B97" s="424">
        <v>0.05</v>
      </c>
    </row>
    <row r="98" spans="1:2" x14ac:dyDescent="0.25">
      <c r="A98" s="302"/>
      <c r="B98" s="424">
        <v>0.05</v>
      </c>
    </row>
    <row r="99" spans="1:2" x14ac:dyDescent="0.25">
      <c r="A99" s="302"/>
      <c r="B99" s="424">
        <v>0.05</v>
      </c>
    </row>
    <row r="100" spans="1:2" x14ac:dyDescent="0.25">
      <c r="A100" s="302"/>
      <c r="B100" s="424">
        <v>0.05</v>
      </c>
    </row>
    <row r="101" spans="1:2" x14ac:dyDescent="0.25">
      <c r="A101" s="302"/>
      <c r="B101" s="424">
        <v>0.05</v>
      </c>
    </row>
    <row r="102" spans="1:2" x14ac:dyDescent="0.25">
      <c r="A102" s="302"/>
      <c r="B102" s="424">
        <v>0.05</v>
      </c>
    </row>
    <row r="103" spans="1:2" x14ac:dyDescent="0.25">
      <c r="A103" s="302"/>
      <c r="B103" s="424">
        <v>0.05</v>
      </c>
    </row>
    <row r="104" spans="1:2" x14ac:dyDescent="0.25">
      <c r="A104" s="302"/>
      <c r="B104" s="424">
        <v>0.05</v>
      </c>
    </row>
    <row r="105" spans="1:2" x14ac:dyDescent="0.25">
      <c r="A105" s="302"/>
      <c r="B105" s="424">
        <v>0.05</v>
      </c>
    </row>
    <row r="106" spans="1:2" x14ac:dyDescent="0.25">
      <c r="A106" s="302"/>
      <c r="B106" s="424">
        <v>0.05</v>
      </c>
    </row>
    <row r="107" spans="1:2" x14ac:dyDescent="0.25">
      <c r="A107" s="302"/>
      <c r="B107" s="424">
        <v>0.05</v>
      </c>
    </row>
    <row r="108" spans="1:2" x14ac:dyDescent="0.25">
      <c r="A108" s="302"/>
      <c r="B108" s="424">
        <v>0.05</v>
      </c>
    </row>
    <row r="109" spans="1:2" x14ac:dyDescent="0.25">
      <c r="A109" s="302"/>
      <c r="B109" s="424">
        <v>0.05</v>
      </c>
    </row>
    <row r="110" spans="1:2" x14ac:dyDescent="0.25">
      <c r="A110" s="302"/>
      <c r="B110" s="424">
        <v>0.05</v>
      </c>
    </row>
    <row r="111" spans="1:2" x14ac:dyDescent="0.25">
      <c r="A111" s="302"/>
      <c r="B111" s="424">
        <v>0.05</v>
      </c>
    </row>
    <row r="112" spans="1:2" x14ac:dyDescent="0.25">
      <c r="A112" s="302"/>
      <c r="B112" s="424">
        <v>0.05</v>
      </c>
    </row>
    <row r="113" spans="1:2" x14ac:dyDescent="0.25">
      <c r="A113" s="302"/>
      <c r="B113" s="424">
        <v>0.05</v>
      </c>
    </row>
    <row r="114" spans="1:2" x14ac:dyDescent="0.25">
      <c r="A114" s="302"/>
      <c r="B114" s="424">
        <v>0.05</v>
      </c>
    </row>
    <row r="115" spans="1:2" x14ac:dyDescent="0.25">
      <c r="A115" s="302"/>
      <c r="B115" s="424">
        <v>0.05</v>
      </c>
    </row>
    <row r="116" spans="1:2" x14ac:dyDescent="0.25">
      <c r="A116" s="302"/>
      <c r="B116" s="424">
        <v>0.05</v>
      </c>
    </row>
    <row r="117" spans="1:2" x14ac:dyDescent="0.25">
      <c r="A117" s="302"/>
      <c r="B117" s="424">
        <v>0.05</v>
      </c>
    </row>
    <row r="118" spans="1:2" x14ac:dyDescent="0.25">
      <c r="A118" s="302"/>
      <c r="B118" s="424">
        <v>0.05</v>
      </c>
    </row>
    <row r="119" spans="1:2" x14ac:dyDescent="0.25">
      <c r="A119" s="302"/>
      <c r="B119" s="424">
        <v>0.05</v>
      </c>
    </row>
    <row r="120" spans="1:2" x14ac:dyDescent="0.25">
      <c r="A120" s="302"/>
      <c r="B120" s="424">
        <v>0.05</v>
      </c>
    </row>
    <row r="121" spans="1:2" x14ac:dyDescent="0.25">
      <c r="A121" s="302"/>
      <c r="B121" s="424">
        <v>0.05</v>
      </c>
    </row>
    <row r="122" spans="1:2" x14ac:dyDescent="0.25">
      <c r="A122" s="302"/>
      <c r="B122" s="424">
        <v>0.05</v>
      </c>
    </row>
    <row r="123" spans="1:2" x14ac:dyDescent="0.25">
      <c r="A123" s="302"/>
      <c r="B123" s="424">
        <v>0.05</v>
      </c>
    </row>
    <row r="124" spans="1:2" x14ac:dyDescent="0.25">
      <c r="A124" s="302"/>
      <c r="B124" s="424">
        <v>0.05</v>
      </c>
    </row>
    <row r="125" spans="1:2" x14ac:dyDescent="0.25">
      <c r="A125" s="302"/>
      <c r="B125" s="424">
        <v>0.05</v>
      </c>
    </row>
    <row r="126" spans="1:2" x14ac:dyDescent="0.25">
      <c r="A126" s="302"/>
      <c r="B126" s="424">
        <v>0.05</v>
      </c>
    </row>
    <row r="127" spans="1:2" x14ac:dyDescent="0.25">
      <c r="A127" s="302"/>
      <c r="B127" s="424">
        <v>0.05</v>
      </c>
    </row>
    <row r="128" spans="1:2" x14ac:dyDescent="0.25">
      <c r="A128" s="302"/>
      <c r="B128" s="424">
        <v>0.05</v>
      </c>
    </row>
    <row r="129" spans="1:2" x14ac:dyDescent="0.25">
      <c r="A129" s="302"/>
      <c r="B129" s="424">
        <v>0.05</v>
      </c>
    </row>
    <row r="130" spans="1:2" x14ac:dyDescent="0.25">
      <c r="A130" s="302"/>
      <c r="B130" s="424">
        <v>0.05</v>
      </c>
    </row>
    <row r="131" spans="1:2" x14ac:dyDescent="0.25">
      <c r="A131" s="302"/>
      <c r="B131" s="424">
        <v>0.05</v>
      </c>
    </row>
    <row r="132" spans="1:2" x14ac:dyDescent="0.25">
      <c r="A132" s="302"/>
      <c r="B132" s="424">
        <v>0.05</v>
      </c>
    </row>
    <row r="133" spans="1:2" x14ac:dyDescent="0.25">
      <c r="A133" s="302"/>
      <c r="B133" s="424">
        <v>0.05</v>
      </c>
    </row>
    <row r="134" spans="1:2" x14ac:dyDescent="0.25">
      <c r="A134" s="302"/>
      <c r="B134" s="424">
        <v>0.05</v>
      </c>
    </row>
    <row r="135" spans="1:2" x14ac:dyDescent="0.25">
      <c r="A135" s="302"/>
      <c r="B135" s="424">
        <v>0.05</v>
      </c>
    </row>
    <row r="136" spans="1:2" x14ac:dyDescent="0.25">
      <c r="A136" s="302"/>
      <c r="B136" s="424">
        <v>0.05</v>
      </c>
    </row>
    <row r="137" spans="1:2" x14ac:dyDescent="0.25">
      <c r="A137" s="302"/>
      <c r="B137" s="424">
        <v>0.05</v>
      </c>
    </row>
    <row r="138" spans="1:2" x14ac:dyDescent="0.25">
      <c r="A138" s="302"/>
      <c r="B138" s="424">
        <v>0.05</v>
      </c>
    </row>
    <row r="139" spans="1:2" x14ac:dyDescent="0.25">
      <c r="A139" s="302"/>
      <c r="B139" s="424">
        <v>0.05</v>
      </c>
    </row>
    <row r="140" spans="1:2" x14ac:dyDescent="0.25">
      <c r="A140" s="302"/>
      <c r="B140" s="424">
        <v>0.05</v>
      </c>
    </row>
    <row r="141" spans="1:2" x14ac:dyDescent="0.25">
      <c r="A141" s="302"/>
      <c r="B141" s="424">
        <v>0.05</v>
      </c>
    </row>
    <row r="142" spans="1:2" x14ac:dyDescent="0.25">
      <c r="A142" s="302"/>
      <c r="B142" s="424">
        <v>0.05</v>
      </c>
    </row>
    <row r="143" spans="1:2" x14ac:dyDescent="0.25">
      <c r="A143" s="302"/>
      <c r="B143" s="424">
        <v>0.05</v>
      </c>
    </row>
    <row r="144" spans="1:2" x14ac:dyDescent="0.25">
      <c r="A144" s="302"/>
      <c r="B144" s="424">
        <v>0.05</v>
      </c>
    </row>
    <row r="145" spans="1:2" x14ac:dyDescent="0.25">
      <c r="A145" s="302"/>
      <c r="B145" s="424">
        <v>0.05</v>
      </c>
    </row>
    <row r="146" spans="1:2" x14ac:dyDescent="0.25">
      <c r="A146" s="302"/>
      <c r="B146" s="424">
        <v>0.05</v>
      </c>
    </row>
    <row r="147" spans="1:2" x14ac:dyDescent="0.25">
      <c r="A147" s="302"/>
      <c r="B147" s="424">
        <v>0.05</v>
      </c>
    </row>
    <row r="148" spans="1:2" x14ac:dyDescent="0.25">
      <c r="A148" s="302"/>
      <c r="B148" s="424">
        <v>0.05</v>
      </c>
    </row>
    <row r="149" spans="1:2" x14ac:dyDescent="0.25">
      <c r="A149" s="302"/>
      <c r="B149" s="424">
        <v>0.05</v>
      </c>
    </row>
    <row r="150" spans="1:2" x14ac:dyDescent="0.25">
      <c r="A150" s="302"/>
      <c r="B150" s="424">
        <v>0.05</v>
      </c>
    </row>
    <row r="151" spans="1:2" x14ac:dyDescent="0.25">
      <c r="A151" s="302"/>
      <c r="B151" s="424">
        <v>0.05</v>
      </c>
    </row>
    <row r="152" spans="1:2" x14ac:dyDescent="0.25">
      <c r="A152" s="302"/>
      <c r="B152" s="424">
        <v>0.05</v>
      </c>
    </row>
    <row r="153" spans="1:2" x14ac:dyDescent="0.25">
      <c r="A153" s="302"/>
      <c r="B153" s="42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29" activePane="bottomRight" state="frozen"/>
      <selection pane="topRight" activeCell="B1" sqref="B1"/>
      <selection pane="bottomLeft" activeCell="A4" sqref="A4"/>
      <selection pane="bottomRight"/>
    </sheetView>
  </sheetViews>
  <sheetFormatPr defaultRowHeight="15" x14ac:dyDescent="0.25"/>
  <cols>
    <col min="1" max="1" width="18.42578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8" t="s">
        <v>91</v>
      </c>
      <c r="B117" s="142">
        <v>4004.8571428571427</v>
      </c>
      <c r="C117" s="142">
        <v>360.57142857142856</v>
      </c>
      <c r="D117" s="142">
        <v>4974.5714285714284</v>
      </c>
      <c r="E117" s="142">
        <v>9340</v>
      </c>
      <c r="F117" s="132"/>
      <c r="G117" s="2"/>
    </row>
    <row r="118" spans="1:7" x14ac:dyDescent="0.25">
      <c r="A118" s="398" t="s">
        <v>93</v>
      </c>
      <c r="B118" s="142">
        <v>3399.8571428571427</v>
      </c>
      <c r="C118" s="142">
        <v>239.28571428571428</v>
      </c>
      <c r="D118" s="142">
        <v>3921.5714285714284</v>
      </c>
      <c r="E118" s="142">
        <v>7560.7142857142853</v>
      </c>
      <c r="F118" s="132"/>
      <c r="G118" s="2"/>
    </row>
    <row r="119" spans="1:7" x14ac:dyDescent="0.25">
      <c r="A119" s="398" t="s">
        <v>94</v>
      </c>
      <c r="B119" s="142">
        <v>3414.7142857142858</v>
      </c>
      <c r="C119" s="142">
        <v>224.85714285714286</v>
      </c>
      <c r="D119" s="142">
        <v>3782</v>
      </c>
      <c r="E119" s="142">
        <v>7421.5714285714284</v>
      </c>
      <c r="F119" s="132"/>
      <c r="G119" s="2"/>
    </row>
    <row r="120" spans="1:7" x14ac:dyDescent="0.25">
      <c r="A120" s="398"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0">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264</v>
      </c>
      <c r="B157" s="44">
        <v>2543.4285714285716</v>
      </c>
      <c r="C157" s="44">
        <v>71.714285714285708</v>
      </c>
      <c r="D157" s="44">
        <v>2328.5714285714284</v>
      </c>
      <c r="E157" s="44">
        <v>4943.7142857142862</v>
      </c>
      <c r="F157" s="95"/>
      <c r="G157" s="2"/>
    </row>
    <row r="158" spans="1:7" x14ac:dyDescent="0.25">
      <c r="A158" s="114" t="s">
        <v>265</v>
      </c>
      <c r="B158" s="44">
        <v>2666.8571428571427</v>
      </c>
      <c r="C158" s="44">
        <v>69.571428571428569</v>
      </c>
      <c r="D158" s="44">
        <v>2462.8571428571427</v>
      </c>
      <c r="E158" s="44">
        <v>5199.2857142857138</v>
      </c>
      <c r="F158" s="95"/>
      <c r="G158" s="2"/>
    </row>
    <row r="159" spans="1:7" x14ac:dyDescent="0.25">
      <c r="B159" s="44"/>
      <c r="C159" s="44"/>
      <c r="D159" s="44"/>
      <c r="E159" s="44"/>
      <c r="F159" s="95"/>
      <c r="G159" s="2"/>
    </row>
    <row r="160" spans="1:7" x14ac:dyDescent="0.25">
      <c r="B160" s="44"/>
      <c r="C160" s="44"/>
      <c r="D160" s="44"/>
      <c r="E160" s="44"/>
      <c r="F160" s="95"/>
      <c r="G160" s="2"/>
    </row>
    <row r="161" spans="2:7" x14ac:dyDescent="0.25">
      <c r="B161" s="44"/>
      <c r="C161" s="44"/>
      <c r="D161" s="44"/>
      <c r="E161" s="44"/>
      <c r="F161" s="95"/>
      <c r="G161" s="2"/>
    </row>
    <row r="162" spans="2:7" x14ac:dyDescent="0.25">
      <c r="B162" s="44"/>
      <c r="C162" s="44"/>
      <c r="D162" s="44"/>
      <c r="E162" s="44"/>
      <c r="F162" s="95"/>
      <c r="G162" s="2"/>
    </row>
    <row r="163" spans="2:7" x14ac:dyDescent="0.25">
      <c r="B163" s="44"/>
      <c r="C163" s="44"/>
      <c r="D163" s="44"/>
      <c r="E163" s="44"/>
      <c r="F163" s="95"/>
      <c r="G163" s="2"/>
    </row>
    <row r="164" spans="2:7" x14ac:dyDescent="0.25">
      <c r="B164" s="44"/>
      <c r="C164" s="44"/>
      <c r="D164" s="44"/>
      <c r="E164" s="44"/>
      <c r="F164" s="95"/>
      <c r="G164" s="2"/>
    </row>
    <row r="165" spans="2:7" x14ac:dyDescent="0.25">
      <c r="B165" s="44"/>
      <c r="C165" s="44"/>
      <c r="D165" s="44"/>
      <c r="E165" s="44"/>
      <c r="F165" s="95"/>
      <c r="G165" s="2"/>
    </row>
    <row r="166" spans="2:7" x14ac:dyDescent="0.25">
      <c r="B166" s="44"/>
      <c r="C166" s="44"/>
      <c r="D166" s="44"/>
      <c r="E166" s="44"/>
      <c r="F166" s="95"/>
      <c r="G166" s="2"/>
    </row>
    <row r="167" spans="2:7" x14ac:dyDescent="0.25">
      <c r="B167" s="44"/>
      <c r="C167" s="44"/>
      <c r="D167" s="44"/>
      <c r="E167" s="44"/>
      <c r="F167" s="95"/>
      <c r="G167" s="2"/>
    </row>
    <row r="168" spans="2:7" x14ac:dyDescent="0.25">
      <c r="B168" s="44"/>
      <c r="C168" s="44"/>
      <c r="D168" s="44"/>
      <c r="E168" s="44"/>
      <c r="F168" s="95"/>
      <c r="G168" s="2"/>
    </row>
    <row r="169" spans="2:7" x14ac:dyDescent="0.25">
      <c r="B169" s="44"/>
      <c r="C169" s="44"/>
      <c r="D169" s="44"/>
      <c r="E169" s="44"/>
      <c r="F169" s="95"/>
      <c r="G169" s="2"/>
    </row>
    <row r="170" spans="2:7" x14ac:dyDescent="0.25">
      <c r="B170" s="44"/>
      <c r="C170" s="44"/>
      <c r="D170" s="44"/>
      <c r="E170" s="44"/>
      <c r="F170" s="95"/>
      <c r="G170" s="2"/>
    </row>
    <row r="171" spans="2: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266</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8"/>
  <sheetViews>
    <sheetView showGridLines="0" zoomScale="89" zoomScaleNormal="90" workbookViewId="0">
      <pane ySplit="3" topLeftCell="A25"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332</v>
      </c>
    </row>
    <row r="45" spans="1:3" x14ac:dyDescent="0.25">
      <c r="A45" s="218">
        <v>52</v>
      </c>
      <c r="B45" s="223" t="s">
        <v>246</v>
      </c>
      <c r="C45" s="208">
        <v>333</v>
      </c>
    </row>
    <row r="46" spans="1:3" x14ac:dyDescent="0.25">
      <c r="A46" s="218">
        <v>53</v>
      </c>
      <c r="B46" s="223" t="s">
        <v>247</v>
      </c>
      <c r="C46" s="208">
        <v>477</v>
      </c>
    </row>
    <row r="47" spans="1:3" x14ac:dyDescent="0.25">
      <c r="A47" s="218">
        <v>1</v>
      </c>
      <c r="B47" s="223" t="s">
        <v>254</v>
      </c>
      <c r="C47" s="208">
        <v>629</v>
      </c>
    </row>
    <row r="48" spans="1:3" x14ac:dyDescent="0.25">
      <c r="A48" s="218">
        <v>2</v>
      </c>
      <c r="B48" s="223" t="s">
        <v>267</v>
      </c>
      <c r="C48" s="208">
        <v>473</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1"/>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0">
        <v>952</v>
      </c>
      <c r="C29" s="410">
        <v>801</v>
      </c>
      <c r="D29" s="257">
        <v>0.74</v>
      </c>
      <c r="E29" s="113">
        <v>41950</v>
      </c>
      <c r="F29" s="84">
        <v>2.3E-2</v>
      </c>
      <c r="G29" s="8"/>
    </row>
    <row r="30" spans="1:7" x14ac:dyDescent="0.25">
      <c r="A30" s="11">
        <v>44131</v>
      </c>
      <c r="B30" s="410">
        <v>1062</v>
      </c>
      <c r="C30" s="410">
        <v>789</v>
      </c>
      <c r="D30" s="257">
        <v>0.73</v>
      </c>
      <c r="E30" s="113">
        <v>40996</v>
      </c>
      <c r="F30" s="84">
        <v>2.5999999999999999E-2</v>
      </c>
      <c r="G30" s="8"/>
    </row>
    <row r="31" spans="1:7" x14ac:dyDescent="0.25">
      <c r="A31" s="11">
        <v>44138</v>
      </c>
      <c r="B31" s="410">
        <v>957</v>
      </c>
      <c r="C31" s="410">
        <v>817</v>
      </c>
      <c r="D31" s="257">
        <v>0.76</v>
      </c>
      <c r="E31" s="113">
        <v>42985</v>
      </c>
      <c r="F31" s="84">
        <v>2.1999999999999999E-2</v>
      </c>
      <c r="G31" s="8"/>
    </row>
    <row r="32" spans="1:7" x14ac:dyDescent="0.25">
      <c r="A32" s="11">
        <v>44145</v>
      </c>
      <c r="B32" s="410">
        <v>1004</v>
      </c>
      <c r="C32" s="410">
        <v>808</v>
      </c>
      <c r="D32" s="257">
        <v>0.75</v>
      </c>
      <c r="E32" s="113">
        <v>41234</v>
      </c>
      <c r="F32" s="84">
        <v>2.4E-2</v>
      </c>
    </row>
    <row r="33" spans="1:6" x14ac:dyDescent="0.25">
      <c r="A33" s="11">
        <v>44152</v>
      </c>
      <c r="B33" s="410">
        <v>1004</v>
      </c>
      <c r="C33" s="410">
        <v>803</v>
      </c>
      <c r="D33" s="257">
        <v>0.75</v>
      </c>
      <c r="E33" s="113">
        <v>42319</v>
      </c>
      <c r="F33" s="84">
        <v>2.4E-2</v>
      </c>
    </row>
    <row r="34" spans="1:6" x14ac:dyDescent="0.25">
      <c r="A34" s="11">
        <v>44159</v>
      </c>
      <c r="B34" s="410">
        <v>805</v>
      </c>
      <c r="C34" s="410">
        <v>809</v>
      </c>
      <c r="D34" s="257">
        <v>0.75</v>
      </c>
      <c r="E34" s="113">
        <v>42704</v>
      </c>
      <c r="F34" s="84">
        <v>1.9E-2</v>
      </c>
    </row>
    <row r="35" spans="1:6" x14ac:dyDescent="0.25">
      <c r="A35" s="11">
        <v>44166</v>
      </c>
      <c r="B35" s="410">
        <v>813</v>
      </c>
      <c r="C35" s="410">
        <v>819</v>
      </c>
      <c r="D35" s="257">
        <v>0.76</v>
      </c>
      <c r="E35" s="113">
        <v>42687</v>
      </c>
      <c r="F35" s="84">
        <v>1.9E-2</v>
      </c>
    </row>
    <row r="36" spans="1:6" x14ac:dyDescent="0.25">
      <c r="A36" s="11">
        <v>44173</v>
      </c>
      <c r="B36" s="410">
        <v>774</v>
      </c>
      <c r="C36" s="410">
        <v>774</v>
      </c>
      <c r="D36" s="257">
        <v>0.72</v>
      </c>
      <c r="E36" s="113">
        <v>40403</v>
      </c>
      <c r="F36" s="84">
        <v>1.9E-2</v>
      </c>
    </row>
    <row r="37" spans="1:6" x14ac:dyDescent="0.25">
      <c r="A37" s="11">
        <v>44180</v>
      </c>
      <c r="B37" s="410">
        <v>780</v>
      </c>
      <c r="C37" s="410">
        <v>705</v>
      </c>
      <c r="D37" s="257">
        <v>0.66</v>
      </c>
      <c r="E37" s="113">
        <v>35954</v>
      </c>
      <c r="F37" s="84">
        <v>2.1999999999999999E-2</v>
      </c>
    </row>
    <row r="38" spans="1:6" x14ac:dyDescent="0.25">
      <c r="A38" s="11">
        <v>44187</v>
      </c>
      <c r="B38" s="410">
        <v>576</v>
      </c>
      <c r="C38" s="410">
        <v>670</v>
      </c>
      <c r="D38" s="257">
        <v>0.62</v>
      </c>
      <c r="E38" s="113">
        <v>34066</v>
      </c>
      <c r="F38" s="84">
        <v>1.7000000000000001E-2</v>
      </c>
    </row>
    <row r="39" spans="1:6" x14ac:dyDescent="0.25">
      <c r="A39" s="11">
        <v>44201</v>
      </c>
      <c r="B39" s="410">
        <v>1311</v>
      </c>
      <c r="C39" s="410">
        <v>709</v>
      </c>
      <c r="D39" s="257">
        <v>0.66</v>
      </c>
      <c r="E39" s="113">
        <v>36734</v>
      </c>
      <c r="F39" s="84">
        <v>3.5999999999999997E-2</v>
      </c>
    </row>
    <row r="40" spans="1:6" x14ac:dyDescent="0.25">
      <c r="A40" s="11">
        <v>44208</v>
      </c>
      <c r="B40" s="410">
        <v>1594</v>
      </c>
      <c r="C40" s="410">
        <v>726</v>
      </c>
      <c r="D40" s="257">
        <v>0.68</v>
      </c>
      <c r="E40" s="113">
        <v>37654</v>
      </c>
      <c r="F40" s="84">
        <v>4.2000000000000003E-2</v>
      </c>
    </row>
    <row r="41" spans="1:6" x14ac:dyDescent="0.25">
      <c r="A41" s="11">
        <v>44215</v>
      </c>
      <c r="B41" s="410">
        <v>1592</v>
      </c>
      <c r="C41" s="410">
        <v>743</v>
      </c>
      <c r="D41" s="257">
        <v>0.69</v>
      </c>
      <c r="E41" s="113">
        <v>38660</v>
      </c>
      <c r="F41" s="84">
        <v>4.1000000000000002E-2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3"/>
  <sheetViews>
    <sheetView showGridLines="0" zoomScale="89" zoomScaleNormal="90" workbookViewId="0">
      <pane ySplit="3" topLeftCell="A11"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1">
        <v>0.08</v>
      </c>
    </row>
    <row r="16" spans="1:16" x14ac:dyDescent="0.25">
      <c r="A16" s="208">
        <v>39</v>
      </c>
      <c r="B16" s="226">
        <v>44097</v>
      </c>
      <c r="C16" s="227">
        <v>95</v>
      </c>
      <c r="D16" s="391">
        <v>0.09</v>
      </c>
      <c r="E16" s="95"/>
    </row>
    <row r="17" spans="1:4" x14ac:dyDescent="0.25">
      <c r="A17" s="208">
        <v>40</v>
      </c>
      <c r="B17" s="226">
        <v>44104</v>
      </c>
      <c r="C17" s="227">
        <v>92</v>
      </c>
      <c r="D17" s="391">
        <v>0.09</v>
      </c>
    </row>
    <row r="18" spans="1:4" x14ac:dyDescent="0.25">
      <c r="A18" s="208">
        <v>41</v>
      </c>
      <c r="B18" s="226">
        <v>44111</v>
      </c>
      <c r="C18" s="227">
        <v>91</v>
      </c>
      <c r="D18" s="391">
        <v>0.08</v>
      </c>
    </row>
    <row r="19" spans="1:4" x14ac:dyDescent="0.25">
      <c r="A19" s="208">
        <v>42</v>
      </c>
      <c r="B19" s="226">
        <v>44118</v>
      </c>
      <c r="C19" s="227">
        <v>101</v>
      </c>
      <c r="D19" s="391">
        <v>0.09</v>
      </c>
    </row>
    <row r="20" spans="1:4" x14ac:dyDescent="0.25">
      <c r="A20" s="208">
        <v>43</v>
      </c>
      <c r="B20" s="226">
        <v>44125</v>
      </c>
      <c r="C20" s="227">
        <v>114</v>
      </c>
      <c r="D20" s="391">
        <v>0.11</v>
      </c>
    </row>
    <row r="21" spans="1:4" x14ac:dyDescent="0.25">
      <c r="A21" s="208">
        <v>44</v>
      </c>
      <c r="B21" s="226">
        <v>44132</v>
      </c>
      <c r="C21" s="227">
        <v>134</v>
      </c>
      <c r="D21" s="391">
        <v>0.12</v>
      </c>
    </row>
    <row r="22" spans="1:4" x14ac:dyDescent="0.25">
      <c r="A22" s="208">
        <v>45</v>
      </c>
      <c r="B22" s="226">
        <v>44139</v>
      </c>
      <c r="C22" s="227">
        <v>137</v>
      </c>
      <c r="D22" s="391">
        <v>0.13</v>
      </c>
    </row>
    <row r="23" spans="1:4" x14ac:dyDescent="0.25">
      <c r="A23" s="208">
        <v>46</v>
      </c>
      <c r="B23" s="226">
        <v>44146</v>
      </c>
      <c r="C23" s="227">
        <v>146</v>
      </c>
      <c r="D23" s="391">
        <v>0.14000000000000001</v>
      </c>
    </row>
    <row r="24" spans="1:4" x14ac:dyDescent="0.25">
      <c r="A24" s="208">
        <v>47</v>
      </c>
      <c r="B24" s="226">
        <v>44153</v>
      </c>
      <c r="C24" s="227">
        <v>141</v>
      </c>
      <c r="D24" s="391">
        <v>0.13</v>
      </c>
    </row>
    <row r="25" spans="1:4" x14ac:dyDescent="0.25">
      <c r="A25" s="208">
        <v>48</v>
      </c>
      <c r="B25" s="226">
        <v>44160</v>
      </c>
      <c r="C25" s="227">
        <v>129</v>
      </c>
      <c r="D25" s="391">
        <v>0.12</v>
      </c>
    </row>
    <row r="26" spans="1:4" x14ac:dyDescent="0.25">
      <c r="A26" s="208">
        <v>49</v>
      </c>
      <c r="B26" s="226">
        <v>44167</v>
      </c>
      <c r="C26" s="227">
        <v>128</v>
      </c>
      <c r="D26" s="391">
        <v>0.12</v>
      </c>
    </row>
    <row r="27" spans="1:4" x14ac:dyDescent="0.25">
      <c r="A27" s="208">
        <v>50</v>
      </c>
      <c r="B27" s="226">
        <v>44174</v>
      </c>
      <c r="C27" s="227">
        <v>117</v>
      </c>
      <c r="D27" s="391">
        <v>0.11</v>
      </c>
    </row>
    <row r="28" spans="1:4" x14ac:dyDescent="0.25">
      <c r="A28" s="208">
        <v>51</v>
      </c>
      <c r="B28" s="226">
        <v>44181</v>
      </c>
      <c r="C28" s="227">
        <v>140</v>
      </c>
      <c r="D28" s="391">
        <v>0.13</v>
      </c>
    </row>
    <row r="29" spans="1:4" x14ac:dyDescent="0.25">
      <c r="A29" s="208">
        <v>52</v>
      </c>
      <c r="B29" s="226">
        <v>44188</v>
      </c>
      <c r="C29" s="227">
        <v>138</v>
      </c>
      <c r="D29" s="391">
        <v>0.13</v>
      </c>
    </row>
    <row r="30" spans="1:4" x14ac:dyDescent="0.25">
      <c r="A30" s="208">
        <v>53</v>
      </c>
      <c r="B30" s="226">
        <v>44194</v>
      </c>
      <c r="C30" s="227">
        <v>149</v>
      </c>
      <c r="D30" s="391">
        <v>0.14000000000000001</v>
      </c>
    </row>
    <row r="31" spans="1:4" x14ac:dyDescent="0.25">
      <c r="A31" s="426">
        <v>1</v>
      </c>
      <c r="B31" s="226">
        <v>44201</v>
      </c>
      <c r="C31" s="208">
        <v>154</v>
      </c>
      <c r="D31" s="77">
        <v>0.14000000000000001</v>
      </c>
    </row>
    <row r="32" spans="1:4" x14ac:dyDescent="0.25">
      <c r="A32" s="426">
        <v>2</v>
      </c>
      <c r="B32" s="226">
        <v>44209</v>
      </c>
      <c r="C32" s="208">
        <v>180</v>
      </c>
      <c r="D32" s="77">
        <v>0.17</v>
      </c>
    </row>
    <row r="33" spans="1:4" x14ac:dyDescent="0.25">
      <c r="A33" s="426">
        <v>3</v>
      </c>
      <c r="B33" s="226">
        <v>44216</v>
      </c>
      <c r="C33" s="208">
        <v>172</v>
      </c>
      <c r="D33" s="77">
        <v>0.16</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18"/>
  <sheetViews>
    <sheetView workbookViewId="0">
      <pane xSplit="1" ySplit="3" topLeftCell="B29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2"/>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27"/>
  <sheetViews>
    <sheetView workbookViewId="0">
      <pane xSplit="1" ySplit="3" topLeftCell="B90" activePane="bottomRight" state="frozen"/>
      <selection pane="topRight" activeCell="B1" sqref="B1"/>
      <selection pane="bottomLeft" activeCell="A4" sqref="A4"/>
      <selection pane="bottomRight"/>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93">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
      <c r="A41" s="308">
        <v>44111</v>
      </c>
      <c r="B41" s="396">
        <v>17609</v>
      </c>
      <c r="C41" s="304">
        <v>0.91383380990000007</v>
      </c>
      <c r="D41" s="304">
        <v>5.8936589099999999E-2</v>
      </c>
      <c r="E41" s="304">
        <v>2.7213923799999998E-2</v>
      </c>
      <c r="O41" s="307">
        <v>44111</v>
      </c>
      <c r="P41" s="410">
        <v>16807</v>
      </c>
      <c r="Q41" s="413">
        <v>0.9160221341</v>
      </c>
      <c r="R41" s="413">
        <v>5.7982066999999998E-2</v>
      </c>
      <c r="S41" s="413">
        <v>2.5983258299999999E-2</v>
      </c>
    </row>
    <row r="42" spans="1:19" x14ac:dyDescent="0.2">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6">
        <v>8295</v>
      </c>
      <c r="C49" s="304">
        <v>0.90184157970000001</v>
      </c>
      <c r="D49" s="304">
        <v>6.7593092499999993E-2</v>
      </c>
      <c r="E49" s="304">
        <v>3.05653278E-2</v>
      </c>
      <c r="O49" s="397">
        <v>44123</v>
      </c>
      <c r="P49" s="410">
        <v>6819</v>
      </c>
      <c r="Q49" s="413">
        <v>0.90933077749999991</v>
      </c>
      <c r="R49" s="413">
        <v>6.55983173E-2</v>
      </c>
      <c r="S49" s="413">
        <v>2.5070905299999998E-2</v>
      </c>
    </row>
    <row r="50" spans="1:19" x14ac:dyDescent="0.2">
      <c r="A50" s="308">
        <v>44124</v>
      </c>
      <c r="B50" s="396">
        <v>11170</v>
      </c>
      <c r="C50" s="304">
        <v>0.91173418880000001</v>
      </c>
      <c r="D50" s="304">
        <v>5.7586578100000001E-2</v>
      </c>
      <c r="E50" s="304">
        <v>3.0679233199999999E-2</v>
      </c>
      <c r="O50" s="397">
        <v>44124</v>
      </c>
      <c r="P50" s="410">
        <v>9823</v>
      </c>
      <c r="Q50" s="413">
        <v>0.91861128619999999</v>
      </c>
      <c r="R50" s="413">
        <v>5.5271904199999999E-2</v>
      </c>
      <c r="S50" s="413">
        <v>2.6116809599999999E-2</v>
      </c>
    </row>
    <row r="51" spans="1:19" x14ac:dyDescent="0.2">
      <c r="A51" s="308">
        <v>44125</v>
      </c>
      <c r="B51" s="396">
        <v>12658</v>
      </c>
      <c r="C51" s="304">
        <v>0.91220246369999991</v>
      </c>
      <c r="D51" s="304">
        <v>5.63821506E-2</v>
      </c>
      <c r="E51" s="304">
        <v>3.1415385599999998E-2</v>
      </c>
      <c r="O51" s="397">
        <v>44125</v>
      </c>
      <c r="P51" s="410">
        <v>11441</v>
      </c>
      <c r="Q51" s="413">
        <v>0.9155374208</v>
      </c>
      <c r="R51" s="413">
        <v>5.6065840900000004E-2</v>
      </c>
      <c r="S51" s="413">
        <v>2.8396738300000002E-2</v>
      </c>
    </row>
    <row r="52" spans="1:19" x14ac:dyDescent="0.2">
      <c r="A52" s="308">
        <v>44126</v>
      </c>
      <c r="B52" s="396">
        <v>12905</v>
      </c>
      <c r="C52" s="304">
        <v>0.90865081010000004</v>
      </c>
      <c r="D52" s="304">
        <v>5.9272712599999999E-2</v>
      </c>
      <c r="E52" s="304">
        <v>3.2076477300000003E-2</v>
      </c>
      <c r="O52" s="397">
        <v>44126</v>
      </c>
      <c r="P52" s="410">
        <v>11881</v>
      </c>
      <c r="Q52" s="413">
        <v>0.91195473109999992</v>
      </c>
      <c r="R52" s="413">
        <v>5.84584909E-2</v>
      </c>
      <c r="S52" s="413">
        <v>2.9586778100000002E-2</v>
      </c>
    </row>
    <row r="53" spans="1:19" x14ac:dyDescent="0.2">
      <c r="A53" s="308">
        <v>44127</v>
      </c>
      <c r="B53" s="396">
        <v>13540</v>
      </c>
      <c r="C53" s="304">
        <v>0.89224200339999993</v>
      </c>
      <c r="D53" s="304">
        <v>7.3638630400000002E-2</v>
      </c>
      <c r="E53" s="304">
        <v>3.4119366200000001E-2</v>
      </c>
      <c r="O53" s="397">
        <v>44127</v>
      </c>
      <c r="P53" s="410">
        <v>12871</v>
      </c>
      <c r="Q53" s="413">
        <v>0.89407575280000007</v>
      </c>
      <c r="R53" s="413">
        <v>7.3544134599999991E-2</v>
      </c>
      <c r="S53" s="413">
        <v>3.2380112500000002E-2</v>
      </c>
    </row>
    <row r="54" spans="1:19" x14ac:dyDescent="0.2">
      <c r="A54" s="308">
        <v>44130</v>
      </c>
      <c r="B54" s="396">
        <v>16336</v>
      </c>
      <c r="C54" s="304">
        <v>0.92459475219999998</v>
      </c>
      <c r="D54" s="304">
        <v>4.9265317400000001E-2</v>
      </c>
      <c r="E54" s="304">
        <v>2.6139930299999999E-2</v>
      </c>
      <c r="O54" s="397">
        <v>44130</v>
      </c>
      <c r="P54" s="410">
        <v>14637</v>
      </c>
      <c r="Q54" s="413">
        <v>0.92730976369999996</v>
      </c>
      <c r="R54" s="413">
        <v>4.9284271000000004E-2</v>
      </c>
      <c r="S54" s="413">
        <v>2.34059652E-2</v>
      </c>
    </row>
    <row r="55" spans="1:19" x14ac:dyDescent="0.2">
      <c r="A55" s="308">
        <v>44131</v>
      </c>
      <c r="B55" s="396">
        <v>19197</v>
      </c>
      <c r="C55" s="304">
        <v>0.92473522339999992</v>
      </c>
      <c r="D55" s="304">
        <v>4.7904290999999995E-2</v>
      </c>
      <c r="E55" s="304">
        <v>2.7344617800000002E-2</v>
      </c>
      <c r="O55" s="397">
        <v>44131</v>
      </c>
      <c r="P55" s="410">
        <v>17735</v>
      </c>
      <c r="Q55" s="413">
        <v>0.92697587260000003</v>
      </c>
      <c r="R55" s="413">
        <v>4.7777578299999998E-2</v>
      </c>
      <c r="S55" s="413">
        <v>2.5236454300000002E-2</v>
      </c>
    </row>
    <row r="56" spans="1:19" x14ac:dyDescent="0.2">
      <c r="A56" s="308">
        <v>44132</v>
      </c>
      <c r="B56" s="396">
        <v>20214</v>
      </c>
      <c r="C56" s="304">
        <v>0.9225689306</v>
      </c>
      <c r="D56" s="304">
        <v>4.8910906699999999E-2</v>
      </c>
      <c r="E56" s="304">
        <v>2.8501576300000001E-2</v>
      </c>
      <c r="O56" s="397">
        <v>44132</v>
      </c>
      <c r="P56" s="410">
        <v>18763</v>
      </c>
      <c r="Q56" s="413">
        <v>0.92496699869999999</v>
      </c>
      <c r="R56" s="413">
        <v>4.8607658499999998E-2</v>
      </c>
      <c r="S56" s="413">
        <v>2.6415342399999996E-2</v>
      </c>
    </row>
    <row r="57" spans="1:19" x14ac:dyDescent="0.2">
      <c r="A57" s="308">
        <v>44133</v>
      </c>
      <c r="B57" s="396">
        <v>21106</v>
      </c>
      <c r="C57" s="304">
        <v>0.91827730819999998</v>
      </c>
      <c r="D57" s="304">
        <v>5.1858201600000001E-2</v>
      </c>
      <c r="E57" s="304">
        <v>2.98466166E-2</v>
      </c>
      <c r="O57" s="397">
        <v>44133</v>
      </c>
      <c r="P57" s="410">
        <v>19894</v>
      </c>
      <c r="Q57" s="413">
        <v>0.92030906579999994</v>
      </c>
      <c r="R57" s="413">
        <v>5.1539789400000001E-2</v>
      </c>
      <c r="S57" s="413">
        <v>2.8141138099999997E-2</v>
      </c>
    </row>
    <row r="58" spans="1:19" x14ac:dyDescent="0.2">
      <c r="A58" s="308">
        <v>44134</v>
      </c>
      <c r="B58" s="396">
        <v>21470</v>
      </c>
      <c r="C58" s="304">
        <v>0.90873106709999996</v>
      </c>
      <c r="D58" s="304">
        <v>5.9104844999999996E-2</v>
      </c>
      <c r="E58" s="304">
        <v>3.2153646000000001E-2</v>
      </c>
      <c r="O58" s="397">
        <v>44134</v>
      </c>
      <c r="P58" s="410">
        <v>20618</v>
      </c>
      <c r="Q58" s="413">
        <v>0.90959322329999992</v>
      </c>
      <c r="R58" s="413">
        <v>5.9531352000000003E-2</v>
      </c>
      <c r="S58" s="413">
        <v>3.08673946E-2</v>
      </c>
    </row>
    <row r="59" spans="1:19" x14ac:dyDescent="0.2">
      <c r="A59" s="308">
        <v>44137</v>
      </c>
      <c r="B59" s="396">
        <v>23399</v>
      </c>
      <c r="C59" s="304">
        <v>0.90504224379999998</v>
      </c>
      <c r="D59" s="304">
        <v>6.2137369499999998E-2</v>
      </c>
      <c r="E59" s="304">
        <v>3.28046668E-2</v>
      </c>
      <c r="O59" s="307">
        <v>44137</v>
      </c>
      <c r="P59" s="410">
        <v>21324</v>
      </c>
      <c r="Q59" s="413">
        <v>0.90797090210000009</v>
      </c>
      <c r="R59" s="413">
        <v>6.2098299199999998E-2</v>
      </c>
      <c r="S59" s="413">
        <v>2.9917939899999996E-2</v>
      </c>
    </row>
    <row r="60" spans="1:19" x14ac:dyDescent="0.2">
      <c r="A60" s="308">
        <v>44138</v>
      </c>
      <c r="B60" s="396">
        <v>24754</v>
      </c>
      <c r="C60" s="304">
        <v>0.90523510790000006</v>
      </c>
      <c r="D60" s="304">
        <v>5.9822964299999996E-2</v>
      </c>
      <c r="E60" s="304">
        <v>3.4923348100000001E-2</v>
      </c>
      <c r="O60" s="307">
        <v>44138</v>
      </c>
      <c r="P60" s="410">
        <v>23034</v>
      </c>
      <c r="Q60" s="413">
        <v>0.90780938879999995</v>
      </c>
      <c r="R60" s="413">
        <v>5.96833435E-2</v>
      </c>
      <c r="S60" s="413">
        <v>3.24936932E-2</v>
      </c>
    </row>
    <row r="61" spans="1:19" x14ac:dyDescent="0.2">
      <c r="A61" s="308">
        <v>44139</v>
      </c>
      <c r="B61" s="396">
        <v>25098</v>
      </c>
      <c r="C61" s="304">
        <v>0.90750422330000002</v>
      </c>
      <c r="D61" s="304">
        <v>5.7092753099999997E-2</v>
      </c>
      <c r="E61" s="304">
        <v>3.5380870799999992E-2</v>
      </c>
      <c r="O61" s="307">
        <v>44139</v>
      </c>
      <c r="P61" s="410">
        <v>23511</v>
      </c>
      <c r="Q61" s="413">
        <v>0.91014442019999997</v>
      </c>
      <c r="R61" s="413">
        <v>5.6683586500000001E-2</v>
      </c>
      <c r="S61" s="413">
        <v>3.3153418300000001E-2</v>
      </c>
    </row>
    <row r="62" spans="1:19" x14ac:dyDescent="0.2">
      <c r="A62" s="308">
        <v>44140</v>
      </c>
      <c r="B62" s="396">
        <v>25915</v>
      </c>
      <c r="C62" s="304">
        <v>0.90376223359999996</v>
      </c>
      <c r="D62" s="304">
        <v>5.96460033E-2</v>
      </c>
      <c r="E62" s="304">
        <v>3.6569608100000005E-2</v>
      </c>
      <c r="O62" s="307">
        <v>44140</v>
      </c>
      <c r="P62" s="410">
        <v>24412</v>
      </c>
      <c r="Q62" s="413">
        <v>0.90642929720000009</v>
      </c>
      <c r="R62" s="413">
        <v>5.9089200800000005E-2</v>
      </c>
      <c r="S62" s="413">
        <v>3.4464353900000001E-2</v>
      </c>
    </row>
    <row r="63" spans="1:19" x14ac:dyDescent="0.2">
      <c r="A63" s="308">
        <v>44141</v>
      </c>
      <c r="B63" s="396">
        <v>26935</v>
      </c>
      <c r="C63" s="304">
        <v>0.88616195279999999</v>
      </c>
      <c r="D63" s="304">
        <v>7.3829631600000001E-2</v>
      </c>
      <c r="E63" s="304">
        <v>3.9994764300000006E-2</v>
      </c>
      <c r="O63" s="307">
        <v>44141</v>
      </c>
      <c r="P63" s="410">
        <v>25849</v>
      </c>
      <c r="Q63" s="413">
        <v>0.88778894310000001</v>
      </c>
      <c r="R63" s="413">
        <v>7.3769063800000007E-2</v>
      </c>
      <c r="S63" s="413">
        <v>3.8430753599999999E-2</v>
      </c>
    </row>
    <row r="64" spans="1:19" x14ac:dyDescent="0.2">
      <c r="A64" s="308">
        <v>44144</v>
      </c>
      <c r="B64" s="396">
        <v>29350</v>
      </c>
      <c r="C64" s="304">
        <v>0.89847379380000003</v>
      </c>
      <c r="D64" s="304">
        <v>6.0354845800000001E-2</v>
      </c>
      <c r="E64" s="304">
        <v>4.1149892799999997E-2</v>
      </c>
      <c r="O64" s="307">
        <v>44144</v>
      </c>
      <c r="P64" s="410">
        <v>27319</v>
      </c>
      <c r="Q64" s="413">
        <v>0.90098406399999997</v>
      </c>
      <c r="R64" s="413">
        <v>6.0658546600000002E-2</v>
      </c>
      <c r="S64" s="413">
        <v>3.8340219299999999E-2</v>
      </c>
    </row>
    <row r="65" spans="1:19" x14ac:dyDescent="0.2">
      <c r="A65" s="308">
        <v>44145</v>
      </c>
      <c r="B65" s="396">
        <v>31276</v>
      </c>
      <c r="C65" s="304">
        <v>0.89554433119999999</v>
      </c>
      <c r="D65" s="304">
        <v>6.0276355599999998E-2</v>
      </c>
      <c r="E65" s="304">
        <v>4.4153583000000003E-2</v>
      </c>
      <c r="O65" s="307">
        <v>44145</v>
      </c>
      <c r="P65" s="410">
        <v>29486</v>
      </c>
      <c r="Q65" s="413">
        <v>0.89830437020000009</v>
      </c>
      <c r="R65" s="413">
        <v>6.0034441299999998E-2</v>
      </c>
      <c r="S65" s="413">
        <v>4.1642610199999999E-2</v>
      </c>
    </row>
    <row r="66" spans="1:19" x14ac:dyDescent="0.2">
      <c r="A66" s="308">
        <v>44146</v>
      </c>
      <c r="B66" s="396">
        <v>31692</v>
      </c>
      <c r="C66" s="304">
        <v>0.89503801380000003</v>
      </c>
      <c r="D66" s="304">
        <v>6.0118061899999999E-2</v>
      </c>
      <c r="E66" s="304">
        <v>4.4815334400000004E-2</v>
      </c>
      <c r="O66" s="307">
        <v>44146</v>
      </c>
      <c r="P66" s="410">
        <v>30028</v>
      </c>
      <c r="Q66" s="413">
        <v>0.89784691510000003</v>
      </c>
      <c r="R66" s="413">
        <v>5.9671659699999997E-2</v>
      </c>
      <c r="S66" s="413">
        <v>4.2458557199999997E-2</v>
      </c>
    </row>
    <row r="67" spans="1:19" x14ac:dyDescent="0.2">
      <c r="A67" s="308">
        <v>44147</v>
      </c>
      <c r="B67" s="396">
        <v>31073</v>
      </c>
      <c r="C67" s="304">
        <v>0.89225663489999996</v>
      </c>
      <c r="D67" s="304">
        <v>6.1716170200000003E-2</v>
      </c>
      <c r="E67" s="304">
        <v>4.6003189800000004E-2</v>
      </c>
      <c r="O67" s="307">
        <v>44147</v>
      </c>
      <c r="P67" s="410">
        <v>29596</v>
      </c>
      <c r="Q67" s="413">
        <v>0.89488056809999994</v>
      </c>
      <c r="R67" s="413">
        <v>6.1268480299999997E-2</v>
      </c>
      <c r="S67" s="413">
        <v>4.3829201299999995E-2</v>
      </c>
    </row>
    <row r="68" spans="1:19" x14ac:dyDescent="0.2">
      <c r="A68" s="308">
        <v>44148</v>
      </c>
      <c r="B68" s="396">
        <v>26855</v>
      </c>
      <c r="C68" s="304">
        <v>0.88434123549999999</v>
      </c>
      <c r="D68" s="304">
        <v>6.9575414900000007E-2</v>
      </c>
      <c r="E68" s="304">
        <v>4.6066353799999994E-2</v>
      </c>
      <c r="O68" s="397">
        <v>44148</v>
      </c>
      <c r="P68" s="410">
        <v>25685</v>
      </c>
      <c r="Q68" s="413">
        <v>0.8863749005999999</v>
      </c>
      <c r="R68" s="413">
        <v>6.9597733500000009E-2</v>
      </c>
      <c r="S68" s="413">
        <v>4.4012261200000007E-2</v>
      </c>
    </row>
    <row r="69" spans="1:19" x14ac:dyDescent="0.2">
      <c r="A69" s="308">
        <v>44151</v>
      </c>
      <c r="B69" s="396">
        <v>27107</v>
      </c>
      <c r="C69" s="304">
        <v>0.89138151919999997</v>
      </c>
      <c r="D69" s="304">
        <v>6.2069390100000003E-2</v>
      </c>
      <c r="E69" s="304">
        <v>4.4922166499999999E-2</v>
      </c>
      <c r="O69" s="397">
        <v>44151</v>
      </c>
      <c r="P69" s="410">
        <v>25392</v>
      </c>
      <c r="Q69" s="413">
        <v>0.89459628339999997</v>
      </c>
      <c r="R69" s="413">
        <v>6.3283549799999991E-2</v>
      </c>
      <c r="S69" s="413">
        <v>4.2097398599999988E-2</v>
      </c>
    </row>
    <row r="70" spans="1:19" x14ac:dyDescent="0.2">
      <c r="A70" s="308">
        <v>44152</v>
      </c>
      <c r="B70" s="396">
        <v>33047</v>
      </c>
      <c r="C70" s="304">
        <v>0.88828297879999996</v>
      </c>
      <c r="D70" s="304">
        <v>6.4904205899999998E-2</v>
      </c>
      <c r="E70" s="304">
        <v>4.6792769500000005E-2</v>
      </c>
      <c r="O70" s="307">
        <v>44152</v>
      </c>
      <c r="P70" s="410">
        <v>30824</v>
      </c>
      <c r="Q70" s="413">
        <v>0.89155689049999998</v>
      </c>
      <c r="R70" s="413">
        <v>6.4789847400000003E-2</v>
      </c>
      <c r="S70" s="413">
        <v>4.3631787600000006E-2</v>
      </c>
    </row>
    <row r="71" spans="1:19" x14ac:dyDescent="0.2">
      <c r="A71" s="308">
        <v>44153</v>
      </c>
      <c r="B71" s="396">
        <v>32553</v>
      </c>
      <c r="C71" s="304">
        <v>0.88863134609999994</v>
      </c>
      <c r="D71" s="304">
        <v>6.52855663E-2</v>
      </c>
      <c r="E71" s="304">
        <v>4.6063778E-2</v>
      </c>
      <c r="O71" s="307">
        <v>44153</v>
      </c>
      <c r="P71" s="410">
        <v>30536</v>
      </c>
      <c r="Q71" s="263">
        <v>0.89206230870000003</v>
      </c>
      <c r="R71" s="263">
        <v>6.4648998400000005E-2</v>
      </c>
      <c r="S71" s="263">
        <v>4.3269375199999995E-2</v>
      </c>
    </row>
    <row r="72" spans="1:19" x14ac:dyDescent="0.2">
      <c r="A72" s="308">
        <v>44154</v>
      </c>
      <c r="B72" s="396">
        <v>32024</v>
      </c>
      <c r="C72" s="304">
        <v>0.88727192909999997</v>
      </c>
      <c r="D72" s="304">
        <v>6.7444218299999997E-2</v>
      </c>
      <c r="E72" s="304">
        <v>4.5264547299999999E-2</v>
      </c>
      <c r="O72" s="307">
        <v>44154</v>
      </c>
      <c r="P72" s="410">
        <v>30125</v>
      </c>
      <c r="Q72" s="263">
        <v>0.8912004671</v>
      </c>
      <c r="R72" s="263">
        <v>6.6150699899999998E-2</v>
      </c>
      <c r="S72" s="263">
        <v>4.2630228399999998E-2</v>
      </c>
    </row>
    <row r="73" spans="1:19" x14ac:dyDescent="0.2">
      <c r="A73" s="308">
        <v>44155</v>
      </c>
      <c r="B73" s="396">
        <v>28857</v>
      </c>
      <c r="C73" s="304">
        <v>0.8694719595</v>
      </c>
      <c r="D73" s="304">
        <v>8.2181759100000001E-2</v>
      </c>
      <c r="E73" s="304">
        <v>4.8332442999999996E-2</v>
      </c>
      <c r="O73" s="307">
        <v>44155</v>
      </c>
      <c r="P73" s="410">
        <v>27705</v>
      </c>
      <c r="Q73" s="263">
        <v>0.87187213220000004</v>
      </c>
      <c r="R73" s="263">
        <v>8.1702013900000009E-2</v>
      </c>
      <c r="S73" s="263">
        <v>4.6414786400000005E-2</v>
      </c>
    </row>
    <row r="74" spans="1:19" x14ac:dyDescent="0.2">
      <c r="A74" s="308">
        <v>44158</v>
      </c>
      <c r="B74" s="396">
        <v>29202</v>
      </c>
      <c r="C74" s="304">
        <v>0.89465920539999999</v>
      </c>
      <c r="D74" s="304">
        <v>6.3053207400000005E-2</v>
      </c>
      <c r="E74" s="304">
        <v>4.2264734499999998E-2</v>
      </c>
      <c r="O74" s="307">
        <v>44158</v>
      </c>
      <c r="P74" s="410">
        <v>26550</v>
      </c>
      <c r="Q74" s="263">
        <v>0.89674439810000006</v>
      </c>
      <c r="R74" s="263">
        <v>6.3381559599999998E-2</v>
      </c>
      <c r="S74" s="263">
        <v>3.8454105399999994E-2</v>
      </c>
    </row>
    <row r="75" spans="1:19" x14ac:dyDescent="0.2">
      <c r="A75" s="308">
        <v>44159</v>
      </c>
      <c r="B75" s="396">
        <v>28845</v>
      </c>
      <c r="C75" s="304">
        <v>0.89634070850000003</v>
      </c>
      <c r="D75" s="304">
        <v>6.28018667E-2</v>
      </c>
      <c r="E75" s="304">
        <v>4.0837386900000001E-2</v>
      </c>
      <c r="O75" s="307">
        <v>44159</v>
      </c>
      <c r="P75" s="410">
        <v>26940</v>
      </c>
      <c r="Q75" s="263">
        <v>0.89881442140000001</v>
      </c>
      <c r="R75" s="263">
        <v>6.3046904900000006E-2</v>
      </c>
      <c r="S75" s="263">
        <v>3.8120087599999998E-2</v>
      </c>
    </row>
    <row r="76" spans="1:19" x14ac:dyDescent="0.2">
      <c r="A76" s="308">
        <v>44160</v>
      </c>
      <c r="B76" s="396">
        <v>27865</v>
      </c>
      <c r="C76" s="304">
        <v>0.90003453710000003</v>
      </c>
      <c r="D76" s="304">
        <v>6.0466516499999998E-2</v>
      </c>
      <c r="E76" s="304">
        <v>3.9478209800000004E-2</v>
      </c>
      <c r="O76" s="307">
        <v>44160</v>
      </c>
      <c r="P76" s="410">
        <v>26182</v>
      </c>
      <c r="Q76" s="263">
        <v>0.90257045960000004</v>
      </c>
      <c r="R76" s="263">
        <v>6.0304571899999999E-2</v>
      </c>
      <c r="S76" s="263">
        <v>3.7104236800000003E-2</v>
      </c>
    </row>
    <row r="77" spans="1:19" x14ac:dyDescent="0.2">
      <c r="A77" s="308">
        <v>44161</v>
      </c>
      <c r="B77" s="396">
        <v>27236</v>
      </c>
      <c r="C77" s="304">
        <v>0.89937804960000001</v>
      </c>
      <c r="D77" s="304">
        <v>6.21299638E-2</v>
      </c>
      <c r="E77" s="304">
        <v>3.8471962999999998E-2</v>
      </c>
      <c r="O77" s="307">
        <v>44161</v>
      </c>
      <c r="P77" s="410">
        <v>25887</v>
      </c>
      <c r="Q77" s="263">
        <v>0.90170650809999997</v>
      </c>
      <c r="R77" s="263">
        <v>6.1718005400000005E-2</v>
      </c>
      <c r="S77" s="263">
        <v>3.6555466299999999E-2</v>
      </c>
    </row>
    <row r="78" spans="1:19" x14ac:dyDescent="0.2">
      <c r="A78" s="308">
        <v>44162</v>
      </c>
      <c r="B78" s="396">
        <v>25419</v>
      </c>
      <c r="C78" s="304">
        <v>0.88818261860000003</v>
      </c>
      <c r="D78" s="304">
        <v>7.3636662500000005E-2</v>
      </c>
      <c r="E78" s="304">
        <v>3.8167503800000002E-2</v>
      </c>
      <c r="O78" s="307">
        <v>44162</v>
      </c>
      <c r="P78" s="410">
        <v>24406</v>
      </c>
      <c r="Q78" s="263">
        <v>0.88990414240000004</v>
      </c>
      <c r="R78" s="263">
        <v>7.3566554399999998E-2</v>
      </c>
      <c r="S78" s="263">
        <v>3.6518566199999998E-2</v>
      </c>
    </row>
    <row r="79" spans="1:19" x14ac:dyDescent="0.2">
      <c r="A79" s="308">
        <v>44165</v>
      </c>
      <c r="B79" s="396">
        <v>23340</v>
      </c>
      <c r="C79" s="304">
        <v>0.89868409829999996</v>
      </c>
      <c r="D79" s="304">
        <v>6.5974914699999998E-2</v>
      </c>
      <c r="E79" s="304">
        <v>3.5315626500000002E-2</v>
      </c>
      <c r="O79" s="307">
        <v>44165</v>
      </c>
      <c r="P79" s="410">
        <v>21959</v>
      </c>
      <c r="Q79" s="263">
        <v>0.90124223129999992</v>
      </c>
      <c r="R79" s="263">
        <v>6.5520208300000007E-2</v>
      </c>
      <c r="S79" s="263">
        <v>3.3213745199999999E-2</v>
      </c>
    </row>
    <row r="80" spans="1:19" x14ac:dyDescent="0.2">
      <c r="A80" s="308">
        <v>44166</v>
      </c>
      <c r="B80" s="396">
        <v>24836</v>
      </c>
      <c r="C80" s="304">
        <v>0.90278824740000008</v>
      </c>
      <c r="D80" s="304">
        <v>6.2120143599999997E-2</v>
      </c>
      <c r="E80" s="304">
        <v>3.5070868399999997E-2</v>
      </c>
      <c r="O80" s="307">
        <v>44166</v>
      </c>
      <c r="P80" s="410">
        <v>23502</v>
      </c>
      <c r="Q80" s="263">
        <v>0.90504457189999998</v>
      </c>
      <c r="R80" s="263">
        <v>6.17377972E-2</v>
      </c>
      <c r="S80" s="263">
        <v>3.3198323199999998E-2</v>
      </c>
    </row>
    <row r="81" spans="1:19" x14ac:dyDescent="0.2">
      <c r="A81" s="308">
        <v>44167</v>
      </c>
      <c r="B81" s="396">
        <v>24495</v>
      </c>
      <c r="C81" s="304">
        <v>0.90276854829999997</v>
      </c>
      <c r="D81" s="304">
        <v>6.1939424E-2</v>
      </c>
      <c r="E81" s="304">
        <v>3.5270827399999996E-2</v>
      </c>
      <c r="O81" s="307">
        <v>44167</v>
      </c>
      <c r="P81" s="410">
        <v>23597</v>
      </c>
      <c r="Q81" s="263">
        <v>0.90442053039999992</v>
      </c>
      <c r="R81" s="263">
        <v>6.1544185199999997E-2</v>
      </c>
      <c r="S81" s="263">
        <v>3.4016280500000003E-2</v>
      </c>
    </row>
    <row r="82" spans="1:19" x14ac:dyDescent="0.2">
      <c r="A82" s="308">
        <v>44168</v>
      </c>
      <c r="B82" s="396">
        <v>23975</v>
      </c>
      <c r="C82" s="304">
        <v>0.89881516380000004</v>
      </c>
      <c r="D82" s="304">
        <v>6.6565334800000001E-2</v>
      </c>
      <c r="E82" s="304">
        <v>3.4596836900000004E-2</v>
      </c>
      <c r="O82" s="307">
        <v>44168</v>
      </c>
      <c r="P82" s="410">
        <v>22832</v>
      </c>
      <c r="Q82" s="263">
        <v>0.90108910110000007</v>
      </c>
      <c r="R82" s="263">
        <v>6.5957168400000002E-2</v>
      </c>
      <c r="S82" s="263">
        <v>3.29339939E-2</v>
      </c>
    </row>
    <row r="83" spans="1:19" x14ac:dyDescent="0.2">
      <c r="A83" s="308">
        <v>44169</v>
      </c>
      <c r="B83" s="396">
        <v>24227</v>
      </c>
      <c r="C83" s="304">
        <v>0.85698895060000002</v>
      </c>
      <c r="D83" s="304">
        <v>0.10665228010000001</v>
      </c>
      <c r="E83" s="304">
        <v>3.6345590699999999E-2</v>
      </c>
      <c r="O83" s="307">
        <v>44169</v>
      </c>
      <c r="P83" s="410">
        <v>23161</v>
      </c>
      <c r="Q83" s="263">
        <v>0.85954646950000002</v>
      </c>
      <c r="R83" s="263">
        <v>0.1057686932</v>
      </c>
      <c r="S83" s="263">
        <v>3.4672504999999999E-2</v>
      </c>
    </row>
    <row r="84" spans="1:19" x14ac:dyDescent="0.2">
      <c r="A84" s="308">
        <v>44172</v>
      </c>
      <c r="B84" s="396">
        <v>25714</v>
      </c>
      <c r="C84" s="304">
        <v>0.89864212310000002</v>
      </c>
      <c r="D84" s="304">
        <v>6.5067406999999994E-2</v>
      </c>
      <c r="E84" s="304">
        <v>3.6260401300000002E-2</v>
      </c>
      <c r="O84" s="307">
        <v>44172</v>
      </c>
      <c r="P84" s="410">
        <v>24036</v>
      </c>
      <c r="Q84" s="263">
        <v>0.90124921600000008</v>
      </c>
      <c r="R84" s="263">
        <v>6.4829496E-2</v>
      </c>
      <c r="S84" s="263">
        <v>3.38969717E-2</v>
      </c>
    </row>
    <row r="85" spans="1:19" x14ac:dyDescent="0.2">
      <c r="A85" s="308">
        <v>44173</v>
      </c>
      <c r="B85" s="396">
        <v>26248</v>
      </c>
      <c r="C85" s="304">
        <v>0.89797527170000002</v>
      </c>
      <c r="D85" s="304">
        <v>6.4937378200000007E-2</v>
      </c>
      <c r="E85" s="304">
        <v>3.7057305399999997E-2</v>
      </c>
      <c r="O85" s="307">
        <v>44173</v>
      </c>
      <c r="P85" s="410">
        <v>24450</v>
      </c>
      <c r="Q85" s="263">
        <v>0.90358127319999992</v>
      </c>
      <c r="R85" s="263">
        <v>6.1828314599999996E-2</v>
      </c>
      <c r="S85" s="263">
        <v>3.4563233700000001E-2</v>
      </c>
    </row>
    <row r="86" spans="1:19" x14ac:dyDescent="0.2">
      <c r="A86" s="308">
        <v>44174</v>
      </c>
      <c r="B86" s="396">
        <v>26356</v>
      </c>
      <c r="C86" s="304">
        <v>0.90032117759999997</v>
      </c>
      <c r="D86" s="304">
        <v>6.2618545600000006E-2</v>
      </c>
      <c r="E86" s="304">
        <v>3.7030942200000007E-2</v>
      </c>
      <c r="O86" s="307">
        <v>44174</v>
      </c>
      <c r="P86" s="410">
        <v>25021</v>
      </c>
      <c r="Q86" s="263">
        <v>0.90264642839999998</v>
      </c>
      <c r="R86" s="263">
        <v>6.2157518099999996E-2</v>
      </c>
      <c r="S86" s="263">
        <v>3.5170300200000004E-2</v>
      </c>
    </row>
    <row r="87" spans="1:19" x14ac:dyDescent="0.2">
      <c r="A87" s="308">
        <v>44175</v>
      </c>
      <c r="B87" s="396">
        <v>27017</v>
      </c>
      <c r="C87" s="304">
        <v>0.89759976419999998</v>
      </c>
      <c r="D87" s="304">
        <v>6.4313643000000004E-2</v>
      </c>
      <c r="E87" s="304">
        <v>3.8060840700000001E-2</v>
      </c>
      <c r="O87" s="307">
        <v>44175</v>
      </c>
      <c r="P87" s="410">
        <v>25819</v>
      </c>
      <c r="Q87" s="263">
        <v>0.89976232150000002</v>
      </c>
      <c r="R87" s="263">
        <v>6.3829878600000001E-2</v>
      </c>
      <c r="S87" s="263">
        <v>3.6385627000000004E-2</v>
      </c>
    </row>
    <row r="88" spans="1:19" x14ac:dyDescent="0.2">
      <c r="A88" s="308">
        <v>44176</v>
      </c>
      <c r="B88" s="396">
        <v>26902</v>
      </c>
      <c r="C88" s="304">
        <v>0.88775035189999996</v>
      </c>
      <c r="D88" s="304">
        <v>7.3260229399999988E-2</v>
      </c>
      <c r="E88" s="304">
        <v>3.8977358900000002E-2</v>
      </c>
      <c r="O88" s="307">
        <v>44176</v>
      </c>
      <c r="P88" s="410">
        <v>26070</v>
      </c>
      <c r="Q88" s="263">
        <v>0.88893694330000006</v>
      </c>
      <c r="R88" s="263">
        <v>7.3247532099999998E-2</v>
      </c>
      <c r="S88" s="263">
        <v>3.7804270199999997E-2</v>
      </c>
    </row>
    <row r="89" spans="1:19" x14ac:dyDescent="0.2">
      <c r="A89" s="308">
        <v>44179</v>
      </c>
      <c r="B89" s="396">
        <v>30012</v>
      </c>
      <c r="C89" s="304">
        <v>0.88356642809999997</v>
      </c>
      <c r="D89" s="304">
        <v>7.4065724599999994E-2</v>
      </c>
      <c r="E89" s="304">
        <v>4.2344230200000006E-2</v>
      </c>
      <c r="O89" s="307">
        <v>44179</v>
      </c>
      <c r="P89" s="410">
        <v>27728</v>
      </c>
      <c r="Q89" s="263">
        <v>0.88575608949999995</v>
      </c>
      <c r="R89" s="263">
        <v>7.5092742599999998E-2</v>
      </c>
      <c r="S89" s="263">
        <v>3.9127557399999999E-2</v>
      </c>
    </row>
    <row r="90" spans="1:19" x14ac:dyDescent="0.2">
      <c r="A90" s="308">
        <v>44180</v>
      </c>
      <c r="B90" s="396">
        <v>32695</v>
      </c>
      <c r="C90" s="304">
        <v>0.87892447579999999</v>
      </c>
      <c r="D90" s="304">
        <v>7.4963336000000005E-2</v>
      </c>
      <c r="E90" s="304">
        <v>4.6090010899999999E-2</v>
      </c>
      <c r="O90" s="307">
        <v>44180</v>
      </c>
      <c r="P90" s="410">
        <v>30646</v>
      </c>
      <c r="Q90" s="263">
        <v>0.88126171639999995</v>
      </c>
      <c r="R90" s="263">
        <v>7.5517665799999995E-2</v>
      </c>
      <c r="S90" s="263">
        <v>4.3198437300000003E-2</v>
      </c>
    </row>
    <row r="91" spans="1:19" x14ac:dyDescent="0.2">
      <c r="A91" s="308">
        <v>44181</v>
      </c>
      <c r="B91" s="396">
        <v>36853</v>
      </c>
      <c r="C91" s="304">
        <v>0.86643278750000008</v>
      </c>
      <c r="D91" s="304">
        <v>8.1435151799999994E-2</v>
      </c>
      <c r="E91" s="304">
        <v>5.2107022699999998E-2</v>
      </c>
      <c r="O91" s="307">
        <v>44181</v>
      </c>
      <c r="P91" s="410">
        <v>35267</v>
      </c>
      <c r="Q91" s="263">
        <v>0.8688001018</v>
      </c>
      <c r="R91" s="263">
        <v>8.1307442600000002E-2</v>
      </c>
      <c r="S91" s="263">
        <v>4.9868850900000004E-2</v>
      </c>
    </row>
    <row r="92" spans="1:19" x14ac:dyDescent="0.2">
      <c r="A92" s="308">
        <v>44182</v>
      </c>
      <c r="B92" s="396">
        <v>40678</v>
      </c>
      <c r="C92" s="304">
        <v>0.8485560606</v>
      </c>
      <c r="D92" s="304">
        <v>9.3720732400000006E-2</v>
      </c>
      <c r="E92" s="304">
        <v>5.7699578199999997E-2</v>
      </c>
      <c r="O92" s="307">
        <v>44182</v>
      </c>
      <c r="P92" s="410">
        <v>39386</v>
      </c>
      <c r="Q92" s="263">
        <v>0.85028326840000001</v>
      </c>
      <c r="R92" s="263">
        <v>9.3778116499999994E-2</v>
      </c>
      <c r="S92" s="263">
        <v>5.5914994399999994E-2</v>
      </c>
    </row>
    <row r="93" spans="1:19" x14ac:dyDescent="0.2">
      <c r="A93" s="308">
        <v>44183</v>
      </c>
      <c r="B93" s="396">
        <v>44480</v>
      </c>
      <c r="C93" s="304">
        <v>0.80237825229999993</v>
      </c>
      <c r="D93" s="304">
        <v>0.13409418100000001</v>
      </c>
      <c r="E93" s="304">
        <v>6.3514698199999997E-2</v>
      </c>
    </row>
    <row r="94" spans="1:19" x14ac:dyDescent="0.2">
      <c r="A94" s="308">
        <v>44186</v>
      </c>
      <c r="B94" s="396">
        <v>74080</v>
      </c>
      <c r="C94" s="304">
        <v>0.61673762059999993</v>
      </c>
      <c r="D94" s="304">
        <v>0.23838858239999999</v>
      </c>
      <c r="E94" s="304">
        <v>0.14484608819999997</v>
      </c>
    </row>
    <row r="95" spans="1:19" x14ac:dyDescent="0.2">
      <c r="A95" s="308">
        <v>44187</v>
      </c>
      <c r="B95" s="396">
        <v>79992</v>
      </c>
      <c r="C95" s="304">
        <v>0.55153155800000009</v>
      </c>
      <c r="D95" s="304">
        <v>0.28552678770000001</v>
      </c>
      <c r="E95" s="304">
        <v>0.16291248800000002</v>
      </c>
    </row>
    <row r="96" spans="1:19" x14ac:dyDescent="0.2">
      <c r="A96" s="308">
        <v>44188</v>
      </c>
      <c r="B96" s="396">
        <v>27333</v>
      </c>
      <c r="C96" s="304">
        <v>0.56089519779999997</v>
      </c>
      <c r="D96" s="304">
        <v>0.22995571740000001</v>
      </c>
      <c r="E96" s="304">
        <v>0.2091490848</v>
      </c>
    </row>
    <row r="98" spans="1:19" ht="25.5" x14ac:dyDescent="0.2">
      <c r="A98" s="95"/>
      <c r="B98" s="428" t="s">
        <v>256</v>
      </c>
      <c r="C98" s="428"/>
      <c r="D98" s="428"/>
      <c r="E98" s="428"/>
      <c r="P98" s="428" t="s">
        <v>268</v>
      </c>
      <c r="Q98" s="428"/>
      <c r="R98" s="428"/>
      <c r="S98" s="428"/>
    </row>
    <row r="99" spans="1:19" x14ac:dyDescent="0.2">
      <c r="B99" s="429" t="s">
        <v>257</v>
      </c>
      <c r="C99" s="301" t="s">
        <v>258</v>
      </c>
      <c r="D99" s="301" t="s">
        <v>259</v>
      </c>
      <c r="E99" s="301" t="s">
        <v>260</v>
      </c>
      <c r="P99" s="429" t="s">
        <v>257</v>
      </c>
      <c r="Q99" s="301" t="s">
        <v>258</v>
      </c>
      <c r="R99" s="301" t="s">
        <v>259</v>
      </c>
      <c r="S99" s="301" t="s">
        <v>260</v>
      </c>
    </row>
    <row r="100" spans="1:19" x14ac:dyDescent="0.2">
      <c r="A100" s="307">
        <v>44202</v>
      </c>
      <c r="B100" s="430">
        <v>4.9184680894627561E-2</v>
      </c>
      <c r="C100" s="430">
        <v>7.4209784806962525E-2</v>
      </c>
      <c r="D100" s="430">
        <v>1.3092371880187225E-2</v>
      </c>
      <c r="E100" s="430">
        <v>0.19950124688279303</v>
      </c>
      <c r="O100" s="307">
        <v>44207</v>
      </c>
      <c r="P100" s="263">
        <v>7.0839240499999998E-2</v>
      </c>
      <c r="Q100" s="263">
        <v>8.9701726499999995E-2</v>
      </c>
      <c r="R100" s="263">
        <v>4.2261486399999999E-2</v>
      </c>
      <c r="S100" s="263">
        <v>0.17967194459999999</v>
      </c>
    </row>
    <row r="101" spans="1:19" x14ac:dyDescent="0.2">
      <c r="A101" s="307">
        <v>44203</v>
      </c>
      <c r="B101" s="430">
        <v>4.1049923697405712E-2</v>
      </c>
      <c r="C101" s="430">
        <v>6.2080274151796816E-2</v>
      </c>
      <c r="D101" s="430">
        <v>9.8080211313380551E-3</v>
      </c>
      <c r="E101" s="430">
        <v>0.15390839941738146</v>
      </c>
      <c r="O101" s="307">
        <v>44208</v>
      </c>
      <c r="P101" s="263">
        <v>6.7434063700000005E-2</v>
      </c>
      <c r="Q101" s="263">
        <v>9.3153972700000004E-2</v>
      </c>
      <c r="R101" s="263">
        <v>3.05900479E-2</v>
      </c>
      <c r="S101" s="263">
        <v>0.1669679986</v>
      </c>
    </row>
    <row r="102" spans="1:19" x14ac:dyDescent="0.2">
      <c r="A102" s="307">
        <v>44204</v>
      </c>
      <c r="B102" s="430">
        <v>3.8142477916609456E-2</v>
      </c>
      <c r="C102" s="430">
        <v>5.7900924043552959E-2</v>
      </c>
      <c r="D102" s="430">
        <v>8.3929267386319353E-3</v>
      </c>
      <c r="E102" s="430">
        <v>0.16767283349561832</v>
      </c>
      <c r="O102" s="307">
        <v>44209</v>
      </c>
      <c r="P102" s="263">
        <v>7.1100538399999996E-2</v>
      </c>
      <c r="Q102" s="263">
        <v>9.9950183799999995E-2</v>
      </c>
      <c r="R102" s="263">
        <v>2.87634755E-2</v>
      </c>
      <c r="S102" s="263">
        <v>0.19228285440000001</v>
      </c>
    </row>
    <row r="103" spans="1:19" x14ac:dyDescent="0.2">
      <c r="A103" s="308">
        <v>44207</v>
      </c>
      <c r="B103" s="436">
        <v>6.6885605599999995E-2</v>
      </c>
      <c r="C103" s="436">
        <v>9.2433263700000004E-2</v>
      </c>
      <c r="D103" s="436">
        <v>2.9868827399999999E-2</v>
      </c>
      <c r="E103" s="436">
        <v>0.15285204990000001</v>
      </c>
      <c r="P103" s="263"/>
      <c r="Q103" s="263"/>
      <c r="R103" s="263"/>
      <c r="S103" s="263"/>
    </row>
    <row r="104" spans="1:19" x14ac:dyDescent="0.2">
      <c r="A104" s="437">
        <v>44208</v>
      </c>
      <c r="B104" s="438">
        <v>6.9470678399999999E-2</v>
      </c>
      <c r="C104" s="438">
        <v>9.6836577800000004E-2</v>
      </c>
      <c r="D104" s="438">
        <v>3.0488062100000001E-2</v>
      </c>
      <c r="E104" s="438">
        <v>0.15759521379999999</v>
      </c>
      <c r="P104" s="263"/>
      <c r="Q104" s="263"/>
      <c r="R104" s="263"/>
      <c r="S104" s="263"/>
    </row>
    <row r="105" spans="1:19" x14ac:dyDescent="0.2">
      <c r="A105" s="308">
        <v>44209</v>
      </c>
      <c r="B105" s="436">
        <v>7.0336584800000004E-2</v>
      </c>
      <c r="C105" s="436">
        <v>9.8445622900000002E-2</v>
      </c>
      <c r="D105" s="436">
        <v>3.0709980500000001E-2</v>
      </c>
      <c r="E105" s="436">
        <v>0.16904247659999999</v>
      </c>
      <c r="P105" s="263"/>
      <c r="Q105" s="263"/>
      <c r="R105" s="263"/>
      <c r="S105" s="263"/>
    </row>
    <row r="106" spans="1:19" x14ac:dyDescent="0.2">
      <c r="A106" s="307">
        <v>44210</v>
      </c>
      <c r="B106" s="430">
        <v>6.4177588100000002E-2</v>
      </c>
      <c r="C106" s="430">
        <v>9.0228906499999997E-2</v>
      </c>
      <c r="D106" s="430">
        <v>2.6285966399999999E-2</v>
      </c>
      <c r="E106" s="430">
        <v>0.16567211060000001</v>
      </c>
      <c r="P106" s="263"/>
      <c r="Q106" s="263"/>
      <c r="R106" s="263"/>
      <c r="S106" s="263"/>
    </row>
    <row r="107" spans="1:19" x14ac:dyDescent="0.2">
      <c r="A107" s="307">
        <v>44211</v>
      </c>
      <c r="B107" s="430">
        <v>5.8642040700000002E-2</v>
      </c>
      <c r="C107" s="430">
        <v>8.2355316900000003E-2</v>
      </c>
      <c r="D107" s="430">
        <v>2.4741956700000001E-2</v>
      </c>
      <c r="E107" s="430">
        <v>0.1340807175</v>
      </c>
      <c r="P107" s="263"/>
      <c r="Q107" s="263"/>
      <c r="R107" s="263"/>
      <c r="S107" s="263"/>
    </row>
    <row r="108" spans="1:19" x14ac:dyDescent="0.2">
      <c r="A108" s="307">
        <v>44214</v>
      </c>
      <c r="B108" s="430">
        <v>6.8912229000000005E-2</v>
      </c>
      <c r="C108" s="430">
        <v>9.7062654200000001E-2</v>
      </c>
      <c r="D108" s="430">
        <v>2.91588178E-2</v>
      </c>
      <c r="E108" s="430">
        <v>0.16565164430000001</v>
      </c>
      <c r="P108" s="263"/>
      <c r="Q108" s="263"/>
      <c r="R108" s="263"/>
      <c r="S108" s="263"/>
    </row>
    <row r="109" spans="1:19" x14ac:dyDescent="0.2">
      <c r="A109" s="307">
        <v>44215</v>
      </c>
      <c r="B109" s="263">
        <v>7.1761449800000002E-2</v>
      </c>
      <c r="C109" s="263">
        <v>0.1002231088</v>
      </c>
      <c r="D109" s="263">
        <v>3.1422888900000001E-2</v>
      </c>
      <c r="E109" s="263">
        <v>0.17486671740000001</v>
      </c>
      <c r="P109" s="263"/>
      <c r="Q109" s="263"/>
      <c r="R109" s="263"/>
      <c r="S109" s="263"/>
    </row>
    <row r="110" spans="1:19" ht="15" x14ac:dyDescent="0.25">
      <c r="A110" s="307">
        <v>44216</v>
      </c>
      <c r="B110" s="439">
        <v>7.2027456500000003E-2</v>
      </c>
      <c r="C110" s="263">
        <v>0.1010327984</v>
      </c>
      <c r="D110" s="263">
        <v>3.0917560100000002E-2</v>
      </c>
      <c r="E110" s="263">
        <v>0.19769230769999999</v>
      </c>
      <c r="P110" s="263"/>
      <c r="Q110" s="263"/>
      <c r="R110" s="263"/>
      <c r="S110" s="263"/>
    </row>
    <row r="111" spans="1:19" x14ac:dyDescent="0.2">
      <c r="B111" s="263"/>
      <c r="C111" s="263"/>
      <c r="D111" s="263"/>
      <c r="E111" s="263"/>
      <c r="P111" s="263"/>
      <c r="Q111" s="263"/>
      <c r="R111" s="263"/>
      <c r="S111" s="263"/>
    </row>
    <row r="112" spans="1:19" x14ac:dyDescent="0.2">
      <c r="B112" s="263"/>
      <c r="C112" s="263"/>
      <c r="D112" s="263"/>
      <c r="E112" s="263"/>
      <c r="P112" s="263"/>
      <c r="Q112" s="263"/>
      <c r="R112" s="263"/>
      <c r="S112" s="263"/>
    </row>
    <row r="113" spans="2:19" x14ac:dyDescent="0.2">
      <c r="B113" s="263"/>
      <c r="C113" s="263"/>
      <c r="D113" s="263"/>
      <c r="E113" s="263"/>
      <c r="P113" s="263"/>
      <c r="Q113" s="263"/>
      <c r="R113" s="263"/>
      <c r="S113" s="263"/>
    </row>
    <row r="114" spans="2:19" x14ac:dyDescent="0.2">
      <c r="B114" s="263"/>
      <c r="C114" s="263"/>
      <c r="D114" s="263"/>
      <c r="E114" s="263"/>
      <c r="P114" s="263"/>
      <c r="Q114" s="263"/>
      <c r="R114" s="263"/>
      <c r="S114" s="263"/>
    </row>
    <row r="115" spans="2:19" x14ac:dyDescent="0.2">
      <c r="B115" s="263"/>
      <c r="C115" s="263"/>
      <c r="D115" s="263"/>
      <c r="E115" s="263"/>
      <c r="P115" s="263"/>
      <c r="Q115" s="263"/>
      <c r="R115" s="263"/>
      <c r="S115" s="263"/>
    </row>
    <row r="116" spans="2:19" x14ac:dyDescent="0.2">
      <c r="B116" s="263"/>
      <c r="C116" s="263"/>
      <c r="D116" s="263"/>
      <c r="E116" s="263"/>
      <c r="P116" s="263"/>
      <c r="Q116" s="263"/>
      <c r="R116" s="263"/>
      <c r="S116" s="263"/>
    </row>
    <row r="117" spans="2:19" x14ac:dyDescent="0.2">
      <c r="B117" s="263"/>
      <c r="C117" s="263"/>
      <c r="D117" s="263"/>
      <c r="E117" s="263"/>
      <c r="P117" s="263"/>
      <c r="Q117" s="263"/>
      <c r="R117" s="263"/>
      <c r="S117" s="263"/>
    </row>
    <row r="118" spans="2:19" x14ac:dyDescent="0.2">
      <c r="P118" s="263"/>
      <c r="Q118" s="263"/>
      <c r="R118" s="263"/>
      <c r="S118" s="263"/>
    </row>
    <row r="119" spans="2:19" x14ac:dyDescent="0.2">
      <c r="P119" s="263"/>
      <c r="Q119" s="263"/>
      <c r="R119" s="263"/>
      <c r="S119" s="263"/>
    </row>
    <row r="120" spans="2:19" x14ac:dyDescent="0.2">
      <c r="P120" s="263"/>
      <c r="Q120" s="263"/>
      <c r="R120" s="263"/>
      <c r="S120" s="263"/>
    </row>
    <row r="121" spans="2:19" x14ac:dyDescent="0.2">
      <c r="P121" s="263"/>
      <c r="Q121" s="263"/>
      <c r="R121" s="263"/>
      <c r="S121" s="263"/>
    </row>
    <row r="122" spans="2:19" x14ac:dyDescent="0.2">
      <c r="P122" s="263"/>
      <c r="Q122" s="263"/>
      <c r="R122" s="263"/>
      <c r="S122" s="263"/>
    </row>
    <row r="123" spans="2:19" x14ac:dyDescent="0.2">
      <c r="P123" s="263"/>
      <c r="Q123" s="263"/>
      <c r="R123" s="263"/>
      <c r="S123" s="263"/>
    </row>
    <row r="124" spans="2:19" x14ac:dyDescent="0.2">
      <c r="P124" s="263"/>
      <c r="Q124" s="263"/>
      <c r="R124" s="263"/>
      <c r="S124" s="263"/>
    </row>
    <row r="125" spans="2:19" x14ac:dyDescent="0.2">
      <c r="P125" s="263"/>
      <c r="Q125" s="263"/>
      <c r="R125" s="263"/>
      <c r="S125" s="263"/>
    </row>
    <row r="126" spans="2:19" x14ac:dyDescent="0.2">
      <c r="P126" s="263"/>
      <c r="Q126" s="263"/>
      <c r="R126" s="263"/>
      <c r="S126" s="263"/>
    </row>
    <row r="127" spans="2:19" x14ac:dyDescent="0.2">
      <c r="P127" s="263"/>
      <c r="Q127" s="263"/>
      <c r="R127" s="263"/>
      <c r="S127"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15"/>
  <sheetViews>
    <sheetView workbookViewId="0"/>
  </sheetViews>
  <sheetFormatPr defaultColWidth="8.5703125" defaultRowHeight="15" x14ac:dyDescent="0.25"/>
  <cols>
    <col min="1" max="1" width="12.7109375" style="409" customWidth="1"/>
    <col min="2" max="3" width="20.7109375" style="409" customWidth="1"/>
    <col min="4" max="16384" width="8.5703125" style="409"/>
  </cols>
  <sheetData>
    <row r="1" spans="1:3" x14ac:dyDescent="0.25">
      <c r="A1" s="427" t="s">
        <v>250</v>
      </c>
    </row>
    <row r="3" spans="1:3" ht="59.1" customHeight="1" x14ac:dyDescent="0.25">
      <c r="A3" s="56" t="s">
        <v>0</v>
      </c>
      <c r="B3" s="62" t="s">
        <v>251</v>
      </c>
      <c r="C3" s="62" t="s">
        <v>253</v>
      </c>
    </row>
    <row r="4" spans="1:3" x14ac:dyDescent="0.25">
      <c r="A4" s="25">
        <v>44207</v>
      </c>
      <c r="B4" s="433">
        <v>163377</v>
      </c>
      <c r="C4" s="433">
        <v>2758</v>
      </c>
    </row>
    <row r="5" spans="1:3" x14ac:dyDescent="0.25">
      <c r="A5" s="25">
        <v>44208</v>
      </c>
      <c r="B5" s="57">
        <v>175942</v>
      </c>
      <c r="C5" s="57">
        <v>2857</v>
      </c>
    </row>
    <row r="6" spans="1:3" x14ac:dyDescent="0.25">
      <c r="A6" s="25">
        <v>44209</v>
      </c>
      <c r="B6" s="57">
        <v>191965</v>
      </c>
      <c r="C6" s="57">
        <v>2990</v>
      </c>
    </row>
    <row r="7" spans="1:3" x14ac:dyDescent="0.25">
      <c r="A7" s="25">
        <v>44210</v>
      </c>
      <c r="B7" s="57">
        <v>208207</v>
      </c>
      <c r="C7" s="57">
        <v>3190</v>
      </c>
    </row>
    <row r="8" spans="1:3" x14ac:dyDescent="0.25">
      <c r="A8" s="25">
        <v>44211</v>
      </c>
      <c r="B8" s="57">
        <v>224840</v>
      </c>
      <c r="C8" s="57">
        <v>3331</v>
      </c>
    </row>
    <row r="9" spans="1:3" x14ac:dyDescent="0.25">
      <c r="A9" s="25">
        <v>44212</v>
      </c>
      <c r="B9" s="434"/>
      <c r="C9" s="432"/>
    </row>
    <row r="10" spans="1:3" x14ac:dyDescent="0.25">
      <c r="A10" s="25">
        <v>44213</v>
      </c>
      <c r="B10" s="432"/>
      <c r="C10" s="432"/>
    </row>
    <row r="11" spans="1:3" x14ac:dyDescent="0.25">
      <c r="A11" s="25">
        <v>44214</v>
      </c>
      <c r="B11" s="57">
        <v>264991</v>
      </c>
      <c r="C11" s="57">
        <v>3698</v>
      </c>
    </row>
    <row r="12" spans="1:3" x14ac:dyDescent="0.25">
      <c r="A12" s="25">
        <v>44215</v>
      </c>
      <c r="B12" s="57">
        <v>284582</v>
      </c>
      <c r="C12" s="57">
        <v>3886</v>
      </c>
    </row>
    <row r="13" spans="1:3" x14ac:dyDescent="0.25">
      <c r="A13" s="25">
        <v>44216</v>
      </c>
      <c r="B13" s="57">
        <v>309909</v>
      </c>
      <c r="C13" s="57">
        <v>4170</v>
      </c>
    </row>
    <row r="14" spans="1:3" x14ac:dyDescent="0.25">
      <c r="A14" s="25">
        <v>44217</v>
      </c>
      <c r="B14" s="57">
        <v>334871</v>
      </c>
      <c r="C14" s="57">
        <v>4466</v>
      </c>
    </row>
    <row r="15" spans="1:3" x14ac:dyDescent="0.25">
      <c r="A15" s="25">
        <v>44218</v>
      </c>
      <c r="B15" s="57">
        <v>358454</v>
      </c>
      <c r="C15" s="57">
        <v>4689</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59" t="s">
        <v>0</v>
      </c>
      <c r="B3" s="455" t="s">
        <v>4</v>
      </c>
      <c r="C3" s="456"/>
      <c r="D3" s="457"/>
      <c r="E3" s="458" t="s">
        <v>7</v>
      </c>
      <c r="F3" s="458"/>
      <c r="G3" s="458"/>
    </row>
    <row r="4" spans="1:19" x14ac:dyDescent="0.25">
      <c r="A4" s="460"/>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7" customFormat="1" ht="45" x14ac:dyDescent="0.25">
      <c r="A1" s="375" t="s">
        <v>0</v>
      </c>
      <c r="B1" s="376" t="s">
        <v>191</v>
      </c>
      <c r="D1" s="378"/>
      <c r="L1" s="379"/>
      <c r="M1" s="379"/>
      <c r="N1" s="379"/>
      <c r="O1" s="379"/>
      <c r="P1" s="379"/>
      <c r="Q1" s="379"/>
      <c r="R1" s="379"/>
      <c r="S1" s="379"/>
      <c r="T1" s="379"/>
      <c r="U1" s="379"/>
      <c r="V1" s="379"/>
      <c r="W1" s="379"/>
      <c r="X1" s="379"/>
      <c r="Y1" s="379"/>
      <c r="Z1" s="379"/>
    </row>
    <row r="2" spans="1:26" x14ac:dyDescent="0.25">
      <c r="A2" s="380">
        <v>43916</v>
      </c>
      <c r="B2" s="311">
        <v>311</v>
      </c>
      <c r="C2" s="381"/>
    </row>
    <row r="3" spans="1:26" x14ac:dyDescent="0.25">
      <c r="A3" s="380">
        <f t="shared" ref="A3:A12" si="0">A2+1</f>
        <v>43917</v>
      </c>
      <c r="B3" s="311">
        <v>404</v>
      </c>
    </row>
    <row r="4" spans="1:26" x14ac:dyDescent="0.25">
      <c r="A4" s="380">
        <f t="shared" si="0"/>
        <v>43918</v>
      </c>
      <c r="B4" s="311">
        <v>511</v>
      </c>
    </row>
    <row r="5" spans="1:26" x14ac:dyDescent="0.25">
      <c r="A5" s="380">
        <f t="shared" si="0"/>
        <v>43919</v>
      </c>
      <c r="B5" s="311">
        <v>565</v>
      </c>
    </row>
    <row r="6" spans="1:26" x14ac:dyDescent="0.25">
      <c r="A6" s="380">
        <f t="shared" si="0"/>
        <v>43920</v>
      </c>
      <c r="B6" s="311">
        <v>627</v>
      </c>
    </row>
    <row r="7" spans="1:26" x14ac:dyDescent="0.25">
      <c r="A7" s="380">
        <f t="shared" si="0"/>
        <v>43921</v>
      </c>
      <c r="B7" s="311">
        <v>752</v>
      </c>
    </row>
    <row r="8" spans="1:26" x14ac:dyDescent="0.25">
      <c r="A8" s="380">
        <f t="shared" si="0"/>
        <v>43922</v>
      </c>
      <c r="B8" s="311">
        <v>815</v>
      </c>
    </row>
    <row r="9" spans="1:26" x14ac:dyDescent="0.25">
      <c r="A9" s="380">
        <f t="shared" si="0"/>
        <v>43923</v>
      </c>
      <c r="B9" s="311">
        <v>910</v>
      </c>
    </row>
    <row r="10" spans="1:26" x14ac:dyDescent="0.25">
      <c r="A10" s="380">
        <f t="shared" si="0"/>
        <v>43924</v>
      </c>
      <c r="B10" s="311">
        <v>1037</v>
      </c>
    </row>
    <row r="11" spans="1:26" x14ac:dyDescent="0.25">
      <c r="A11" s="380">
        <f t="shared" si="0"/>
        <v>43925</v>
      </c>
      <c r="B11" s="311">
        <v>1107</v>
      </c>
    </row>
    <row r="12" spans="1:26" x14ac:dyDescent="0.25">
      <c r="A12" s="380">
        <f t="shared" si="0"/>
        <v>43926</v>
      </c>
      <c r="B12" s="311">
        <v>1204</v>
      </c>
    </row>
    <row r="13" spans="1:26" x14ac:dyDescent="0.25">
      <c r="A13" s="380">
        <v>43927</v>
      </c>
      <c r="B13" s="311">
        <v>1262</v>
      </c>
    </row>
    <row r="14" spans="1:26" x14ac:dyDescent="0.25">
      <c r="A14" s="380">
        <v>43928</v>
      </c>
      <c r="B14" s="311">
        <v>1328</v>
      </c>
    </row>
    <row r="15" spans="1:26" x14ac:dyDescent="0.25">
      <c r="A15" s="380">
        <v>43929</v>
      </c>
      <c r="B15" s="311">
        <v>1415</v>
      </c>
    </row>
    <row r="16" spans="1:26" x14ac:dyDescent="0.25">
      <c r="A16" s="380">
        <v>43930</v>
      </c>
      <c r="B16" s="311">
        <v>1440</v>
      </c>
    </row>
    <row r="17" spans="1:23" x14ac:dyDescent="0.25">
      <c r="A17" s="380">
        <v>43931</v>
      </c>
      <c r="B17" s="311">
        <v>1461</v>
      </c>
    </row>
    <row r="18" spans="1:23" x14ac:dyDescent="0.25">
      <c r="A18" s="380">
        <v>43932</v>
      </c>
      <c r="B18" s="311">
        <v>1467</v>
      </c>
    </row>
    <row r="19" spans="1:23" x14ac:dyDescent="0.25">
      <c r="A19" s="380">
        <v>43933</v>
      </c>
      <c r="B19" s="311">
        <v>1487</v>
      </c>
    </row>
    <row r="20" spans="1:23" x14ac:dyDescent="0.25">
      <c r="A20" s="380">
        <v>43934</v>
      </c>
      <c r="B20" s="311">
        <v>1482</v>
      </c>
    </row>
    <row r="21" spans="1:23" x14ac:dyDescent="0.25">
      <c r="A21" s="380">
        <v>43935</v>
      </c>
      <c r="B21" s="311">
        <v>1514</v>
      </c>
    </row>
    <row r="22" spans="1:23" x14ac:dyDescent="0.25">
      <c r="A22" s="380">
        <v>43936</v>
      </c>
      <c r="B22" s="311">
        <v>1486</v>
      </c>
    </row>
    <row r="23" spans="1:23" ht="15" customHeight="1" x14ac:dyDescent="0.25">
      <c r="A23" s="380">
        <v>43937</v>
      </c>
      <c r="B23" s="311">
        <v>1479</v>
      </c>
    </row>
    <row r="24" spans="1:23" x14ac:dyDescent="0.25">
      <c r="A24" s="380">
        <v>43938</v>
      </c>
      <c r="B24" s="311">
        <v>1487</v>
      </c>
    </row>
    <row r="25" spans="1:23" ht="15" customHeight="1" x14ac:dyDescent="0.25">
      <c r="A25" s="380">
        <v>43939</v>
      </c>
      <c r="B25" s="311">
        <v>1501</v>
      </c>
    </row>
    <row r="26" spans="1:23" x14ac:dyDescent="0.25">
      <c r="A26" s="380">
        <v>43940</v>
      </c>
      <c r="B26" s="311">
        <v>1520</v>
      </c>
    </row>
    <row r="27" spans="1:23" x14ac:dyDescent="0.25">
      <c r="A27" s="380">
        <v>43941</v>
      </c>
      <c r="B27" s="311">
        <v>1520</v>
      </c>
    </row>
    <row r="28" spans="1:23" x14ac:dyDescent="0.25">
      <c r="A28" s="380">
        <v>43942</v>
      </c>
      <c r="B28" s="311">
        <v>1472</v>
      </c>
    </row>
    <row r="29" spans="1:23" ht="15" customHeight="1" x14ac:dyDescent="0.2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2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25">
      <c r="A31" s="380">
        <v>43945</v>
      </c>
      <c r="B31" s="311">
        <v>1383</v>
      </c>
      <c r="E31" s="382" t="s">
        <v>62</v>
      </c>
      <c r="F31" s="382"/>
      <c r="G31" s="382"/>
      <c r="H31" s="382"/>
      <c r="I31" s="382"/>
      <c r="J31" s="382"/>
      <c r="K31" s="382"/>
      <c r="L31" s="382"/>
      <c r="M31" s="382"/>
      <c r="N31" s="382"/>
      <c r="O31" s="382"/>
    </row>
    <row r="32" spans="1:23" x14ac:dyDescent="0.25">
      <c r="A32" s="380">
        <v>43946</v>
      </c>
      <c r="B32" s="311">
        <v>1385</v>
      </c>
      <c r="E32" s="382"/>
      <c r="F32" s="382"/>
      <c r="G32" s="382"/>
      <c r="H32" s="382"/>
      <c r="I32" s="382"/>
      <c r="J32" s="382"/>
      <c r="K32" s="382"/>
      <c r="L32" s="382"/>
      <c r="M32" s="382"/>
      <c r="N32" s="382"/>
      <c r="O32" s="382"/>
    </row>
    <row r="33" spans="1:21" ht="51" customHeight="1" x14ac:dyDescent="0.25">
      <c r="A33" s="380">
        <v>43947</v>
      </c>
      <c r="B33" s="311">
        <v>1382</v>
      </c>
      <c r="E33" s="461" t="s">
        <v>186</v>
      </c>
      <c r="F33" s="461"/>
      <c r="G33" s="461"/>
      <c r="H33" s="461"/>
      <c r="I33" s="461"/>
      <c r="J33" s="461"/>
      <c r="K33" s="461"/>
      <c r="L33" s="461"/>
      <c r="M33" s="461"/>
      <c r="N33" s="461"/>
      <c r="O33" s="461"/>
      <c r="P33" s="461"/>
      <c r="Q33" s="461"/>
      <c r="R33" s="461"/>
      <c r="S33" s="461"/>
      <c r="T33" s="461"/>
      <c r="U33" s="461"/>
    </row>
    <row r="34" spans="1:21" x14ac:dyDescent="0.25">
      <c r="A34" s="380">
        <v>43948</v>
      </c>
      <c r="B34" s="311">
        <v>1387</v>
      </c>
      <c r="E34" s="376"/>
      <c r="F34" s="376"/>
      <c r="G34" s="376"/>
      <c r="H34" s="376"/>
      <c r="I34" s="376"/>
      <c r="J34" s="376"/>
      <c r="K34" s="376"/>
      <c r="L34" s="376"/>
      <c r="M34" s="376"/>
      <c r="N34" s="376"/>
      <c r="O34" s="376"/>
      <c r="P34" s="376"/>
      <c r="Q34" s="376"/>
      <c r="R34" s="376"/>
      <c r="S34" s="376"/>
      <c r="T34" s="376"/>
    </row>
    <row r="35" spans="1:21" x14ac:dyDescent="0.25">
      <c r="A35" s="380">
        <v>43949</v>
      </c>
      <c r="B35" s="311">
        <v>1359</v>
      </c>
    </row>
    <row r="36" spans="1:21" x14ac:dyDescent="0.25">
      <c r="A36" s="380">
        <v>43950</v>
      </c>
      <c r="B36" s="311">
        <v>1363</v>
      </c>
    </row>
    <row r="37" spans="1:21" x14ac:dyDescent="0.25">
      <c r="A37" s="380">
        <v>43951</v>
      </c>
      <c r="B37" s="311">
        <v>1324</v>
      </c>
    </row>
    <row r="38" spans="1:21" x14ac:dyDescent="0.25">
      <c r="A38" s="380">
        <v>43952</v>
      </c>
      <c r="B38" s="311">
        <v>1302</v>
      </c>
    </row>
    <row r="39" spans="1:21" x14ac:dyDescent="0.25">
      <c r="A39" s="380">
        <v>43953</v>
      </c>
      <c r="B39" s="311">
        <v>1277</v>
      </c>
    </row>
    <row r="40" spans="1:21" x14ac:dyDescent="0.25">
      <c r="A40" s="380">
        <v>43954</v>
      </c>
      <c r="B40" s="323">
        <v>1266</v>
      </c>
    </row>
    <row r="41" spans="1:21" x14ac:dyDescent="0.25">
      <c r="A41" s="380">
        <v>43955</v>
      </c>
      <c r="B41" s="323">
        <v>1279</v>
      </c>
    </row>
    <row r="42" spans="1:21" x14ac:dyDescent="0.25">
      <c r="A42" s="380">
        <v>43956</v>
      </c>
      <c r="B42" s="323">
        <v>1225</v>
      </c>
    </row>
    <row r="43" spans="1:21" x14ac:dyDescent="0.25">
      <c r="A43" s="380">
        <v>43957</v>
      </c>
      <c r="B43" s="323">
        <v>1204</v>
      </c>
    </row>
    <row r="44" spans="1:21" x14ac:dyDescent="0.25">
      <c r="A44" s="380">
        <v>43958</v>
      </c>
      <c r="B44" s="323">
        <v>1199</v>
      </c>
    </row>
    <row r="45" spans="1:21" x14ac:dyDescent="0.25">
      <c r="A45" s="380">
        <v>43959</v>
      </c>
      <c r="B45" s="323">
        <v>1168</v>
      </c>
    </row>
    <row r="46" spans="1:21" x14ac:dyDescent="0.25">
      <c r="A46" s="380">
        <v>43960</v>
      </c>
      <c r="B46" s="323">
        <v>1159</v>
      </c>
    </row>
    <row r="47" spans="1:21" x14ac:dyDescent="0.25">
      <c r="A47" s="380">
        <v>43961</v>
      </c>
      <c r="B47" s="323">
        <v>1132</v>
      </c>
    </row>
    <row r="48" spans="1:21" x14ac:dyDescent="0.25">
      <c r="A48" s="380">
        <v>43962</v>
      </c>
      <c r="B48" s="323">
        <v>1145</v>
      </c>
    </row>
    <row r="49" spans="1:2" x14ac:dyDescent="0.25">
      <c r="A49" s="380">
        <v>43963</v>
      </c>
      <c r="B49" s="323">
        <v>1131</v>
      </c>
    </row>
    <row r="50" spans="1:2" x14ac:dyDescent="0.25">
      <c r="A50" s="380">
        <v>43964</v>
      </c>
      <c r="B50" s="323">
        <v>1101</v>
      </c>
    </row>
    <row r="51" spans="1:2" x14ac:dyDescent="0.25">
      <c r="A51" s="380">
        <v>43965</v>
      </c>
      <c r="B51" s="323">
        <v>1100</v>
      </c>
    </row>
    <row r="52" spans="1:2" x14ac:dyDescent="0.25">
      <c r="A52" s="380">
        <v>43966</v>
      </c>
      <c r="B52" s="323">
        <v>1066</v>
      </c>
    </row>
    <row r="53" spans="1:2" x14ac:dyDescent="0.25">
      <c r="A53" s="380">
        <v>43967</v>
      </c>
      <c r="B53" s="323">
        <v>1011</v>
      </c>
    </row>
    <row r="54" spans="1:2" x14ac:dyDescent="0.25">
      <c r="A54" s="380">
        <v>43968</v>
      </c>
      <c r="B54" s="323">
        <v>1007</v>
      </c>
    </row>
    <row r="55" spans="1:2" x14ac:dyDescent="0.25">
      <c r="A55" s="380">
        <v>43969</v>
      </c>
      <c r="B55" s="323">
        <v>1005</v>
      </c>
    </row>
    <row r="56" spans="1:2" x14ac:dyDescent="0.25">
      <c r="A56" s="380">
        <v>43970</v>
      </c>
      <c r="B56" s="323">
        <v>969</v>
      </c>
    </row>
    <row r="57" spans="1:2" x14ac:dyDescent="0.25">
      <c r="A57" s="380">
        <v>43971</v>
      </c>
      <c r="B57" s="323">
        <v>943</v>
      </c>
    </row>
    <row r="58" spans="1:2" x14ac:dyDescent="0.25">
      <c r="A58" s="380">
        <v>43972</v>
      </c>
      <c r="B58" s="323">
        <v>909</v>
      </c>
    </row>
    <row r="59" spans="1:2" x14ac:dyDescent="0.25">
      <c r="A59" s="380">
        <v>43973</v>
      </c>
      <c r="B59" s="323">
        <v>874</v>
      </c>
    </row>
    <row r="60" spans="1:2" x14ac:dyDescent="0.25">
      <c r="A60" s="380">
        <v>43974</v>
      </c>
      <c r="B60" s="323">
        <v>841</v>
      </c>
    </row>
    <row r="61" spans="1:2" x14ac:dyDescent="0.25">
      <c r="A61" s="380">
        <v>43975</v>
      </c>
      <c r="B61" s="323">
        <v>845</v>
      </c>
    </row>
    <row r="62" spans="1:2" x14ac:dyDescent="0.25">
      <c r="A62" s="380">
        <v>43976</v>
      </c>
      <c r="B62" s="323">
        <v>849</v>
      </c>
    </row>
    <row r="63" spans="1:2" x14ac:dyDescent="0.25">
      <c r="A63" s="380">
        <v>43977</v>
      </c>
      <c r="B63" s="323">
        <v>833</v>
      </c>
    </row>
    <row r="64" spans="1:2" x14ac:dyDescent="0.25">
      <c r="A64" s="380">
        <v>43978</v>
      </c>
      <c r="B64" s="323">
        <v>810</v>
      </c>
    </row>
    <row r="65" spans="1:2" x14ac:dyDescent="0.25">
      <c r="A65" s="380">
        <v>43979</v>
      </c>
      <c r="B65" s="323">
        <v>797</v>
      </c>
    </row>
    <row r="66" spans="1:2" x14ac:dyDescent="0.25">
      <c r="A66" s="380">
        <v>43980</v>
      </c>
      <c r="B66" s="323">
        <v>769</v>
      </c>
    </row>
    <row r="67" spans="1:2" x14ac:dyDescent="0.25">
      <c r="A67" s="380">
        <v>43981</v>
      </c>
      <c r="B67" s="323">
        <v>736</v>
      </c>
    </row>
    <row r="68" spans="1:2" x14ac:dyDescent="0.25">
      <c r="A68" s="380">
        <v>43982</v>
      </c>
      <c r="B68" s="323">
        <v>733</v>
      </c>
    </row>
    <row r="69" spans="1:2" x14ac:dyDescent="0.25">
      <c r="A69" s="380">
        <v>43983</v>
      </c>
      <c r="B69" s="323">
        <v>736</v>
      </c>
    </row>
    <row r="70" spans="1:2" x14ac:dyDescent="0.25">
      <c r="A70" s="380">
        <v>43984</v>
      </c>
      <c r="B70" s="323">
        <v>714</v>
      </c>
    </row>
    <row r="71" spans="1:2" x14ac:dyDescent="0.25">
      <c r="A71" s="380">
        <v>43985</v>
      </c>
      <c r="B71" s="323">
        <v>708</v>
      </c>
    </row>
    <row r="72" spans="1:2" x14ac:dyDescent="0.25">
      <c r="A72" s="380">
        <v>43986</v>
      </c>
      <c r="B72" s="323">
        <v>691</v>
      </c>
    </row>
    <row r="73" spans="1:2" x14ac:dyDescent="0.25">
      <c r="A73" s="380">
        <v>43987</v>
      </c>
      <c r="B73" s="323">
        <v>682</v>
      </c>
    </row>
    <row r="74" spans="1:2" x14ac:dyDescent="0.25">
      <c r="A74" s="380">
        <v>43988</v>
      </c>
      <c r="B74" s="323">
        <v>652</v>
      </c>
    </row>
    <row r="75" spans="1:2" x14ac:dyDescent="0.25">
      <c r="A75" s="380">
        <v>43989</v>
      </c>
      <c r="B75" s="323">
        <v>652</v>
      </c>
    </row>
    <row r="76" spans="1:2" x14ac:dyDescent="0.25">
      <c r="A76" s="380">
        <v>43990</v>
      </c>
      <c r="B76" s="323">
        <v>660</v>
      </c>
    </row>
    <row r="77" spans="1:2" x14ac:dyDescent="0.25">
      <c r="A77" s="380">
        <v>43991</v>
      </c>
      <c r="B77" s="323">
        <v>647</v>
      </c>
    </row>
    <row r="78" spans="1:2" x14ac:dyDescent="0.25">
      <c r="A78" s="380">
        <v>43992</v>
      </c>
      <c r="B78" s="323">
        <v>628</v>
      </c>
    </row>
    <row r="79" spans="1:2" x14ac:dyDescent="0.25">
      <c r="A79" s="380">
        <v>43993</v>
      </c>
      <c r="B79" s="323">
        <v>610</v>
      </c>
    </row>
    <row r="80" spans="1:2" x14ac:dyDescent="0.25">
      <c r="A80" s="380">
        <v>43994</v>
      </c>
      <c r="B80" s="323">
        <v>590</v>
      </c>
    </row>
    <row r="81" spans="1:2" x14ac:dyDescent="0.25">
      <c r="A81" s="380">
        <v>43995</v>
      </c>
      <c r="B81" s="323">
        <v>582</v>
      </c>
    </row>
    <row r="82" spans="1:2" x14ac:dyDescent="0.25">
      <c r="A82" s="380">
        <v>43996</v>
      </c>
      <c r="B82" s="311">
        <v>575</v>
      </c>
    </row>
    <row r="83" spans="1:2" x14ac:dyDescent="0.25">
      <c r="A83" s="380">
        <v>43997</v>
      </c>
      <c r="B83" s="323">
        <v>578</v>
      </c>
    </row>
    <row r="84" spans="1:2" x14ac:dyDescent="0.25">
      <c r="A84" s="380">
        <v>43998</v>
      </c>
      <c r="B84" s="311">
        <v>567</v>
      </c>
    </row>
    <row r="85" spans="1:2" x14ac:dyDescent="0.25">
      <c r="A85" s="380">
        <v>43999</v>
      </c>
      <c r="B85" s="311">
        <v>552</v>
      </c>
    </row>
    <row r="86" spans="1:2" x14ac:dyDescent="0.25">
      <c r="A86" s="380">
        <v>44000</v>
      </c>
      <c r="B86" s="311">
        <v>544</v>
      </c>
    </row>
    <row r="87" spans="1:2" x14ac:dyDescent="0.25">
      <c r="A87" s="380">
        <v>44001</v>
      </c>
      <c r="B87" s="311">
        <v>518</v>
      </c>
    </row>
    <row r="88" spans="1:2" x14ac:dyDescent="0.25">
      <c r="A88" s="380">
        <v>44002</v>
      </c>
      <c r="B88" s="311">
        <v>511</v>
      </c>
    </row>
    <row r="89" spans="1:2" x14ac:dyDescent="0.25">
      <c r="A89" s="380">
        <v>44003</v>
      </c>
      <c r="B89" s="311">
        <v>518</v>
      </c>
    </row>
    <row r="90" spans="1:2" x14ac:dyDescent="0.25">
      <c r="A90" s="380">
        <v>44004</v>
      </c>
      <c r="B90" s="311">
        <v>515</v>
      </c>
    </row>
    <row r="91" spans="1:2" x14ac:dyDescent="0.25">
      <c r="A91" s="380">
        <v>44005</v>
      </c>
      <c r="B91" s="311">
        <v>512</v>
      </c>
    </row>
    <row r="92" spans="1:2" x14ac:dyDescent="0.25">
      <c r="A92" s="380">
        <v>44006</v>
      </c>
      <c r="B92" s="311">
        <v>489</v>
      </c>
    </row>
    <row r="93" spans="1:2" x14ac:dyDescent="0.25">
      <c r="A93" s="380">
        <v>44007</v>
      </c>
      <c r="B93" s="311">
        <v>472</v>
      </c>
    </row>
    <row r="94" spans="1:2" x14ac:dyDescent="0.25">
      <c r="A94" s="380">
        <v>44008</v>
      </c>
      <c r="B94" s="311">
        <v>467</v>
      </c>
    </row>
    <row r="95" spans="1:2" x14ac:dyDescent="0.25">
      <c r="A95" s="380">
        <v>44009</v>
      </c>
      <c r="B95" s="311">
        <v>456</v>
      </c>
    </row>
    <row r="96" spans="1:2" x14ac:dyDescent="0.25">
      <c r="A96" s="380">
        <v>44010</v>
      </c>
      <c r="B96" s="311">
        <v>453</v>
      </c>
    </row>
    <row r="97" spans="1:2" x14ac:dyDescent="0.25">
      <c r="A97" s="380">
        <v>44011</v>
      </c>
      <c r="B97" s="311">
        <v>453</v>
      </c>
    </row>
    <row r="98" spans="1:2" x14ac:dyDescent="0.25">
      <c r="A98" s="380">
        <v>44012</v>
      </c>
      <c r="B98" s="311">
        <v>450</v>
      </c>
    </row>
    <row r="99" spans="1:2" x14ac:dyDescent="0.25">
      <c r="A99" s="380">
        <v>44013</v>
      </c>
      <c r="B99" s="311">
        <v>439</v>
      </c>
    </row>
    <row r="100" spans="1:2" x14ac:dyDescent="0.25">
      <c r="A100" s="380">
        <v>44014</v>
      </c>
      <c r="B100" s="311">
        <v>432</v>
      </c>
    </row>
    <row r="101" spans="1:2" x14ac:dyDescent="0.25">
      <c r="A101" s="380">
        <v>44015</v>
      </c>
      <c r="B101" s="311">
        <v>422</v>
      </c>
    </row>
    <row r="102" spans="1:2" x14ac:dyDescent="0.25">
      <c r="A102" s="380">
        <v>44016</v>
      </c>
      <c r="B102" s="311">
        <v>430</v>
      </c>
    </row>
    <row r="103" spans="1:2" x14ac:dyDescent="0.25">
      <c r="A103" s="380">
        <v>44017</v>
      </c>
      <c r="B103" s="311">
        <v>424</v>
      </c>
    </row>
    <row r="104" spans="1:2" x14ac:dyDescent="0.25">
      <c r="A104" s="380">
        <v>44018</v>
      </c>
      <c r="B104" s="311">
        <v>384</v>
      </c>
    </row>
    <row r="105" spans="1:2" x14ac:dyDescent="0.25">
      <c r="A105" s="380">
        <v>44019</v>
      </c>
      <c r="B105" s="311">
        <v>376</v>
      </c>
    </row>
    <row r="106" spans="1:2" x14ac:dyDescent="0.25">
      <c r="A106" s="380">
        <v>44020</v>
      </c>
      <c r="B106" s="311">
        <v>358</v>
      </c>
    </row>
    <row r="107" spans="1:2" x14ac:dyDescent="0.25">
      <c r="A107" s="380">
        <v>44021</v>
      </c>
      <c r="B107" s="311">
        <v>342</v>
      </c>
    </row>
    <row r="108" spans="1:2" x14ac:dyDescent="0.25">
      <c r="A108" s="380">
        <v>44022</v>
      </c>
      <c r="B108" s="311">
        <v>337</v>
      </c>
    </row>
    <row r="109" spans="1:2" x14ac:dyDescent="0.25">
      <c r="A109" s="380">
        <v>44023</v>
      </c>
      <c r="B109" s="311">
        <v>323</v>
      </c>
    </row>
    <row r="110" spans="1:2" x14ac:dyDescent="0.25">
      <c r="A110" s="380">
        <v>44024</v>
      </c>
      <c r="B110" s="311">
        <v>330</v>
      </c>
    </row>
    <row r="111" spans="1:2" x14ac:dyDescent="0.25">
      <c r="A111" s="380">
        <v>44025</v>
      </c>
      <c r="B111" s="311">
        <v>335</v>
      </c>
    </row>
    <row r="112" spans="1:2" x14ac:dyDescent="0.25">
      <c r="A112" s="380">
        <v>44026</v>
      </c>
      <c r="B112" s="311">
        <v>327</v>
      </c>
    </row>
    <row r="113" spans="1:2" x14ac:dyDescent="0.25">
      <c r="A113" s="380">
        <v>44027</v>
      </c>
      <c r="B113" s="311">
        <v>329</v>
      </c>
    </row>
    <row r="114" spans="1:2" x14ac:dyDescent="0.25">
      <c r="A114" s="380">
        <v>44028</v>
      </c>
      <c r="B114" s="311">
        <v>320</v>
      </c>
    </row>
    <row r="115" spans="1:2" x14ac:dyDescent="0.25">
      <c r="A115" s="380">
        <v>44029</v>
      </c>
      <c r="B115" s="311">
        <v>316</v>
      </c>
    </row>
    <row r="116" spans="1:2" x14ac:dyDescent="0.25">
      <c r="A116" s="380">
        <v>44030</v>
      </c>
      <c r="B116" s="311">
        <v>305</v>
      </c>
    </row>
    <row r="117" spans="1:2" x14ac:dyDescent="0.25">
      <c r="A117" s="380">
        <v>44031</v>
      </c>
      <c r="B117" s="311">
        <v>302</v>
      </c>
    </row>
    <row r="118" spans="1:2" x14ac:dyDescent="0.25">
      <c r="A118" s="380">
        <v>44032</v>
      </c>
      <c r="B118" s="311">
        <v>299</v>
      </c>
    </row>
    <row r="119" spans="1:2" x14ac:dyDescent="0.25">
      <c r="A119" s="380">
        <v>44033</v>
      </c>
      <c r="B119" s="311">
        <v>303</v>
      </c>
    </row>
    <row r="120" spans="1:2" x14ac:dyDescent="0.25">
      <c r="A120" s="380">
        <v>44034</v>
      </c>
      <c r="B120" s="311">
        <v>295</v>
      </c>
    </row>
    <row r="121" spans="1:2" x14ac:dyDescent="0.25">
      <c r="A121" s="380">
        <v>44035</v>
      </c>
      <c r="B121" s="311">
        <v>287</v>
      </c>
    </row>
    <row r="122" spans="1:2" x14ac:dyDescent="0.25">
      <c r="A122" s="380">
        <v>44036</v>
      </c>
      <c r="B122" s="311">
        <v>278</v>
      </c>
    </row>
    <row r="123" spans="1:2" x14ac:dyDescent="0.25">
      <c r="A123" s="380">
        <v>44037</v>
      </c>
      <c r="B123" s="311">
        <v>270</v>
      </c>
    </row>
    <row r="124" spans="1:2" x14ac:dyDescent="0.25">
      <c r="A124" s="380">
        <v>44038</v>
      </c>
      <c r="B124" s="311">
        <v>267</v>
      </c>
    </row>
    <row r="125" spans="1:2" x14ac:dyDescent="0.25">
      <c r="A125" s="380">
        <v>44039</v>
      </c>
      <c r="B125" s="311">
        <v>270</v>
      </c>
    </row>
    <row r="126" spans="1:2" x14ac:dyDescent="0.25">
      <c r="A126" s="380">
        <v>44040</v>
      </c>
      <c r="B126" s="311">
        <v>264</v>
      </c>
    </row>
    <row r="127" spans="1:2" x14ac:dyDescent="0.25">
      <c r="A127" s="380">
        <v>44041</v>
      </c>
      <c r="B127" s="311">
        <v>260</v>
      </c>
    </row>
    <row r="128" spans="1:2" x14ac:dyDescent="0.25">
      <c r="A128" s="380">
        <v>44042</v>
      </c>
      <c r="B128" s="311">
        <v>260</v>
      </c>
    </row>
    <row r="129" spans="1:2" x14ac:dyDescent="0.25">
      <c r="A129" s="380">
        <v>44043</v>
      </c>
      <c r="B129" s="311">
        <v>255</v>
      </c>
    </row>
    <row r="130" spans="1:2" x14ac:dyDescent="0.25">
      <c r="A130" s="380">
        <v>44044</v>
      </c>
      <c r="B130" s="311">
        <v>260</v>
      </c>
    </row>
    <row r="131" spans="1:2" x14ac:dyDescent="0.25">
      <c r="A131" s="380">
        <v>44045</v>
      </c>
      <c r="B131" s="311">
        <v>265</v>
      </c>
    </row>
    <row r="132" spans="1:2" x14ac:dyDescent="0.25">
      <c r="A132" s="380">
        <v>44046</v>
      </c>
      <c r="B132" s="311">
        <v>265</v>
      </c>
    </row>
    <row r="133" spans="1:2" x14ac:dyDescent="0.25">
      <c r="A133" s="380">
        <v>44047</v>
      </c>
      <c r="B133" s="311">
        <v>270</v>
      </c>
    </row>
    <row r="134" spans="1:2" x14ac:dyDescent="0.25">
      <c r="A134" s="380">
        <v>44048</v>
      </c>
      <c r="B134" s="311">
        <v>267</v>
      </c>
    </row>
    <row r="135" spans="1:2" x14ac:dyDescent="0.25">
      <c r="A135" s="380">
        <v>44049</v>
      </c>
      <c r="B135" s="311">
        <v>270</v>
      </c>
    </row>
    <row r="136" spans="1:2" x14ac:dyDescent="0.25">
      <c r="A136" s="380">
        <v>44050</v>
      </c>
      <c r="B136" s="311">
        <v>262</v>
      </c>
    </row>
    <row r="137" spans="1:2" x14ac:dyDescent="0.25">
      <c r="A137" s="380">
        <v>44051</v>
      </c>
      <c r="B137" s="311">
        <v>261</v>
      </c>
    </row>
    <row r="138" spans="1:2" x14ac:dyDescent="0.25">
      <c r="A138" s="380">
        <v>44052</v>
      </c>
      <c r="B138" s="311">
        <v>261</v>
      </c>
    </row>
    <row r="139" spans="1:2" x14ac:dyDescent="0.25">
      <c r="A139" s="380">
        <v>44053</v>
      </c>
      <c r="B139" s="311">
        <v>267</v>
      </c>
    </row>
    <row r="140" spans="1:2" x14ac:dyDescent="0.25">
      <c r="A140" s="380">
        <v>44054</v>
      </c>
      <c r="B140" s="311">
        <v>269</v>
      </c>
    </row>
    <row r="141" spans="1:2" x14ac:dyDescent="0.25">
      <c r="A141" s="380">
        <v>44055</v>
      </c>
      <c r="B141" s="311">
        <v>265</v>
      </c>
    </row>
    <row r="142" spans="1:2" x14ac:dyDescent="0.25">
      <c r="A142" s="380">
        <v>44056</v>
      </c>
      <c r="B142" s="311">
        <v>258</v>
      </c>
    </row>
    <row r="143" spans="1:2" x14ac:dyDescent="0.25">
      <c r="A143" s="380">
        <v>44057</v>
      </c>
      <c r="B143" s="311">
        <v>253</v>
      </c>
    </row>
    <row r="144" spans="1:2" x14ac:dyDescent="0.25">
      <c r="A144" s="380">
        <v>44058</v>
      </c>
      <c r="B144" s="311">
        <v>244</v>
      </c>
    </row>
    <row r="145" spans="1:2" x14ac:dyDescent="0.25">
      <c r="A145" s="380">
        <v>44059</v>
      </c>
      <c r="B145" s="311">
        <v>243</v>
      </c>
    </row>
    <row r="146" spans="1:2" x14ac:dyDescent="0.25">
      <c r="A146" s="380">
        <v>44060</v>
      </c>
      <c r="B146" s="311">
        <v>248</v>
      </c>
    </row>
    <row r="147" spans="1:2" x14ac:dyDescent="0.25">
      <c r="A147" s="380">
        <v>44061</v>
      </c>
      <c r="B147" s="311">
        <v>254</v>
      </c>
    </row>
    <row r="148" spans="1:2" x14ac:dyDescent="0.25">
      <c r="A148" s="380">
        <v>44062</v>
      </c>
      <c r="B148" s="311">
        <v>247</v>
      </c>
    </row>
    <row r="149" spans="1:2" x14ac:dyDescent="0.25">
      <c r="A149" s="380">
        <v>44063</v>
      </c>
      <c r="B149" s="311">
        <v>248</v>
      </c>
    </row>
    <row r="150" spans="1:2" x14ac:dyDescent="0.25">
      <c r="A150" s="380">
        <v>44064</v>
      </c>
      <c r="B150" s="311">
        <v>253</v>
      </c>
    </row>
    <row r="151" spans="1:2" x14ac:dyDescent="0.25">
      <c r="A151" s="380">
        <v>44065</v>
      </c>
      <c r="B151" s="311">
        <v>246</v>
      </c>
    </row>
    <row r="152" spans="1:2" x14ac:dyDescent="0.25">
      <c r="A152" s="380">
        <v>44066</v>
      </c>
      <c r="B152" s="311">
        <v>245</v>
      </c>
    </row>
    <row r="153" spans="1:2" x14ac:dyDescent="0.25">
      <c r="A153" s="380">
        <v>44067</v>
      </c>
      <c r="B153" s="311">
        <v>248</v>
      </c>
    </row>
    <row r="154" spans="1:2" x14ac:dyDescent="0.25">
      <c r="A154" s="380">
        <v>44068</v>
      </c>
      <c r="B154" s="311">
        <v>243</v>
      </c>
    </row>
    <row r="155" spans="1:2" x14ac:dyDescent="0.25">
      <c r="A155" s="380">
        <v>44069</v>
      </c>
      <c r="B155" s="311">
        <v>249</v>
      </c>
    </row>
    <row r="156" spans="1:2" x14ac:dyDescent="0.25">
      <c r="A156" s="380">
        <v>44070</v>
      </c>
      <c r="B156" s="311">
        <v>257</v>
      </c>
    </row>
    <row r="157" spans="1:2" x14ac:dyDescent="0.25">
      <c r="A157" s="380">
        <v>44071</v>
      </c>
      <c r="B157" s="311">
        <v>255</v>
      </c>
    </row>
    <row r="158" spans="1:2" x14ac:dyDescent="0.25">
      <c r="A158" s="380">
        <v>44072</v>
      </c>
      <c r="B158" s="311">
        <v>258</v>
      </c>
    </row>
    <row r="159" spans="1:2" x14ac:dyDescent="0.25">
      <c r="A159" s="380">
        <v>44073</v>
      </c>
      <c r="B159" s="311">
        <v>251</v>
      </c>
    </row>
    <row r="160" spans="1:2" x14ac:dyDescent="0.25">
      <c r="A160" s="380">
        <v>44074</v>
      </c>
      <c r="B160" s="311">
        <v>258</v>
      </c>
    </row>
    <row r="161" spans="1:2" x14ac:dyDescent="0.25">
      <c r="A161" s="380">
        <v>44075</v>
      </c>
      <c r="B161" s="311">
        <v>264</v>
      </c>
    </row>
    <row r="162" spans="1:2" x14ac:dyDescent="0.25">
      <c r="A162" s="380">
        <v>44076</v>
      </c>
      <c r="B162" s="311">
        <v>258</v>
      </c>
    </row>
    <row r="163" spans="1:2" x14ac:dyDescent="0.25">
      <c r="A163" s="380">
        <v>44077</v>
      </c>
      <c r="B163" s="311">
        <v>259</v>
      </c>
    </row>
    <row r="164" spans="1:2" x14ac:dyDescent="0.25">
      <c r="A164" s="380">
        <v>44078</v>
      </c>
      <c r="B164" s="311">
        <v>258</v>
      </c>
    </row>
    <row r="165" spans="1:2" x14ac:dyDescent="0.25">
      <c r="A165" s="380">
        <v>44079</v>
      </c>
      <c r="B165" s="311">
        <v>251</v>
      </c>
    </row>
    <row r="166" spans="1:2" x14ac:dyDescent="0.25">
      <c r="A166" s="380">
        <v>44080</v>
      </c>
      <c r="B166" s="311">
        <v>244</v>
      </c>
    </row>
    <row r="167" spans="1:2" x14ac:dyDescent="0.25">
      <c r="A167" s="380">
        <v>44081</v>
      </c>
      <c r="B167" s="311">
        <v>256</v>
      </c>
    </row>
    <row r="168" spans="1:2" x14ac:dyDescent="0.25">
      <c r="A168" s="380">
        <v>44082</v>
      </c>
      <c r="B168" s="311">
        <v>267</v>
      </c>
    </row>
    <row r="169" spans="1:2" x14ac:dyDescent="0.25">
      <c r="A169" s="380">
        <v>44083</v>
      </c>
      <c r="B169" s="311">
        <v>274</v>
      </c>
    </row>
    <row r="170" spans="1:2" x14ac:dyDescent="0.25">
      <c r="A170" s="380">
        <v>44084</v>
      </c>
      <c r="B170" s="311">
        <v>266</v>
      </c>
    </row>
    <row r="171" spans="1:2" x14ac:dyDescent="0.25">
      <c r="A171" s="380">
        <v>44085</v>
      </c>
      <c r="B171" s="311">
        <v>269</v>
      </c>
    </row>
    <row r="172" spans="1:2" x14ac:dyDescent="0.25">
      <c r="A172" s="380">
        <v>44086</v>
      </c>
      <c r="B172" s="311">
        <v>261</v>
      </c>
    </row>
    <row r="173" spans="1:2" x14ac:dyDescent="0.25">
      <c r="A173" s="380">
        <v>44087</v>
      </c>
      <c r="B173" s="311">
        <v>259</v>
      </c>
    </row>
    <row r="174" spans="1:2" x14ac:dyDescent="0.25">
      <c r="A174" s="380">
        <v>44088</v>
      </c>
      <c r="B174" s="311">
        <v>264</v>
      </c>
    </row>
    <row r="175" spans="1:2" x14ac:dyDescent="0.2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7" customFormat="1" ht="30" x14ac:dyDescent="0.25">
      <c r="A1" s="375" t="s">
        <v>0</v>
      </c>
      <c r="B1" s="376" t="s">
        <v>192</v>
      </c>
      <c r="D1" s="378"/>
      <c r="L1" s="379"/>
      <c r="M1" s="379"/>
      <c r="N1" s="379"/>
      <c r="O1" s="379"/>
      <c r="P1" s="379"/>
      <c r="Q1" s="379"/>
      <c r="R1" s="379"/>
      <c r="S1" s="379"/>
      <c r="T1" s="379"/>
      <c r="U1" s="379"/>
      <c r="V1" s="379"/>
      <c r="W1" s="379"/>
      <c r="X1" s="379"/>
      <c r="Y1" s="379"/>
      <c r="Z1" s="379"/>
      <c r="AA1" s="379"/>
    </row>
    <row r="2" spans="1:27" x14ac:dyDescent="0.25">
      <c r="A2" s="380">
        <v>43908</v>
      </c>
      <c r="B2" s="311" t="e">
        <f>NA()</f>
        <v>#N/A</v>
      </c>
      <c r="L2" s="384"/>
      <c r="M2" s="384"/>
      <c r="N2" s="384"/>
      <c r="O2" s="384"/>
      <c r="P2" s="384"/>
      <c r="Q2" s="384"/>
      <c r="R2" s="384"/>
      <c r="S2" s="384"/>
      <c r="T2" s="384"/>
      <c r="U2" s="384"/>
      <c r="V2" s="384"/>
      <c r="W2" s="384"/>
      <c r="X2" s="384"/>
      <c r="Y2" s="384"/>
      <c r="Z2" s="384"/>
      <c r="AA2" s="384"/>
    </row>
    <row r="3" spans="1:27" x14ac:dyDescent="0.25">
      <c r="A3" s="380">
        <f>A2+1</f>
        <v>43909</v>
      </c>
      <c r="B3" s="311" t="e">
        <f>NA()</f>
        <v>#N/A</v>
      </c>
      <c r="L3" s="384"/>
      <c r="M3" s="384"/>
      <c r="N3" s="384"/>
      <c r="O3" s="384"/>
      <c r="P3" s="384"/>
      <c r="Q3" s="384"/>
      <c r="R3" s="384"/>
      <c r="S3" s="384"/>
      <c r="T3" s="384"/>
      <c r="U3" s="384"/>
      <c r="V3" s="384"/>
      <c r="W3" s="384"/>
      <c r="X3" s="384"/>
      <c r="Y3" s="384"/>
      <c r="Z3" s="384"/>
      <c r="AA3" s="384"/>
    </row>
    <row r="4" spans="1:27" x14ac:dyDescent="0.2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25">
      <c r="A5" s="380">
        <f t="shared" si="0"/>
        <v>43911</v>
      </c>
      <c r="B5" s="311" t="e">
        <f>NA()</f>
        <v>#N/A</v>
      </c>
      <c r="L5" s="384"/>
      <c r="M5" s="384"/>
      <c r="N5" s="384"/>
      <c r="O5" s="384"/>
      <c r="P5" s="384"/>
      <c r="Q5" s="384"/>
      <c r="R5" s="384"/>
      <c r="S5" s="384"/>
      <c r="T5" s="384"/>
      <c r="U5" s="384"/>
      <c r="V5" s="384"/>
      <c r="W5" s="384"/>
      <c r="X5" s="384"/>
      <c r="Y5" s="384"/>
      <c r="Z5" s="384"/>
      <c r="AA5" s="384"/>
    </row>
    <row r="6" spans="1:27" x14ac:dyDescent="0.25">
      <c r="A6" s="380">
        <f t="shared" si="0"/>
        <v>43912</v>
      </c>
      <c r="B6" s="311" t="e">
        <f>NA()</f>
        <v>#N/A</v>
      </c>
      <c r="L6" s="384"/>
      <c r="M6" s="384"/>
      <c r="N6" s="384"/>
      <c r="O6" s="384"/>
      <c r="P6" s="384"/>
      <c r="Q6" s="384"/>
      <c r="R6" s="384"/>
      <c r="S6" s="384"/>
      <c r="T6" s="384"/>
      <c r="U6" s="384"/>
      <c r="V6" s="384"/>
      <c r="W6" s="384"/>
      <c r="X6" s="384"/>
      <c r="Y6" s="384"/>
      <c r="Z6" s="384"/>
      <c r="AA6" s="384"/>
    </row>
    <row r="7" spans="1:27" x14ac:dyDescent="0.25">
      <c r="A7" s="380">
        <f t="shared" si="0"/>
        <v>43913</v>
      </c>
      <c r="B7" s="311" t="e">
        <f>NA()</f>
        <v>#N/A</v>
      </c>
      <c r="L7" s="384"/>
      <c r="M7" s="384"/>
      <c r="N7" s="384"/>
      <c r="O7" s="384"/>
      <c r="P7" s="384"/>
      <c r="Q7" s="384"/>
      <c r="R7" s="384"/>
      <c r="S7" s="384"/>
      <c r="T7" s="384"/>
      <c r="U7" s="384"/>
      <c r="V7" s="384"/>
      <c r="W7" s="384"/>
      <c r="X7" s="384"/>
      <c r="Y7" s="384"/>
      <c r="Z7" s="384"/>
      <c r="AA7" s="384"/>
    </row>
    <row r="8" spans="1:27" x14ac:dyDescent="0.25">
      <c r="A8" s="380">
        <f t="shared" si="0"/>
        <v>43914</v>
      </c>
      <c r="B8" s="311" t="e">
        <f>NA()</f>
        <v>#N/A</v>
      </c>
      <c r="C8" s="385"/>
    </row>
    <row r="9" spans="1:27" x14ac:dyDescent="0.25">
      <c r="A9" s="380">
        <f t="shared" si="0"/>
        <v>43915</v>
      </c>
      <c r="B9" s="311" t="e">
        <f>NA()</f>
        <v>#N/A</v>
      </c>
      <c r="C9" s="381"/>
    </row>
    <row r="10" spans="1:27" x14ac:dyDescent="0.25">
      <c r="A10" s="380">
        <f>A9+1</f>
        <v>43916</v>
      </c>
      <c r="B10" s="311">
        <v>42</v>
      </c>
      <c r="C10" s="381"/>
    </row>
    <row r="11" spans="1:27" x14ac:dyDescent="0.25">
      <c r="A11" s="380">
        <f t="shared" si="0"/>
        <v>43917</v>
      </c>
      <c r="B11" s="311">
        <v>62</v>
      </c>
    </row>
    <row r="12" spans="1:27" x14ac:dyDescent="0.25">
      <c r="A12" s="380">
        <f t="shared" si="0"/>
        <v>43918</v>
      </c>
      <c r="B12" s="311">
        <v>74</v>
      </c>
    </row>
    <row r="13" spans="1:27" x14ac:dyDescent="0.25">
      <c r="A13" s="380">
        <f t="shared" si="0"/>
        <v>43919</v>
      </c>
      <c r="B13" s="311">
        <v>85</v>
      </c>
    </row>
    <row r="14" spans="1:27" x14ac:dyDescent="0.25">
      <c r="A14" s="380">
        <f t="shared" si="0"/>
        <v>43920</v>
      </c>
      <c r="B14" s="311">
        <v>94</v>
      </c>
    </row>
    <row r="15" spans="1:27" x14ac:dyDescent="0.25">
      <c r="A15" s="380">
        <f t="shared" si="0"/>
        <v>43921</v>
      </c>
      <c r="B15" s="311">
        <v>123</v>
      </c>
    </row>
    <row r="16" spans="1:27" x14ac:dyDescent="0.25">
      <c r="A16" s="380">
        <f t="shared" si="0"/>
        <v>43922</v>
      </c>
      <c r="B16" s="311">
        <v>137</v>
      </c>
    </row>
    <row r="17" spans="1:14" x14ac:dyDescent="0.25">
      <c r="A17" s="380">
        <f t="shared" si="0"/>
        <v>43923</v>
      </c>
      <c r="B17" s="311">
        <v>144</v>
      </c>
    </row>
    <row r="18" spans="1:14" x14ac:dyDescent="0.25">
      <c r="A18" s="380">
        <f t="shared" si="0"/>
        <v>43924</v>
      </c>
      <c r="B18" s="311">
        <v>167</v>
      </c>
    </row>
    <row r="19" spans="1:14" x14ac:dyDescent="0.25">
      <c r="A19" s="380">
        <f t="shared" si="0"/>
        <v>43925</v>
      </c>
      <c r="B19" s="311">
        <v>184</v>
      </c>
    </row>
    <row r="20" spans="1:14" x14ac:dyDescent="0.25">
      <c r="A20" s="380">
        <f t="shared" si="0"/>
        <v>43926</v>
      </c>
      <c r="B20" s="311">
        <v>183</v>
      </c>
    </row>
    <row r="21" spans="1:14" x14ac:dyDescent="0.25">
      <c r="A21" s="380">
        <v>43927</v>
      </c>
      <c r="B21" s="311">
        <v>190</v>
      </c>
    </row>
    <row r="22" spans="1:14" x14ac:dyDescent="0.25">
      <c r="A22" s="380">
        <v>43928</v>
      </c>
      <c r="B22" s="311">
        <v>185</v>
      </c>
    </row>
    <row r="23" spans="1:14" x14ac:dyDescent="0.25">
      <c r="A23" s="380">
        <v>43929</v>
      </c>
      <c r="B23" s="311">
        <v>193</v>
      </c>
    </row>
    <row r="24" spans="1:14" x14ac:dyDescent="0.25">
      <c r="A24" s="380">
        <v>43930</v>
      </c>
      <c r="B24" s="311">
        <v>200</v>
      </c>
    </row>
    <row r="25" spans="1:14" x14ac:dyDescent="0.25">
      <c r="A25" s="380">
        <v>43931</v>
      </c>
      <c r="B25" s="311">
        <v>197</v>
      </c>
    </row>
    <row r="26" spans="1:14" x14ac:dyDescent="0.25">
      <c r="A26" s="380">
        <v>43932</v>
      </c>
      <c r="B26" s="311">
        <v>202</v>
      </c>
    </row>
    <row r="27" spans="1:14" x14ac:dyDescent="0.25">
      <c r="A27" s="380">
        <v>43933</v>
      </c>
      <c r="B27" s="311">
        <v>208</v>
      </c>
    </row>
    <row r="28" spans="1:14" x14ac:dyDescent="0.25">
      <c r="A28" s="380">
        <v>43934</v>
      </c>
      <c r="B28" s="311">
        <v>203</v>
      </c>
    </row>
    <row r="29" spans="1:14" x14ac:dyDescent="0.25">
      <c r="A29" s="380">
        <v>43935</v>
      </c>
      <c r="B29" s="311">
        <v>192</v>
      </c>
    </row>
    <row r="30" spans="1:14" x14ac:dyDescent="0.25">
      <c r="A30" s="380">
        <v>43936</v>
      </c>
      <c r="B30" s="311">
        <v>191</v>
      </c>
    </row>
    <row r="31" spans="1:14" ht="15" customHeight="1" x14ac:dyDescent="0.25">
      <c r="A31" s="380">
        <v>43937</v>
      </c>
      <c r="B31" s="311">
        <v>191</v>
      </c>
      <c r="D31" s="462" t="s">
        <v>5</v>
      </c>
      <c r="E31" s="462"/>
      <c r="F31" s="462"/>
      <c r="G31" s="462"/>
      <c r="H31" s="462"/>
      <c r="I31" s="462"/>
      <c r="J31" s="462"/>
      <c r="K31" s="462"/>
      <c r="L31" s="462"/>
      <c r="M31" s="462"/>
      <c r="N31" s="462"/>
    </row>
    <row r="32" spans="1:14" x14ac:dyDescent="0.25">
      <c r="A32" s="380">
        <v>43938</v>
      </c>
      <c r="B32" s="311">
        <v>184</v>
      </c>
      <c r="D32" s="462"/>
      <c r="E32" s="462"/>
      <c r="F32" s="462"/>
      <c r="G32" s="462"/>
      <c r="H32" s="462"/>
      <c r="I32" s="462"/>
      <c r="J32" s="462"/>
      <c r="K32" s="462"/>
      <c r="L32" s="462"/>
      <c r="M32" s="462"/>
      <c r="N32" s="462"/>
    </row>
    <row r="33" spans="1:14" x14ac:dyDescent="0.25">
      <c r="A33" s="380">
        <v>43939</v>
      </c>
      <c r="B33" s="311">
        <v>178</v>
      </c>
      <c r="D33" s="386"/>
      <c r="E33" s="386"/>
      <c r="F33" s="386"/>
      <c r="G33" s="386"/>
      <c r="H33" s="386"/>
      <c r="I33" s="386"/>
      <c r="J33" s="386"/>
      <c r="K33" s="386"/>
      <c r="L33" s="386"/>
      <c r="M33" s="386"/>
      <c r="N33" s="386"/>
    </row>
    <row r="34" spans="1:14" x14ac:dyDescent="0.25">
      <c r="A34" s="380">
        <v>43940</v>
      </c>
      <c r="B34" s="311">
        <v>170</v>
      </c>
      <c r="D34" s="462" t="s">
        <v>83</v>
      </c>
      <c r="E34" s="462"/>
      <c r="F34" s="462"/>
      <c r="G34" s="462"/>
      <c r="H34" s="462"/>
      <c r="I34" s="462"/>
      <c r="J34" s="462"/>
      <c r="K34" s="462"/>
      <c r="L34" s="462"/>
      <c r="M34" s="462"/>
      <c r="N34" s="462"/>
    </row>
    <row r="35" spans="1:14" x14ac:dyDescent="0.25">
      <c r="A35" s="380">
        <v>43941</v>
      </c>
      <c r="B35" s="311">
        <v>167</v>
      </c>
      <c r="D35" s="462"/>
      <c r="E35" s="462"/>
      <c r="F35" s="462"/>
      <c r="G35" s="462"/>
      <c r="H35" s="462"/>
      <c r="I35" s="462"/>
      <c r="J35" s="462"/>
      <c r="K35" s="462"/>
      <c r="L35" s="462"/>
      <c r="M35" s="462"/>
      <c r="N35" s="462"/>
    </row>
    <row r="36" spans="1:14" x14ac:dyDescent="0.25">
      <c r="A36" s="380">
        <v>43942</v>
      </c>
      <c r="B36" s="311">
        <v>159</v>
      </c>
      <c r="D36" s="386"/>
      <c r="E36" s="386"/>
      <c r="F36" s="386"/>
      <c r="G36" s="386"/>
      <c r="H36" s="386"/>
      <c r="I36" s="386"/>
      <c r="J36" s="386"/>
      <c r="K36" s="386"/>
      <c r="L36" s="386"/>
      <c r="M36" s="386"/>
      <c r="N36" s="386"/>
    </row>
    <row r="37" spans="1:14" x14ac:dyDescent="0.25">
      <c r="A37" s="380">
        <v>43943</v>
      </c>
      <c r="B37" s="311">
        <v>147</v>
      </c>
      <c r="D37" s="463" t="s">
        <v>121</v>
      </c>
      <c r="E37" s="463"/>
      <c r="F37" s="463"/>
      <c r="G37" s="463"/>
      <c r="H37" s="463"/>
      <c r="I37" s="463"/>
      <c r="J37" s="463"/>
      <c r="K37" s="463"/>
      <c r="L37" s="463"/>
      <c r="M37" s="463"/>
      <c r="N37" s="463"/>
    </row>
    <row r="38" spans="1:14" x14ac:dyDescent="0.25">
      <c r="A38" s="380">
        <v>43944</v>
      </c>
      <c r="B38" s="311">
        <v>136</v>
      </c>
      <c r="D38" s="463"/>
      <c r="E38" s="463"/>
      <c r="F38" s="463"/>
      <c r="G38" s="463"/>
      <c r="H38" s="463"/>
      <c r="I38" s="463"/>
      <c r="J38" s="463"/>
      <c r="K38" s="463"/>
      <c r="L38" s="463"/>
      <c r="M38" s="463"/>
      <c r="N38" s="463"/>
    </row>
    <row r="39" spans="1:14" x14ac:dyDescent="0.25">
      <c r="A39" s="380">
        <v>43945</v>
      </c>
      <c r="B39" s="311">
        <v>136</v>
      </c>
    </row>
    <row r="40" spans="1:14" x14ac:dyDescent="0.25">
      <c r="A40" s="380">
        <v>43946</v>
      </c>
      <c r="B40" s="311">
        <v>131</v>
      </c>
    </row>
    <row r="41" spans="1:14" x14ac:dyDescent="0.25">
      <c r="A41" s="380">
        <v>43947</v>
      </c>
      <c r="B41" s="311">
        <v>126</v>
      </c>
    </row>
    <row r="42" spans="1:14" x14ac:dyDescent="0.25">
      <c r="A42" s="380">
        <v>43948</v>
      </c>
      <c r="B42" s="311">
        <v>121</v>
      </c>
    </row>
    <row r="43" spans="1:14" x14ac:dyDescent="0.25">
      <c r="A43" s="380">
        <v>43949</v>
      </c>
      <c r="B43" s="311">
        <v>114</v>
      </c>
    </row>
    <row r="44" spans="1:14" x14ac:dyDescent="0.25">
      <c r="A44" s="380">
        <v>43950</v>
      </c>
      <c r="B44" s="311">
        <v>103</v>
      </c>
    </row>
    <row r="45" spans="1:14" x14ac:dyDescent="0.25">
      <c r="A45" s="380">
        <v>43951</v>
      </c>
      <c r="B45" s="311">
        <v>101</v>
      </c>
    </row>
    <row r="46" spans="1:14" x14ac:dyDescent="0.25">
      <c r="A46" s="380">
        <v>43952</v>
      </c>
      <c r="B46" s="311">
        <v>100</v>
      </c>
    </row>
    <row r="47" spans="1:14" x14ac:dyDescent="0.25">
      <c r="A47" s="380">
        <v>43953</v>
      </c>
      <c r="B47" s="311">
        <v>97</v>
      </c>
    </row>
    <row r="48" spans="1:14" x14ac:dyDescent="0.25">
      <c r="A48" s="380">
        <v>43954</v>
      </c>
      <c r="B48" s="311">
        <v>91</v>
      </c>
    </row>
    <row r="49" spans="1:7" x14ac:dyDescent="0.25">
      <c r="A49" s="380">
        <v>43955</v>
      </c>
      <c r="B49" s="311">
        <v>91</v>
      </c>
    </row>
    <row r="50" spans="1:7" x14ac:dyDescent="0.25">
      <c r="A50" s="380">
        <v>43956</v>
      </c>
      <c r="B50" s="311">
        <v>90</v>
      </c>
    </row>
    <row r="51" spans="1:7" x14ac:dyDescent="0.25">
      <c r="A51" s="380">
        <v>43957</v>
      </c>
      <c r="B51" s="311">
        <v>79</v>
      </c>
    </row>
    <row r="52" spans="1:7" x14ac:dyDescent="0.25">
      <c r="A52" s="380">
        <v>43958</v>
      </c>
      <c r="B52" s="311">
        <v>79</v>
      </c>
    </row>
    <row r="53" spans="1:7" x14ac:dyDescent="0.25">
      <c r="A53" s="380">
        <v>43959</v>
      </c>
      <c r="B53" s="311">
        <v>75</v>
      </c>
    </row>
    <row r="54" spans="1:7" x14ac:dyDescent="0.25">
      <c r="A54" s="380">
        <v>43960</v>
      </c>
      <c r="B54" s="311">
        <v>76</v>
      </c>
    </row>
    <row r="55" spans="1:7" x14ac:dyDescent="0.25">
      <c r="A55" s="380">
        <v>43961</v>
      </c>
      <c r="B55" s="311">
        <v>75</v>
      </c>
    </row>
    <row r="56" spans="1:7" x14ac:dyDescent="0.25">
      <c r="A56" s="380">
        <v>43962</v>
      </c>
      <c r="B56" s="311">
        <v>72</v>
      </c>
    </row>
    <row r="57" spans="1:7" x14ac:dyDescent="0.25">
      <c r="A57" s="380">
        <v>43963</v>
      </c>
      <c r="B57" s="311">
        <v>69</v>
      </c>
    </row>
    <row r="58" spans="1:7" x14ac:dyDescent="0.25">
      <c r="A58" s="380">
        <v>43964</v>
      </c>
      <c r="B58" s="311">
        <v>64</v>
      </c>
    </row>
    <row r="59" spans="1:7" x14ac:dyDescent="0.25">
      <c r="A59" s="380">
        <v>43965</v>
      </c>
      <c r="B59" s="311">
        <v>61</v>
      </c>
    </row>
    <row r="60" spans="1:7" x14ac:dyDescent="0.25">
      <c r="A60" s="380">
        <v>43966</v>
      </c>
      <c r="B60" s="311">
        <v>53</v>
      </c>
    </row>
    <row r="61" spans="1:7" x14ac:dyDescent="0.25">
      <c r="A61" s="380">
        <v>43967</v>
      </c>
      <c r="B61" s="311">
        <v>49</v>
      </c>
      <c r="G61" s="380"/>
    </row>
    <row r="62" spans="1:7" x14ac:dyDescent="0.25">
      <c r="A62" s="380">
        <v>43968</v>
      </c>
      <c r="B62" s="311">
        <v>46</v>
      </c>
      <c r="G62" s="380"/>
    </row>
    <row r="63" spans="1:7" x14ac:dyDescent="0.25">
      <c r="A63" s="380">
        <v>43969</v>
      </c>
      <c r="B63" s="311">
        <v>46</v>
      </c>
      <c r="G63" s="380"/>
    </row>
    <row r="64" spans="1:7" x14ac:dyDescent="0.25">
      <c r="A64" s="380">
        <v>43970</v>
      </c>
      <c r="B64" s="311">
        <v>47</v>
      </c>
      <c r="G64" s="380"/>
    </row>
    <row r="65" spans="1:7" x14ac:dyDescent="0.25">
      <c r="A65" s="380">
        <v>43971</v>
      </c>
      <c r="B65" s="311">
        <v>44</v>
      </c>
      <c r="G65" s="380"/>
    </row>
    <row r="66" spans="1:7" x14ac:dyDescent="0.25">
      <c r="A66" s="380">
        <v>43972</v>
      </c>
      <c r="B66" s="311">
        <v>43</v>
      </c>
      <c r="G66" s="380"/>
    </row>
    <row r="67" spans="1:7" x14ac:dyDescent="0.25">
      <c r="A67" s="380">
        <v>43973</v>
      </c>
      <c r="B67" s="311">
        <v>38</v>
      </c>
      <c r="G67" s="380"/>
    </row>
    <row r="68" spans="1:7" x14ac:dyDescent="0.25">
      <c r="A68" s="380">
        <v>43974</v>
      </c>
      <c r="B68" s="311">
        <v>36</v>
      </c>
      <c r="G68" s="380"/>
    </row>
    <row r="69" spans="1:7" x14ac:dyDescent="0.25">
      <c r="A69" s="380">
        <v>43975</v>
      </c>
      <c r="B69" s="311">
        <v>33</v>
      </c>
      <c r="G69" s="380"/>
    </row>
    <row r="70" spans="1:7" x14ac:dyDescent="0.25">
      <c r="A70" s="380">
        <v>43976</v>
      </c>
      <c r="B70" s="311">
        <v>29</v>
      </c>
      <c r="G70" s="380"/>
    </row>
    <row r="71" spans="1:7" x14ac:dyDescent="0.25">
      <c r="A71" s="380">
        <v>43977</v>
      </c>
      <c r="B71" s="311">
        <v>27</v>
      </c>
      <c r="G71" s="380"/>
    </row>
    <row r="72" spans="1:7" x14ac:dyDescent="0.25">
      <c r="A72" s="380">
        <v>43978</v>
      </c>
      <c r="B72" s="311">
        <v>28</v>
      </c>
      <c r="G72" s="380"/>
    </row>
    <row r="73" spans="1:7" x14ac:dyDescent="0.25">
      <c r="A73" s="380">
        <v>43979</v>
      </c>
      <c r="B73" s="311">
        <v>26</v>
      </c>
      <c r="G73" s="380"/>
    </row>
    <row r="74" spans="1:7" x14ac:dyDescent="0.25">
      <c r="A74" s="380">
        <v>43980</v>
      </c>
      <c r="B74" s="311">
        <v>25</v>
      </c>
      <c r="G74" s="380"/>
    </row>
    <row r="75" spans="1:7" x14ac:dyDescent="0.25">
      <c r="A75" s="380">
        <v>43981</v>
      </c>
      <c r="B75" s="311">
        <v>25</v>
      </c>
      <c r="G75" s="380"/>
    </row>
    <row r="76" spans="1:7" x14ac:dyDescent="0.25">
      <c r="A76" s="380">
        <v>43982</v>
      </c>
      <c r="B76" s="311">
        <v>20</v>
      </c>
      <c r="G76" s="380"/>
    </row>
    <row r="77" spans="1:7" x14ac:dyDescent="0.25">
      <c r="A77" s="380">
        <v>43983</v>
      </c>
      <c r="B77" s="311">
        <v>20</v>
      </c>
      <c r="G77" s="380"/>
    </row>
    <row r="78" spans="1:7" x14ac:dyDescent="0.25">
      <c r="A78" s="380">
        <v>43984</v>
      </c>
      <c r="B78" s="311">
        <v>20</v>
      </c>
      <c r="G78" s="380"/>
    </row>
    <row r="79" spans="1:7" x14ac:dyDescent="0.25">
      <c r="A79" s="380">
        <v>43985</v>
      </c>
      <c r="B79" s="311">
        <v>20</v>
      </c>
      <c r="G79" s="380"/>
    </row>
    <row r="80" spans="1:7" x14ac:dyDescent="0.25">
      <c r="A80" s="380">
        <v>43986</v>
      </c>
      <c r="B80" s="311">
        <v>18</v>
      </c>
      <c r="G80" s="380"/>
    </row>
    <row r="81" spans="1:7" x14ac:dyDescent="0.25">
      <c r="A81" s="380">
        <v>43987</v>
      </c>
      <c r="B81" s="311">
        <v>16</v>
      </c>
      <c r="G81" s="380"/>
    </row>
    <row r="82" spans="1:7" x14ac:dyDescent="0.25">
      <c r="A82" s="380">
        <v>43988</v>
      </c>
      <c r="B82" s="311">
        <v>16</v>
      </c>
      <c r="G82" s="380"/>
    </row>
    <row r="83" spans="1:7" x14ac:dyDescent="0.25">
      <c r="A83" s="380">
        <v>43989</v>
      </c>
      <c r="B83" s="311">
        <v>16</v>
      </c>
    </row>
    <row r="84" spans="1:7" x14ac:dyDescent="0.25">
      <c r="A84" s="380">
        <v>43990</v>
      </c>
      <c r="B84" s="311">
        <v>16</v>
      </c>
    </row>
    <row r="85" spans="1:7" x14ac:dyDescent="0.25">
      <c r="A85" s="380">
        <v>43991</v>
      </c>
      <c r="B85" s="311">
        <v>15</v>
      </c>
    </row>
    <row r="86" spans="1:7" x14ac:dyDescent="0.25">
      <c r="A86" s="380">
        <v>43992</v>
      </c>
      <c r="B86" s="311">
        <v>15</v>
      </c>
    </row>
    <row r="87" spans="1:7" x14ac:dyDescent="0.25">
      <c r="A87" s="380">
        <v>43993</v>
      </c>
      <c r="B87" s="311">
        <v>15</v>
      </c>
    </row>
    <row r="88" spans="1:7" x14ac:dyDescent="0.25">
      <c r="A88" s="380">
        <v>43994</v>
      </c>
      <c r="B88" s="311">
        <v>15</v>
      </c>
    </row>
    <row r="89" spans="1:7" x14ac:dyDescent="0.25">
      <c r="A89" s="380">
        <v>43995</v>
      </c>
      <c r="B89" s="311">
        <v>13</v>
      </c>
    </row>
    <row r="90" spans="1:7" x14ac:dyDescent="0.25">
      <c r="A90" s="380">
        <v>43996</v>
      </c>
      <c r="B90" s="311">
        <v>11</v>
      </c>
    </row>
    <row r="91" spans="1:7" x14ac:dyDescent="0.25">
      <c r="A91" s="380">
        <v>43997</v>
      </c>
      <c r="B91" s="311">
        <v>12</v>
      </c>
    </row>
    <row r="92" spans="1:7" x14ac:dyDescent="0.25">
      <c r="A92" s="380">
        <v>43998</v>
      </c>
      <c r="B92" s="311">
        <v>11</v>
      </c>
    </row>
    <row r="93" spans="1:7" x14ac:dyDescent="0.25">
      <c r="A93" s="380">
        <v>43999</v>
      </c>
      <c r="B93" s="311">
        <v>11</v>
      </c>
    </row>
    <row r="94" spans="1:7" x14ac:dyDescent="0.25">
      <c r="A94" s="380">
        <v>44000</v>
      </c>
      <c r="B94" s="311">
        <v>10</v>
      </c>
    </row>
    <row r="95" spans="1:7" x14ac:dyDescent="0.25">
      <c r="A95" s="380">
        <v>44001</v>
      </c>
      <c r="B95" s="311">
        <v>10</v>
      </c>
    </row>
    <row r="96" spans="1:7" x14ac:dyDescent="0.25">
      <c r="A96" s="380">
        <v>44002</v>
      </c>
      <c r="B96" s="311">
        <v>9</v>
      </c>
    </row>
    <row r="97" spans="1:2" x14ac:dyDescent="0.25">
      <c r="A97" s="380">
        <v>44003</v>
      </c>
      <c r="B97" s="311">
        <v>9</v>
      </c>
    </row>
    <row r="98" spans="1:2" x14ac:dyDescent="0.25">
      <c r="A98" s="380">
        <v>44004</v>
      </c>
      <c r="B98" s="311">
        <v>9</v>
      </c>
    </row>
    <row r="99" spans="1:2" x14ac:dyDescent="0.25">
      <c r="A99" s="380">
        <v>44005</v>
      </c>
      <c r="B99" s="311">
        <v>7</v>
      </c>
    </row>
    <row r="100" spans="1:2" x14ac:dyDescent="0.25">
      <c r="A100" s="380">
        <v>44006</v>
      </c>
      <c r="B100" s="311">
        <v>8</v>
      </c>
    </row>
    <row r="101" spans="1:2" x14ac:dyDescent="0.25">
      <c r="A101" s="380">
        <v>44007</v>
      </c>
      <c r="B101" s="311">
        <v>7</v>
      </c>
    </row>
    <row r="102" spans="1:2" x14ac:dyDescent="0.25">
      <c r="A102" s="380">
        <v>44008</v>
      </c>
      <c r="B102" s="311">
        <v>5</v>
      </c>
    </row>
    <row r="103" spans="1:2" x14ac:dyDescent="0.25">
      <c r="A103" s="380">
        <v>44009</v>
      </c>
      <c r="B103" s="311">
        <v>5</v>
      </c>
    </row>
    <row r="104" spans="1:2" x14ac:dyDescent="0.25">
      <c r="A104" s="380">
        <v>44010</v>
      </c>
      <c r="B104" s="311">
        <v>5</v>
      </c>
    </row>
    <row r="105" spans="1:2" x14ac:dyDescent="0.25">
      <c r="A105" s="380">
        <v>44011</v>
      </c>
      <c r="B105" s="311">
        <v>5</v>
      </c>
    </row>
    <row r="106" spans="1:2" x14ac:dyDescent="0.25">
      <c r="A106" s="380">
        <v>44012</v>
      </c>
      <c r="B106" s="311">
        <v>5</v>
      </c>
    </row>
    <row r="107" spans="1:2" x14ac:dyDescent="0.25">
      <c r="A107" s="380">
        <v>44013</v>
      </c>
      <c r="B107" s="311">
        <v>5</v>
      </c>
    </row>
    <row r="108" spans="1:2" x14ac:dyDescent="0.25">
      <c r="A108" s="380">
        <v>44014</v>
      </c>
      <c r="B108" s="311">
        <v>4</v>
      </c>
    </row>
    <row r="109" spans="1:2" x14ac:dyDescent="0.25">
      <c r="A109" s="380">
        <v>44015</v>
      </c>
      <c r="B109" s="311">
        <v>5</v>
      </c>
    </row>
    <row r="110" spans="1:2" x14ac:dyDescent="0.25">
      <c r="A110" s="380">
        <v>44016</v>
      </c>
      <c r="B110" s="311">
        <v>5</v>
      </c>
    </row>
    <row r="111" spans="1:2" x14ac:dyDescent="0.25">
      <c r="A111" s="380">
        <v>44017</v>
      </c>
      <c r="B111" s="311">
        <v>4</v>
      </c>
    </row>
    <row r="112" spans="1:2" x14ac:dyDescent="0.25">
      <c r="A112" s="380">
        <v>44018</v>
      </c>
      <c r="B112" s="311">
        <v>4</v>
      </c>
    </row>
    <row r="113" spans="1:2" x14ac:dyDescent="0.25">
      <c r="A113" s="380">
        <v>44019</v>
      </c>
      <c r="B113" s="311">
        <v>3</v>
      </c>
    </row>
    <row r="114" spans="1:2" x14ac:dyDescent="0.25">
      <c r="A114" s="380">
        <v>44020</v>
      </c>
      <c r="B114" s="311">
        <v>3</v>
      </c>
    </row>
    <row r="115" spans="1:2" x14ac:dyDescent="0.25">
      <c r="A115" s="380">
        <v>44021</v>
      </c>
      <c r="B115" s="311">
        <v>3</v>
      </c>
    </row>
    <row r="116" spans="1:2" x14ac:dyDescent="0.25">
      <c r="A116" s="380">
        <v>44022</v>
      </c>
      <c r="B116" s="311">
        <v>4</v>
      </c>
    </row>
    <row r="117" spans="1:2" x14ac:dyDescent="0.25">
      <c r="A117" s="380">
        <v>44023</v>
      </c>
      <c r="B117" s="311">
        <v>3</v>
      </c>
    </row>
    <row r="118" spans="1:2" x14ac:dyDescent="0.25">
      <c r="A118" s="380">
        <v>44024</v>
      </c>
      <c r="B118" s="311">
        <v>3</v>
      </c>
    </row>
    <row r="119" spans="1:2" x14ac:dyDescent="0.25">
      <c r="A119" s="380">
        <v>44025</v>
      </c>
      <c r="B119" s="311">
        <v>3</v>
      </c>
    </row>
    <row r="120" spans="1:2" x14ac:dyDescent="0.25">
      <c r="A120" s="380">
        <v>44026</v>
      </c>
      <c r="B120" s="311">
        <v>2</v>
      </c>
    </row>
    <row r="121" spans="1:2" x14ac:dyDescent="0.25">
      <c r="A121" s="380">
        <v>44027</v>
      </c>
      <c r="B121" s="311">
        <v>2</v>
      </c>
    </row>
    <row r="122" spans="1:2" x14ac:dyDescent="0.25">
      <c r="A122" s="380">
        <v>44028</v>
      </c>
      <c r="B122" s="311">
        <v>3</v>
      </c>
    </row>
    <row r="123" spans="1:2" x14ac:dyDescent="0.25">
      <c r="A123" s="380">
        <v>44029</v>
      </c>
      <c r="B123" s="311">
        <v>3</v>
      </c>
    </row>
    <row r="124" spans="1:2" x14ac:dyDescent="0.25">
      <c r="A124" s="380">
        <v>44030</v>
      </c>
      <c r="B124" s="311">
        <v>3</v>
      </c>
    </row>
    <row r="125" spans="1:2" x14ac:dyDescent="0.25">
      <c r="A125" s="380">
        <v>44031</v>
      </c>
      <c r="B125" s="311">
        <v>3</v>
      </c>
    </row>
    <row r="126" spans="1:2" x14ac:dyDescent="0.25">
      <c r="A126" s="380">
        <v>44032</v>
      </c>
      <c r="B126" s="311">
        <v>3</v>
      </c>
    </row>
    <row r="127" spans="1:2" x14ac:dyDescent="0.25">
      <c r="A127" s="380">
        <v>44033</v>
      </c>
      <c r="B127" s="311">
        <v>4</v>
      </c>
    </row>
    <row r="128" spans="1:2" x14ac:dyDescent="0.25">
      <c r="A128" s="380">
        <v>44034</v>
      </c>
      <c r="B128" s="311">
        <v>3</v>
      </c>
    </row>
    <row r="129" spans="1:2" x14ac:dyDescent="0.25">
      <c r="A129" s="380">
        <v>44035</v>
      </c>
      <c r="B129" s="311">
        <v>2</v>
      </c>
    </row>
    <row r="130" spans="1:2" x14ac:dyDescent="0.25">
      <c r="A130" s="380">
        <v>44036</v>
      </c>
      <c r="B130" s="311">
        <v>2</v>
      </c>
    </row>
    <row r="131" spans="1:2" x14ac:dyDescent="0.25">
      <c r="A131" s="380">
        <v>44037</v>
      </c>
      <c r="B131" s="311">
        <v>2</v>
      </c>
    </row>
    <row r="132" spans="1:2" x14ac:dyDescent="0.25">
      <c r="A132" s="380">
        <v>44038</v>
      </c>
      <c r="B132" s="311">
        <v>2</v>
      </c>
    </row>
    <row r="133" spans="1:2" x14ac:dyDescent="0.25">
      <c r="A133" s="380">
        <v>44039</v>
      </c>
      <c r="B133" s="311">
        <v>2</v>
      </c>
    </row>
    <row r="134" spans="1:2" x14ac:dyDescent="0.25">
      <c r="A134" s="380">
        <v>44040</v>
      </c>
      <c r="B134" s="311">
        <v>2</v>
      </c>
    </row>
    <row r="135" spans="1:2" x14ac:dyDescent="0.25">
      <c r="A135" s="380">
        <v>44041</v>
      </c>
      <c r="B135" s="311">
        <v>2</v>
      </c>
    </row>
    <row r="136" spans="1:2" x14ac:dyDescent="0.25">
      <c r="A136" s="380">
        <v>44042</v>
      </c>
      <c r="B136" s="311">
        <v>2</v>
      </c>
    </row>
    <row r="137" spans="1:2" x14ac:dyDescent="0.25">
      <c r="A137" s="380">
        <v>44043</v>
      </c>
      <c r="B137" s="311">
        <v>4</v>
      </c>
    </row>
    <row r="138" spans="1:2" x14ac:dyDescent="0.25">
      <c r="A138" s="380">
        <v>44044</v>
      </c>
      <c r="B138" s="311">
        <v>3</v>
      </c>
    </row>
    <row r="139" spans="1:2" x14ac:dyDescent="0.25">
      <c r="A139" s="380">
        <v>44045</v>
      </c>
      <c r="B139" s="311">
        <v>3</v>
      </c>
    </row>
    <row r="140" spans="1:2" x14ac:dyDescent="0.25">
      <c r="A140" s="380">
        <v>44046</v>
      </c>
      <c r="B140" s="311">
        <v>3</v>
      </c>
    </row>
    <row r="141" spans="1:2" x14ac:dyDescent="0.25">
      <c r="A141" s="380">
        <v>44047</v>
      </c>
      <c r="B141" s="311">
        <v>3</v>
      </c>
    </row>
    <row r="142" spans="1:2" x14ac:dyDescent="0.25">
      <c r="A142" s="380">
        <v>44048</v>
      </c>
      <c r="B142" s="311">
        <v>3</v>
      </c>
    </row>
    <row r="143" spans="1:2" x14ac:dyDescent="0.25">
      <c r="A143" s="380">
        <v>44049</v>
      </c>
      <c r="B143" s="311">
        <v>4</v>
      </c>
    </row>
    <row r="144" spans="1:2" x14ac:dyDescent="0.25">
      <c r="A144" s="380">
        <v>44050</v>
      </c>
      <c r="B144" s="311">
        <v>4</v>
      </c>
    </row>
    <row r="145" spans="1:2" x14ac:dyDescent="0.25">
      <c r="A145" s="380">
        <v>44051</v>
      </c>
      <c r="B145" s="311">
        <v>3</v>
      </c>
    </row>
    <row r="146" spans="1:2" x14ac:dyDescent="0.25">
      <c r="A146" s="380">
        <v>44052</v>
      </c>
      <c r="B146" s="311">
        <v>3</v>
      </c>
    </row>
    <row r="147" spans="1:2" x14ac:dyDescent="0.25">
      <c r="A147" s="380">
        <v>44053</v>
      </c>
      <c r="B147" s="311">
        <v>3</v>
      </c>
    </row>
    <row r="148" spans="1:2" x14ac:dyDescent="0.25">
      <c r="A148" s="380">
        <v>44054</v>
      </c>
      <c r="B148" s="311">
        <v>3</v>
      </c>
    </row>
    <row r="149" spans="1:2" x14ac:dyDescent="0.25">
      <c r="A149" s="380">
        <v>44055</v>
      </c>
      <c r="B149" s="311">
        <v>3</v>
      </c>
    </row>
    <row r="150" spans="1:2" x14ac:dyDescent="0.25">
      <c r="A150" s="380">
        <v>44056</v>
      </c>
      <c r="B150" s="311">
        <v>3</v>
      </c>
    </row>
    <row r="151" spans="1:2" x14ac:dyDescent="0.25">
      <c r="A151" s="380">
        <v>44057</v>
      </c>
      <c r="B151" s="311">
        <v>3</v>
      </c>
    </row>
    <row r="152" spans="1:2" x14ac:dyDescent="0.25">
      <c r="A152" s="380">
        <v>44058</v>
      </c>
      <c r="B152" s="311">
        <v>3</v>
      </c>
    </row>
    <row r="153" spans="1:2" x14ac:dyDescent="0.25">
      <c r="A153" s="380">
        <v>44059</v>
      </c>
      <c r="B153" s="311">
        <v>3</v>
      </c>
    </row>
    <row r="154" spans="1:2" x14ac:dyDescent="0.25">
      <c r="A154" s="380">
        <v>44060</v>
      </c>
      <c r="B154" s="311">
        <v>3</v>
      </c>
    </row>
    <row r="155" spans="1:2" x14ac:dyDescent="0.25">
      <c r="A155" s="380">
        <v>44061</v>
      </c>
      <c r="B155" s="311">
        <v>3</v>
      </c>
    </row>
    <row r="156" spans="1:2" x14ac:dyDescent="0.25">
      <c r="A156" s="380">
        <v>44062</v>
      </c>
      <c r="B156" s="311">
        <v>2</v>
      </c>
    </row>
    <row r="157" spans="1:2" x14ac:dyDescent="0.25">
      <c r="A157" s="380">
        <v>44063</v>
      </c>
      <c r="B157" s="311">
        <v>2</v>
      </c>
    </row>
    <row r="158" spans="1:2" x14ac:dyDescent="0.25">
      <c r="A158" s="380">
        <v>44064</v>
      </c>
      <c r="B158" s="311">
        <v>2</v>
      </c>
    </row>
    <row r="159" spans="1:2" x14ac:dyDescent="0.25">
      <c r="A159" s="380">
        <v>44065</v>
      </c>
      <c r="B159" s="311">
        <v>2</v>
      </c>
    </row>
    <row r="160" spans="1:2" x14ac:dyDescent="0.25">
      <c r="A160" s="380">
        <v>44066</v>
      </c>
      <c r="B160" s="311">
        <v>2</v>
      </c>
    </row>
    <row r="161" spans="1:2" x14ac:dyDescent="0.25">
      <c r="A161" s="380">
        <v>44067</v>
      </c>
      <c r="B161" s="311">
        <v>1</v>
      </c>
    </row>
    <row r="162" spans="1:2" x14ac:dyDescent="0.25">
      <c r="A162" s="380">
        <v>44068</v>
      </c>
      <c r="B162" s="311">
        <v>1</v>
      </c>
    </row>
    <row r="163" spans="1:2" x14ac:dyDescent="0.25">
      <c r="A163" s="380">
        <v>44069</v>
      </c>
      <c r="B163" s="311">
        <v>2</v>
      </c>
    </row>
    <row r="164" spans="1:2" x14ac:dyDescent="0.25">
      <c r="A164" s="380">
        <v>44070</v>
      </c>
      <c r="B164" s="311">
        <v>2</v>
      </c>
    </row>
    <row r="165" spans="1:2" x14ac:dyDescent="0.25">
      <c r="A165" s="380">
        <v>44071</v>
      </c>
      <c r="B165" s="311">
        <v>3</v>
      </c>
    </row>
    <row r="166" spans="1:2" x14ac:dyDescent="0.25">
      <c r="A166" s="380">
        <v>44072</v>
      </c>
      <c r="B166" s="311">
        <v>5</v>
      </c>
    </row>
    <row r="167" spans="1:2" x14ac:dyDescent="0.25">
      <c r="A167" s="380">
        <v>44073</v>
      </c>
      <c r="B167" s="311">
        <v>5</v>
      </c>
    </row>
    <row r="168" spans="1:2" x14ac:dyDescent="0.25">
      <c r="A168" s="380">
        <v>44074</v>
      </c>
      <c r="B168" s="311">
        <v>5</v>
      </c>
    </row>
    <row r="169" spans="1:2" x14ac:dyDescent="0.25">
      <c r="A169" s="380">
        <v>44075</v>
      </c>
      <c r="B169" s="311">
        <v>6</v>
      </c>
    </row>
    <row r="170" spans="1:2" x14ac:dyDescent="0.25">
      <c r="A170" s="380">
        <v>44076</v>
      </c>
      <c r="B170" s="311">
        <v>5</v>
      </c>
    </row>
    <row r="171" spans="1:2" x14ac:dyDescent="0.25">
      <c r="A171" s="380">
        <v>44077</v>
      </c>
      <c r="B171" s="311">
        <v>4</v>
      </c>
    </row>
    <row r="172" spans="1:2" x14ac:dyDescent="0.25">
      <c r="A172" s="380">
        <v>44078</v>
      </c>
      <c r="B172" s="311">
        <v>4</v>
      </c>
    </row>
    <row r="173" spans="1:2" x14ac:dyDescent="0.25">
      <c r="A173" s="380">
        <v>44079</v>
      </c>
      <c r="B173" s="311">
        <v>4</v>
      </c>
    </row>
    <row r="174" spans="1:2" x14ac:dyDescent="0.25">
      <c r="A174" s="380">
        <v>44080</v>
      </c>
      <c r="B174" s="311">
        <v>4</v>
      </c>
    </row>
    <row r="175" spans="1:2" x14ac:dyDescent="0.25">
      <c r="A175" s="380">
        <v>44081</v>
      </c>
      <c r="B175" s="311">
        <v>5</v>
      </c>
    </row>
    <row r="176" spans="1:2" x14ac:dyDescent="0.25">
      <c r="A176" s="380">
        <v>44082</v>
      </c>
      <c r="B176" s="311">
        <v>6</v>
      </c>
    </row>
    <row r="177" spans="1:2" x14ac:dyDescent="0.25">
      <c r="A177" s="380">
        <v>44083</v>
      </c>
      <c r="B177" s="311">
        <v>6</v>
      </c>
    </row>
    <row r="178" spans="1:2" x14ac:dyDescent="0.25">
      <c r="A178" s="380">
        <v>44084</v>
      </c>
      <c r="B178" s="311">
        <v>7</v>
      </c>
    </row>
    <row r="179" spans="1:2" x14ac:dyDescent="0.25">
      <c r="A179" s="380">
        <v>44085</v>
      </c>
      <c r="B179" s="311">
        <v>8</v>
      </c>
    </row>
    <row r="180" spans="1:2" x14ac:dyDescent="0.25">
      <c r="A180" s="380">
        <v>44086</v>
      </c>
      <c r="B180" s="311">
        <v>8</v>
      </c>
    </row>
    <row r="181" spans="1:2" x14ac:dyDescent="0.25">
      <c r="A181" s="380">
        <v>44087</v>
      </c>
      <c r="B181" s="311">
        <v>7</v>
      </c>
    </row>
    <row r="182" spans="1:2" x14ac:dyDescent="0.25">
      <c r="A182" s="380">
        <v>44088</v>
      </c>
      <c r="B182" s="311">
        <v>7</v>
      </c>
    </row>
    <row r="183" spans="1:2" x14ac:dyDescent="0.2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111"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189</v>
      </c>
      <c r="B1" s="55"/>
      <c r="C1" s="359"/>
      <c r="I1" s="60" t="s">
        <v>29</v>
      </c>
    </row>
    <row r="2" spans="1:15" x14ac:dyDescent="0.25">
      <c r="A2" s="359"/>
      <c r="B2" s="359"/>
      <c r="C2" s="359"/>
    </row>
    <row r="3" spans="1:15" ht="30.6" customHeight="1" x14ac:dyDescent="0.25">
      <c r="A3" s="387" t="s">
        <v>190</v>
      </c>
      <c r="B3" s="388" t="s">
        <v>4</v>
      </c>
      <c r="C3" s="389"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5">
        <v>1227</v>
      </c>
    </row>
    <row r="64" spans="1:3" x14ac:dyDescent="0.25">
      <c r="A64" s="360">
        <v>44145</v>
      </c>
      <c r="B64" s="416">
        <v>102</v>
      </c>
      <c r="C64" s="367">
        <v>1239</v>
      </c>
    </row>
    <row r="65" spans="1:4" x14ac:dyDescent="0.25">
      <c r="A65" s="360">
        <v>44146</v>
      </c>
      <c r="B65" s="416">
        <v>93</v>
      </c>
      <c r="C65" s="367">
        <v>1235</v>
      </c>
    </row>
    <row r="66" spans="1:4" x14ac:dyDescent="0.25">
      <c r="A66" s="360">
        <v>44147</v>
      </c>
      <c r="B66" s="416">
        <v>98</v>
      </c>
      <c r="C66" s="367">
        <v>1207</v>
      </c>
    </row>
    <row r="67" spans="1:4" x14ac:dyDescent="0.25">
      <c r="A67" s="360">
        <v>44148</v>
      </c>
      <c r="B67" s="416">
        <v>96</v>
      </c>
      <c r="C67" s="367">
        <v>1228</v>
      </c>
    </row>
    <row r="68" spans="1:4" x14ac:dyDescent="0.25">
      <c r="A68" s="360">
        <v>44149</v>
      </c>
      <c r="B68" s="416">
        <v>92</v>
      </c>
      <c r="C68" s="367">
        <v>1198</v>
      </c>
      <c r="D68" s="370"/>
    </row>
    <row r="69" spans="1:4" x14ac:dyDescent="0.25">
      <c r="A69" s="360">
        <v>44150</v>
      </c>
      <c r="B69" s="416">
        <v>100</v>
      </c>
      <c r="C69" s="367">
        <v>1241</v>
      </c>
    </row>
    <row r="70" spans="1:4" x14ac:dyDescent="0.25">
      <c r="A70" s="360">
        <v>44151</v>
      </c>
      <c r="B70" s="416">
        <v>98</v>
      </c>
      <c r="C70" s="370">
        <v>1227</v>
      </c>
    </row>
    <row r="71" spans="1:4" x14ac:dyDescent="0.25">
      <c r="A71" s="360">
        <v>44152</v>
      </c>
      <c r="B71" s="416">
        <v>95</v>
      </c>
      <c r="C71" s="367">
        <v>1250</v>
      </c>
    </row>
    <row r="72" spans="1:4" x14ac:dyDescent="0.25">
      <c r="A72" s="302">
        <v>44153</v>
      </c>
      <c r="B72" s="416">
        <v>88</v>
      </c>
      <c r="C72" s="370">
        <v>1241</v>
      </c>
    </row>
    <row r="73" spans="1:4" x14ac:dyDescent="0.25">
      <c r="A73" s="302">
        <v>44154</v>
      </c>
      <c r="B73" s="416">
        <v>85</v>
      </c>
      <c r="C73" s="370">
        <v>1212</v>
      </c>
      <c r="D73" s="369"/>
    </row>
    <row r="74" spans="1:4" x14ac:dyDescent="0.25">
      <c r="A74" s="302">
        <v>44155</v>
      </c>
      <c r="B74" s="416">
        <v>89</v>
      </c>
      <c r="C74" s="370">
        <v>1234</v>
      </c>
      <c r="D74" s="369"/>
    </row>
    <row r="75" spans="1:4" x14ac:dyDescent="0.25">
      <c r="A75" s="302">
        <v>44156</v>
      </c>
      <c r="B75" s="416">
        <v>100</v>
      </c>
      <c r="C75" s="370">
        <v>1194</v>
      </c>
      <c r="D75" s="369"/>
    </row>
    <row r="76" spans="1:4" x14ac:dyDescent="0.25">
      <c r="A76" s="302">
        <v>44157</v>
      </c>
      <c r="B76" s="417">
        <v>95</v>
      </c>
      <c r="C76" s="370">
        <v>1170</v>
      </c>
      <c r="D76" s="369"/>
    </row>
    <row r="77" spans="1:4" x14ac:dyDescent="0.25">
      <c r="A77" s="302">
        <v>44158</v>
      </c>
      <c r="B77" s="417">
        <v>84</v>
      </c>
      <c r="C77" s="370">
        <v>1208</v>
      </c>
      <c r="D77" s="369"/>
    </row>
    <row r="78" spans="1:4" x14ac:dyDescent="0.25">
      <c r="A78" s="302">
        <v>44159</v>
      </c>
      <c r="B78" s="417">
        <v>84</v>
      </c>
      <c r="C78" s="370">
        <v>1197</v>
      </c>
      <c r="D78" s="369"/>
    </row>
    <row r="79" spans="1:4" x14ac:dyDescent="0.25">
      <c r="A79" s="302">
        <v>44160</v>
      </c>
      <c r="B79" s="417">
        <v>84</v>
      </c>
      <c r="C79" s="370">
        <v>1156</v>
      </c>
      <c r="D79" s="369"/>
    </row>
    <row r="80" spans="1:4" x14ac:dyDescent="0.25">
      <c r="A80" s="302">
        <v>44161</v>
      </c>
      <c r="B80" s="417">
        <v>90</v>
      </c>
      <c r="C80" s="370">
        <v>1125</v>
      </c>
      <c r="D80" s="369"/>
    </row>
    <row r="81" spans="1:4" x14ac:dyDescent="0.25">
      <c r="A81" s="302">
        <v>44162</v>
      </c>
      <c r="B81" s="417">
        <v>80</v>
      </c>
      <c r="C81" s="370">
        <v>1099</v>
      </c>
      <c r="D81" s="369"/>
    </row>
    <row r="82" spans="1:4" x14ac:dyDescent="0.25">
      <c r="A82" s="302">
        <v>44163</v>
      </c>
      <c r="B82" s="417">
        <v>77</v>
      </c>
      <c r="C82" s="370">
        <v>1074</v>
      </c>
      <c r="D82" s="369"/>
    </row>
    <row r="83" spans="1:4" x14ac:dyDescent="0.25">
      <c r="A83" s="302">
        <v>44164</v>
      </c>
      <c r="B83" s="367">
        <v>76</v>
      </c>
      <c r="C83" s="415">
        <v>1049</v>
      </c>
      <c r="D83" s="369"/>
    </row>
    <row r="84" spans="1:4" x14ac:dyDescent="0.25">
      <c r="A84" s="302">
        <v>44165</v>
      </c>
      <c r="B84" s="367">
        <v>75</v>
      </c>
      <c r="C84" s="415">
        <v>1041</v>
      </c>
      <c r="D84" s="369"/>
    </row>
    <row r="85" spans="1:4" x14ac:dyDescent="0.25">
      <c r="A85" s="302">
        <v>44166</v>
      </c>
      <c r="B85" s="367">
        <v>70</v>
      </c>
      <c r="C85" s="415">
        <v>1021</v>
      </c>
    </row>
    <row r="86" spans="1:4" x14ac:dyDescent="0.25">
      <c r="A86" s="302">
        <v>44167</v>
      </c>
      <c r="B86" s="367">
        <v>68</v>
      </c>
      <c r="C86" s="415">
        <v>991</v>
      </c>
    </row>
    <row r="87" spans="1:4" x14ac:dyDescent="0.25">
      <c r="A87" s="302">
        <v>44168</v>
      </c>
      <c r="B87" s="367">
        <v>69</v>
      </c>
      <c r="C87" s="415">
        <v>982</v>
      </c>
    </row>
    <row r="88" spans="1:4" x14ac:dyDescent="0.25">
      <c r="A88" s="302">
        <v>44169</v>
      </c>
      <c r="B88" s="417">
        <v>65</v>
      </c>
      <c r="C88" s="367">
        <v>965</v>
      </c>
    </row>
    <row r="89" spans="1:4" x14ac:dyDescent="0.25">
      <c r="A89" s="302">
        <v>44170</v>
      </c>
      <c r="B89" s="417">
        <v>64</v>
      </c>
      <c r="C89" s="370">
        <v>945</v>
      </c>
    </row>
    <row r="90" spans="1:4" x14ac:dyDescent="0.25">
      <c r="A90" s="302">
        <v>44171</v>
      </c>
      <c r="B90" s="417">
        <v>62</v>
      </c>
      <c r="C90" s="370">
        <v>951</v>
      </c>
    </row>
    <row r="91" spans="1:4" x14ac:dyDescent="0.25">
      <c r="A91" s="302">
        <v>44172</v>
      </c>
      <c r="B91" s="417">
        <v>59</v>
      </c>
      <c r="C91" s="370">
        <v>974</v>
      </c>
    </row>
    <row r="92" spans="1:4" x14ac:dyDescent="0.25">
      <c r="A92" s="302">
        <v>44173</v>
      </c>
      <c r="B92" s="417">
        <v>57</v>
      </c>
      <c r="C92" s="370">
        <v>983</v>
      </c>
      <c r="D92" s="409"/>
    </row>
    <row r="93" spans="1:4" x14ac:dyDescent="0.25">
      <c r="A93" s="302">
        <v>44174</v>
      </c>
      <c r="B93" s="417">
        <v>50</v>
      </c>
      <c r="C93" s="370">
        <v>972</v>
      </c>
    </row>
    <row r="94" spans="1:4" x14ac:dyDescent="0.25">
      <c r="A94" s="302">
        <v>44175</v>
      </c>
      <c r="B94" s="417">
        <v>52</v>
      </c>
      <c r="C94" s="370">
        <v>984</v>
      </c>
    </row>
    <row r="95" spans="1:4" x14ac:dyDescent="0.25">
      <c r="A95" s="302">
        <v>44176</v>
      </c>
      <c r="B95" s="417">
        <v>53</v>
      </c>
      <c r="C95" s="370">
        <v>999</v>
      </c>
    </row>
    <row r="96" spans="1:4" x14ac:dyDescent="0.25">
      <c r="A96" s="302">
        <v>44177</v>
      </c>
      <c r="B96" s="417">
        <v>52</v>
      </c>
      <c r="C96" s="370">
        <v>994</v>
      </c>
    </row>
    <row r="97" spans="1:3" x14ac:dyDescent="0.25">
      <c r="A97" s="302">
        <v>44178</v>
      </c>
      <c r="B97" s="417">
        <v>47</v>
      </c>
      <c r="C97" s="370">
        <v>1015</v>
      </c>
    </row>
    <row r="98" spans="1:3" x14ac:dyDescent="0.25">
      <c r="A98" s="302">
        <v>44179</v>
      </c>
      <c r="B98" s="417">
        <v>46</v>
      </c>
      <c r="C98" s="370">
        <v>1012</v>
      </c>
    </row>
    <row r="99" spans="1:3" x14ac:dyDescent="0.25">
      <c r="A99" s="302">
        <v>44180</v>
      </c>
      <c r="B99" s="417">
        <v>45</v>
      </c>
      <c r="C99" s="370">
        <v>996</v>
      </c>
    </row>
    <row r="100" spans="1:3" x14ac:dyDescent="0.25">
      <c r="A100" s="302">
        <v>44181</v>
      </c>
      <c r="B100" s="417">
        <v>49</v>
      </c>
      <c r="C100" s="370">
        <v>1031</v>
      </c>
    </row>
    <row r="101" spans="1:3" x14ac:dyDescent="0.25">
      <c r="A101" s="302">
        <v>44182</v>
      </c>
      <c r="B101" s="417">
        <v>50</v>
      </c>
      <c r="C101" s="370">
        <v>1012</v>
      </c>
    </row>
    <row r="102" spans="1:3" x14ac:dyDescent="0.25">
      <c r="A102" s="302">
        <v>44183</v>
      </c>
      <c r="B102" s="417">
        <v>50</v>
      </c>
      <c r="C102" s="370">
        <v>1032</v>
      </c>
    </row>
    <row r="103" spans="1:3" x14ac:dyDescent="0.25">
      <c r="A103" s="302">
        <v>44184</v>
      </c>
      <c r="B103" s="418">
        <v>53</v>
      </c>
      <c r="C103" s="370">
        <v>1033</v>
      </c>
    </row>
    <row r="104" spans="1:3" x14ac:dyDescent="0.25">
      <c r="A104" s="302">
        <v>44185</v>
      </c>
      <c r="B104" s="418">
        <v>58</v>
      </c>
      <c r="C104" s="370">
        <v>1061</v>
      </c>
    </row>
    <row r="105" spans="1:3" x14ac:dyDescent="0.25">
      <c r="A105" s="302">
        <v>44186</v>
      </c>
      <c r="B105" s="418">
        <v>59</v>
      </c>
      <c r="C105" s="370">
        <v>1078</v>
      </c>
    </row>
    <row r="106" spans="1:3" x14ac:dyDescent="0.25">
      <c r="A106" s="302">
        <v>44187</v>
      </c>
      <c r="B106" s="418">
        <v>60</v>
      </c>
      <c r="C106" s="370">
        <v>1045</v>
      </c>
    </row>
    <row r="107" spans="1:3" x14ac:dyDescent="0.25">
      <c r="A107" s="302">
        <v>44188</v>
      </c>
      <c r="B107" s="417">
        <v>56</v>
      </c>
      <c r="C107" s="370">
        <v>1025</v>
      </c>
    </row>
    <row r="108" spans="1:3" x14ac:dyDescent="0.25">
      <c r="A108" s="302">
        <v>44189</v>
      </c>
      <c r="B108" s="417">
        <v>56</v>
      </c>
      <c r="C108" s="370">
        <v>1008</v>
      </c>
    </row>
    <row r="109" spans="1:3" x14ac:dyDescent="0.25">
      <c r="A109" s="302">
        <v>44190</v>
      </c>
      <c r="B109" s="417">
        <v>47</v>
      </c>
      <c r="C109" s="370">
        <v>973</v>
      </c>
    </row>
    <row r="110" spans="1:3" x14ac:dyDescent="0.25">
      <c r="A110" s="302">
        <v>44191</v>
      </c>
      <c r="B110" s="417">
        <v>52</v>
      </c>
      <c r="C110" s="370">
        <v>985</v>
      </c>
    </row>
    <row r="111" spans="1:3" x14ac:dyDescent="0.25">
      <c r="A111" s="302">
        <v>44192</v>
      </c>
      <c r="B111" s="417">
        <v>54</v>
      </c>
      <c r="C111" s="370">
        <v>993</v>
      </c>
    </row>
    <row r="112" spans="1:3" x14ac:dyDescent="0.25">
      <c r="A112" s="302">
        <v>44193</v>
      </c>
      <c r="B112" s="417">
        <v>56</v>
      </c>
      <c r="C112" s="370">
        <v>1040</v>
      </c>
    </row>
    <row r="113" spans="1:4" x14ac:dyDescent="0.25">
      <c r="A113" s="302">
        <v>44194</v>
      </c>
      <c r="B113" s="418">
        <v>65</v>
      </c>
      <c r="C113" s="370">
        <v>1092</v>
      </c>
    </row>
    <row r="114" spans="1:4" x14ac:dyDescent="0.25">
      <c r="A114" s="302">
        <v>44195</v>
      </c>
      <c r="B114" s="418">
        <v>69</v>
      </c>
      <c r="C114" s="370">
        <v>1133</v>
      </c>
    </row>
    <row r="115" spans="1:4" x14ac:dyDescent="0.25">
      <c r="A115" s="302">
        <v>44196</v>
      </c>
      <c r="B115" s="418">
        <v>70</v>
      </c>
      <c r="C115" s="370">
        <v>1174</v>
      </c>
    </row>
    <row r="116" spans="1:4" x14ac:dyDescent="0.25">
      <c r="A116" s="302">
        <v>44197</v>
      </c>
      <c r="B116" s="418">
        <v>73</v>
      </c>
      <c r="C116" s="370">
        <v>1189</v>
      </c>
    </row>
    <row r="117" spans="1:4" x14ac:dyDescent="0.25">
      <c r="A117" s="302">
        <v>44198</v>
      </c>
      <c r="B117" s="418">
        <v>78</v>
      </c>
      <c r="C117" s="370">
        <v>1212</v>
      </c>
    </row>
    <row r="118" spans="1:4" x14ac:dyDescent="0.25">
      <c r="A118" s="302">
        <v>44199</v>
      </c>
      <c r="B118" s="418">
        <v>81</v>
      </c>
      <c r="C118" s="370">
        <v>1246</v>
      </c>
    </row>
    <row r="119" spans="1:4" x14ac:dyDescent="0.25">
      <c r="A119" s="302">
        <v>44200</v>
      </c>
      <c r="B119" s="418">
        <v>83</v>
      </c>
      <c r="C119" s="370">
        <v>1282</v>
      </c>
    </row>
    <row r="120" spans="1:4" x14ac:dyDescent="0.25">
      <c r="A120" s="302">
        <v>44201</v>
      </c>
      <c r="B120" s="418">
        <v>93</v>
      </c>
      <c r="C120" s="370">
        <v>1347</v>
      </c>
    </row>
    <row r="121" spans="1:4" x14ac:dyDescent="0.25">
      <c r="A121" s="302">
        <v>44202</v>
      </c>
      <c r="B121" s="418">
        <v>95</v>
      </c>
      <c r="C121" s="370">
        <v>1384</v>
      </c>
    </row>
    <row r="122" spans="1:4" x14ac:dyDescent="0.25">
      <c r="A122" s="302">
        <v>44203</v>
      </c>
      <c r="B122" s="418">
        <v>100</v>
      </c>
      <c r="C122" s="370">
        <v>1467</v>
      </c>
    </row>
    <row r="123" spans="1:4" x14ac:dyDescent="0.25">
      <c r="A123" s="302">
        <v>44204</v>
      </c>
      <c r="B123" s="418">
        <v>102</v>
      </c>
      <c r="C123" s="370">
        <v>1530</v>
      </c>
    </row>
    <row r="124" spans="1:4" x14ac:dyDescent="0.25">
      <c r="A124" s="302">
        <v>44205</v>
      </c>
      <c r="B124" s="418">
        <v>109</v>
      </c>
      <c r="C124" s="370">
        <v>1596</v>
      </c>
    </row>
    <row r="125" spans="1:4" x14ac:dyDescent="0.25">
      <c r="A125" s="302">
        <v>44206</v>
      </c>
      <c r="B125" s="418">
        <v>123</v>
      </c>
      <c r="C125" s="370">
        <v>1598</v>
      </c>
    </row>
    <row r="126" spans="1:4" x14ac:dyDescent="0.25">
      <c r="A126" s="302">
        <v>44207</v>
      </c>
      <c r="B126" s="418">
        <v>126</v>
      </c>
      <c r="C126" s="370">
        <v>1664</v>
      </c>
    </row>
    <row r="127" spans="1:4" x14ac:dyDescent="0.25">
      <c r="A127" s="127">
        <v>44208</v>
      </c>
      <c r="B127" s="418">
        <v>133</v>
      </c>
      <c r="C127" s="367">
        <v>1717</v>
      </c>
    </row>
    <row r="128" spans="1:4" x14ac:dyDescent="0.25">
      <c r="A128" s="302">
        <v>44209</v>
      </c>
      <c r="B128" s="418">
        <v>134</v>
      </c>
      <c r="C128" s="367">
        <v>1794</v>
      </c>
      <c r="D128" s="372"/>
    </row>
    <row r="129" spans="1:4" x14ac:dyDescent="0.25">
      <c r="A129" s="302">
        <v>44210</v>
      </c>
      <c r="B129" s="418">
        <v>142</v>
      </c>
      <c r="C129" s="367">
        <v>1840</v>
      </c>
      <c r="D129" s="372"/>
    </row>
    <row r="130" spans="1:4" x14ac:dyDescent="0.25">
      <c r="A130" s="302">
        <v>44211</v>
      </c>
      <c r="B130" s="418">
        <v>141</v>
      </c>
      <c r="C130" s="367">
        <v>1881</v>
      </c>
    </row>
    <row r="131" spans="1:4" x14ac:dyDescent="0.25">
      <c r="A131" s="302">
        <v>44212</v>
      </c>
      <c r="B131" s="417">
        <v>145</v>
      </c>
      <c r="C131" s="370">
        <v>1893</v>
      </c>
    </row>
    <row r="132" spans="1:4" x14ac:dyDescent="0.25">
      <c r="A132" s="302">
        <v>44213</v>
      </c>
      <c r="B132" s="417">
        <v>147</v>
      </c>
      <c r="C132" s="370">
        <v>1918</v>
      </c>
    </row>
    <row r="133" spans="1:4" x14ac:dyDescent="0.25">
      <c r="A133" s="302">
        <v>44214</v>
      </c>
      <c r="B133" s="417">
        <v>146</v>
      </c>
      <c r="C133" s="370">
        <v>1959</v>
      </c>
    </row>
    <row r="134" spans="1:4" x14ac:dyDescent="0.25">
      <c r="A134" s="302">
        <v>44215</v>
      </c>
      <c r="B134" s="417">
        <v>150</v>
      </c>
      <c r="C134" s="370">
        <v>1989</v>
      </c>
    </row>
    <row r="135" spans="1:4" x14ac:dyDescent="0.25">
      <c r="A135" s="302">
        <v>44216</v>
      </c>
      <c r="B135" s="417">
        <v>156</v>
      </c>
      <c r="C135" s="370">
        <v>2003</v>
      </c>
    </row>
    <row r="136" spans="1:4" x14ac:dyDescent="0.25">
      <c r="A136" s="127">
        <v>44217</v>
      </c>
      <c r="B136" s="417">
        <v>161</v>
      </c>
      <c r="C136" s="370">
        <v>2004</v>
      </c>
    </row>
    <row r="137" spans="1:4" x14ac:dyDescent="0.25">
      <c r="A137" s="127">
        <v>44218</v>
      </c>
      <c r="B137" s="417">
        <v>161</v>
      </c>
      <c r="C137" s="370">
        <v>2053</v>
      </c>
    </row>
    <row r="138" spans="1:4" x14ac:dyDescent="0.25">
      <c r="A138" s="127"/>
      <c r="B138" s="367"/>
      <c r="C138" s="370"/>
      <c r="D138" s="372"/>
    </row>
    <row r="139" spans="1:4" x14ac:dyDescent="0.25">
      <c r="A139" s="127"/>
      <c r="B139" s="367"/>
      <c r="C139" s="370"/>
    </row>
    <row r="140" spans="1:4" x14ac:dyDescent="0.25">
      <c r="A140" s="127"/>
      <c r="B140" s="367"/>
      <c r="C140" s="370"/>
    </row>
    <row r="141" spans="1:4" x14ac:dyDescent="0.25">
      <c r="A141" s="127"/>
      <c r="B141" s="367"/>
      <c r="C141" s="370"/>
    </row>
    <row r="142" spans="1:4" x14ac:dyDescent="0.25">
      <c r="A142" s="127"/>
      <c r="B142" s="367"/>
      <c r="C142" s="367"/>
    </row>
    <row r="143" spans="1:4" x14ac:dyDescent="0.25">
      <c r="A143" s="127"/>
      <c r="B143" s="367"/>
      <c r="C143" s="367"/>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1"/>
      <c r="C170" s="367"/>
      <c r="D170" s="373"/>
    </row>
    <row r="171" spans="1:4" x14ac:dyDescent="0.25">
      <c r="A171" s="127"/>
      <c r="B171" s="367"/>
      <c r="C171" s="371"/>
      <c r="D171" s="373"/>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4"/>
      <c r="C175" s="374"/>
    </row>
    <row r="176" spans="1:4" x14ac:dyDescent="0.25">
      <c r="A176" s="127"/>
    </row>
    <row r="177" spans="1:1" x14ac:dyDescent="0.2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64" t="s">
        <v>122</v>
      </c>
      <c r="C2" s="465"/>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68" t="s">
        <v>130</v>
      </c>
      <c r="F33" s="469">
        <v>2</v>
      </c>
      <c r="G33" s="231"/>
    </row>
    <row r="34" spans="1:7" x14ac:dyDescent="0.25">
      <c r="A34" s="248">
        <v>44040</v>
      </c>
      <c r="B34" s="250" t="s">
        <v>48</v>
      </c>
      <c r="C34" s="251" t="s">
        <v>48</v>
      </c>
      <c r="D34" s="234"/>
      <c r="E34" s="466"/>
      <c r="F34" s="470"/>
      <c r="G34" s="231"/>
    </row>
    <row r="35" spans="1:7" x14ac:dyDescent="0.25">
      <c r="A35" s="248">
        <v>44041</v>
      </c>
      <c r="B35" s="235">
        <v>66</v>
      </c>
      <c r="C35" s="254">
        <v>0.06</v>
      </c>
      <c r="D35" s="255"/>
      <c r="E35" s="466"/>
      <c r="F35" s="470"/>
      <c r="G35" s="231"/>
    </row>
    <row r="36" spans="1:7" x14ac:dyDescent="0.25">
      <c r="A36" s="248">
        <v>44042</v>
      </c>
      <c r="B36" s="250" t="s">
        <v>48</v>
      </c>
      <c r="C36" s="251" t="s">
        <v>48</v>
      </c>
      <c r="D36" s="255"/>
      <c r="E36" s="466"/>
      <c r="F36" s="470"/>
      <c r="G36" s="231"/>
    </row>
    <row r="37" spans="1:7" x14ac:dyDescent="0.25">
      <c r="A37" s="248">
        <v>44043</v>
      </c>
      <c r="B37" s="250" t="s">
        <v>48</v>
      </c>
      <c r="C37" s="251" t="s">
        <v>48</v>
      </c>
      <c r="D37" s="255"/>
      <c r="E37" s="466"/>
      <c r="F37" s="470"/>
      <c r="G37" s="231"/>
    </row>
    <row r="38" spans="1:7" x14ac:dyDescent="0.25">
      <c r="A38" s="248">
        <v>44044</v>
      </c>
      <c r="B38" s="250" t="s">
        <v>48</v>
      </c>
      <c r="C38" s="251" t="s">
        <v>48</v>
      </c>
      <c r="D38" s="255"/>
      <c r="E38" s="466"/>
      <c r="F38" s="470"/>
      <c r="G38" s="231"/>
    </row>
    <row r="39" spans="1:7" x14ac:dyDescent="0.25">
      <c r="A39" s="248">
        <v>44045</v>
      </c>
      <c r="B39" s="250" t="s">
        <v>48</v>
      </c>
      <c r="C39" s="251" t="s">
        <v>48</v>
      </c>
      <c r="D39" s="255"/>
      <c r="E39" s="467"/>
      <c r="F39" s="471"/>
      <c r="G39" s="231"/>
    </row>
    <row r="40" spans="1:7" x14ac:dyDescent="0.25">
      <c r="A40" s="248">
        <v>44046</v>
      </c>
      <c r="B40" s="250" t="s">
        <v>48</v>
      </c>
      <c r="C40" s="251" t="s">
        <v>48</v>
      </c>
      <c r="D40" s="255"/>
      <c r="E40" s="466" t="s">
        <v>129</v>
      </c>
      <c r="F40" s="472">
        <v>0</v>
      </c>
      <c r="G40" s="231"/>
    </row>
    <row r="41" spans="1:7" x14ac:dyDescent="0.25">
      <c r="A41" s="248">
        <v>44047</v>
      </c>
      <c r="B41" s="250" t="s">
        <v>48</v>
      </c>
      <c r="C41" s="251" t="s">
        <v>48</v>
      </c>
      <c r="D41" s="255"/>
      <c r="E41" s="466"/>
      <c r="F41" s="473"/>
      <c r="G41" s="231"/>
    </row>
    <row r="42" spans="1:7" x14ac:dyDescent="0.25">
      <c r="A42" s="248">
        <v>44048</v>
      </c>
      <c r="B42" s="235">
        <v>60</v>
      </c>
      <c r="C42" s="254">
        <v>0.06</v>
      </c>
      <c r="D42" s="255"/>
      <c r="E42" s="466"/>
      <c r="F42" s="473"/>
      <c r="G42" s="231"/>
    </row>
    <row r="43" spans="1:7" x14ac:dyDescent="0.25">
      <c r="A43" s="248">
        <v>44049</v>
      </c>
      <c r="B43" s="250" t="s">
        <v>48</v>
      </c>
      <c r="C43" s="251" t="s">
        <v>48</v>
      </c>
      <c r="E43" s="466"/>
      <c r="F43" s="473"/>
    </row>
    <row r="44" spans="1:7" x14ac:dyDescent="0.25">
      <c r="A44" s="248">
        <v>44050</v>
      </c>
      <c r="B44" s="250" t="s">
        <v>48</v>
      </c>
      <c r="C44" s="251" t="s">
        <v>48</v>
      </c>
      <c r="E44" s="466"/>
      <c r="F44" s="473"/>
    </row>
    <row r="45" spans="1:7" x14ac:dyDescent="0.25">
      <c r="A45" s="248">
        <v>44051</v>
      </c>
      <c r="B45" s="250" t="s">
        <v>48</v>
      </c>
      <c r="C45" s="251" t="s">
        <v>48</v>
      </c>
      <c r="E45" s="466"/>
      <c r="F45" s="473"/>
    </row>
    <row r="46" spans="1:7" x14ac:dyDescent="0.25">
      <c r="A46" s="248">
        <v>44052</v>
      </c>
      <c r="B46" s="250" t="s">
        <v>48</v>
      </c>
      <c r="C46" s="251" t="s">
        <v>48</v>
      </c>
      <c r="E46" s="467"/>
      <c r="F46" s="474"/>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75" t="s">
        <v>82</v>
      </c>
      <c r="G4" s="476"/>
      <c r="H4" s="476"/>
      <c r="I4" s="477"/>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78" t="s">
        <v>123</v>
      </c>
      <c r="G84" s="479"/>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80" t="s">
        <v>123</v>
      </c>
      <c r="C109" s="481"/>
      <c r="D109" s="482"/>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82"/>
  <sheetViews>
    <sheetView showGridLines="0" zoomScaleNormal="100" workbookViewId="0">
      <pane xSplit="2" ySplit="3" topLeftCell="C259" activePane="bottomRight" state="frozen"/>
      <selection activeCell="C4" sqref="C4"/>
      <selection pane="topRight" activeCell="C4" sqref="C4"/>
      <selection pane="bottomLeft" activeCell="C4" sqref="C4"/>
      <selection pane="bottomRight"/>
    </sheetView>
  </sheetViews>
  <sheetFormatPr defaultRowHeight="15" x14ac:dyDescent="0.25"/>
  <cols>
    <col min="1" max="1" width="1.285156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44216</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31"/>
  <sheetViews>
    <sheetView showGridLines="0" zoomScale="85" zoomScaleNormal="85" workbookViewId="0">
      <pane xSplit="1" ySplit="4" topLeftCell="B304" activePane="bottomRight" state="frozen"/>
      <selection pane="topRight" activeCell="B1" sqref="B1"/>
      <selection pane="bottomLeft" activeCell="A5" sqref="A5"/>
      <selection pane="bottomRight"/>
    </sheetView>
  </sheetViews>
  <sheetFormatPr defaultRowHeight="15" x14ac:dyDescent="0.25"/>
  <cols>
    <col min="1" max="1" width="14.42578125" customWidth="1"/>
    <col min="2" max="2" width="13.7109375" style="2" bestFit="1" customWidth="1"/>
    <col min="3" max="3" width="12.42578125" style="2" customWidth="1"/>
    <col min="4" max="4" width="13.42578125" style="2" customWidth="1"/>
    <col min="5" max="5" width="15.42578125" style="2" customWidth="1"/>
    <col min="6" max="6" width="15.42578125" style="399" customWidth="1"/>
    <col min="7" max="7" width="16.42578125" customWidth="1"/>
    <col min="8" max="8" width="16" customWidth="1"/>
    <col min="9" max="9" width="14.42578125" customWidth="1"/>
    <col min="10" max="10" width="18.42578125" style="31" customWidth="1"/>
    <col min="11" max="11" width="11.42578125" style="152" customWidth="1"/>
    <col min="12" max="13" width="11.42578125" style="404" customWidth="1"/>
    <col min="14" max="14" width="12.42578125" style="152" customWidth="1"/>
    <col min="15" max="15" width="11.42578125" style="152" customWidth="1"/>
    <col min="16" max="16" width="12.42578125" style="150" customWidth="1"/>
    <col min="17" max="18" width="12.42578125" style="402" customWidth="1"/>
    <col min="19" max="19" width="13.42578125" style="151" customWidth="1"/>
    <col min="20" max="20" width="6.42578125" customWidth="1"/>
  </cols>
  <sheetData>
    <row r="1" spans="1:27" x14ac:dyDescent="0.25">
      <c r="A1" s="1" t="s">
        <v>207</v>
      </c>
      <c r="B1" s="1"/>
      <c r="C1" s="1"/>
      <c r="I1" s="79"/>
      <c r="J1" s="147"/>
      <c r="K1" s="440" t="s">
        <v>120</v>
      </c>
      <c r="L1" s="441"/>
      <c r="M1" s="441"/>
      <c r="N1" s="441"/>
      <c r="O1" s="441"/>
      <c r="P1" s="441"/>
      <c r="W1" s="22" t="s">
        <v>29</v>
      </c>
    </row>
    <row r="2" spans="1:27" x14ac:dyDescent="0.25">
      <c r="A2" s="2"/>
      <c r="I2" s="448" t="s">
        <v>204</v>
      </c>
      <c r="J2" s="449"/>
      <c r="Q2" s="407"/>
      <c r="R2" s="407"/>
    </row>
    <row r="3" spans="1:27" ht="48.75" customHeight="1" x14ac:dyDescent="0.25">
      <c r="A3" s="450" t="s">
        <v>30</v>
      </c>
      <c r="B3" s="452" t="s">
        <v>202</v>
      </c>
      <c r="C3" s="453"/>
      <c r="D3" s="453"/>
      <c r="E3" s="105" t="s">
        <v>201</v>
      </c>
      <c r="F3" s="444" t="s">
        <v>216</v>
      </c>
      <c r="G3" s="454" t="s">
        <v>203</v>
      </c>
      <c r="H3" s="454"/>
      <c r="I3" s="448"/>
      <c r="J3" s="449"/>
      <c r="K3" s="442" t="s">
        <v>205</v>
      </c>
      <c r="L3" s="445" t="s">
        <v>217</v>
      </c>
      <c r="M3" s="446" t="s">
        <v>218</v>
      </c>
      <c r="N3" s="447" t="s">
        <v>206</v>
      </c>
      <c r="O3" s="442" t="s">
        <v>200</v>
      </c>
      <c r="P3" s="443" t="s">
        <v>208</v>
      </c>
      <c r="Q3" s="446" t="s">
        <v>219</v>
      </c>
      <c r="R3" s="446" t="s">
        <v>220</v>
      </c>
      <c r="S3" s="447" t="s">
        <v>199</v>
      </c>
    </row>
    <row r="4" spans="1:27" ht="30.6" customHeight="1" x14ac:dyDescent="0.25">
      <c r="A4" s="451"/>
      <c r="B4" s="23" t="s">
        <v>18</v>
      </c>
      <c r="C4" s="24" t="s">
        <v>17</v>
      </c>
      <c r="D4" s="28" t="s">
        <v>3</v>
      </c>
      <c r="E4" s="100" t="s">
        <v>64</v>
      </c>
      <c r="F4" s="444"/>
      <c r="G4" s="99" t="s">
        <v>64</v>
      </c>
      <c r="H4" s="80" t="s">
        <v>65</v>
      </c>
      <c r="I4" s="81" t="s">
        <v>64</v>
      </c>
      <c r="J4" s="148" t="s">
        <v>65</v>
      </c>
      <c r="K4" s="442"/>
      <c r="L4" s="445"/>
      <c r="M4" s="446"/>
      <c r="N4" s="447"/>
      <c r="O4" s="442"/>
      <c r="P4" s="443"/>
      <c r="Q4" s="446"/>
      <c r="R4" s="446"/>
      <c r="S4" s="447"/>
    </row>
    <row r="5" spans="1:27" x14ac:dyDescent="0.2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2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0">
        <f t="shared" si="15"/>
        <v>6.6964285714285711E-3</v>
      </c>
      <c r="G150" s="44">
        <v>4308</v>
      </c>
      <c r="H150" s="106">
        <v>365732</v>
      </c>
      <c r="I150" s="75">
        <v>10466</v>
      </c>
      <c r="J150" s="51">
        <v>277151</v>
      </c>
      <c r="K150" s="414">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0">
        <f t="shared" si="15"/>
        <v>1.6420361247947454E-3</v>
      </c>
      <c r="G151" s="44">
        <v>3505</v>
      </c>
      <c r="H151" s="44">
        <v>369237</v>
      </c>
      <c r="I151" s="76">
        <v>5601</v>
      </c>
      <c r="J151" s="159">
        <v>282752</v>
      </c>
      <c r="K151" s="414">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0">
        <f t="shared" si="15"/>
        <v>1.3227513227513227E-3</v>
      </c>
      <c r="G152" s="44">
        <v>2708</v>
      </c>
      <c r="H152" s="44">
        <v>371945</v>
      </c>
      <c r="I152" s="76">
        <v>1607</v>
      </c>
      <c r="J152" s="159">
        <v>284359</v>
      </c>
      <c r="K152" s="414">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0">
        <f t="shared" si="15"/>
        <v>1.3477088948787063E-3</v>
      </c>
      <c r="G153" s="44">
        <v>3595</v>
      </c>
      <c r="H153" s="44">
        <v>375540</v>
      </c>
      <c r="I153" s="76">
        <v>3095</v>
      </c>
      <c r="J153" s="159">
        <v>287454</v>
      </c>
      <c r="K153" s="414">
        <f t="shared" si="20"/>
        <v>6690</v>
      </c>
      <c r="L153" s="74"/>
      <c r="M153" s="405"/>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0">
        <f t="shared" si="15"/>
        <v>6.7257719351880157E-3</v>
      </c>
      <c r="G154" s="44">
        <v>4653</v>
      </c>
      <c r="H154" s="44">
        <v>380193</v>
      </c>
      <c r="I154" s="76">
        <v>4907</v>
      </c>
      <c r="J154" s="159">
        <v>292361</v>
      </c>
      <c r="K154" s="414">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0">
        <f t="shared" si="15"/>
        <v>4.9941245593419503E-3</v>
      </c>
      <c r="G155" s="44">
        <v>4456</v>
      </c>
      <c r="H155" s="44">
        <v>384649</v>
      </c>
      <c r="I155" s="76">
        <v>8752</v>
      </c>
      <c r="J155" s="159">
        <v>301113</v>
      </c>
      <c r="K155" s="414">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0">
        <f t="shared" si="15"/>
        <v>8.2440230832646327E-3</v>
      </c>
      <c r="G156" s="44">
        <v>4864</v>
      </c>
      <c r="H156" s="44">
        <v>389513</v>
      </c>
      <c r="I156" s="76">
        <v>10443</v>
      </c>
      <c r="J156" s="159">
        <v>311556</v>
      </c>
      <c r="K156" s="414">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0">
        <f t="shared" si="15"/>
        <v>4.8622366288492711E-3</v>
      </c>
      <c r="G157" s="44">
        <v>4310</v>
      </c>
      <c r="H157" s="44">
        <v>393823</v>
      </c>
      <c r="I157" s="76">
        <v>11072</v>
      </c>
      <c r="J157" s="159">
        <v>322628</v>
      </c>
      <c r="K157" s="414">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0">
        <f t="shared" si="15"/>
        <v>1.1127063890882987E-2</v>
      </c>
      <c r="G158" s="44">
        <v>2934</v>
      </c>
      <c r="H158" s="44">
        <v>396757</v>
      </c>
      <c r="I158" s="76">
        <v>5309</v>
      </c>
      <c r="J158" s="199">
        <v>327937</v>
      </c>
      <c r="K158" s="414">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0">
        <f t="shared" si="15"/>
        <v>7.3319755600814666E-3</v>
      </c>
      <c r="G159" s="44">
        <v>2730</v>
      </c>
      <c r="H159" s="44">
        <v>399487</v>
      </c>
      <c r="I159" s="76">
        <v>3948</v>
      </c>
      <c r="J159" s="199">
        <v>331885</v>
      </c>
      <c r="K159" s="414">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0">
        <f t="shared" si="15"/>
        <v>8.8974854932301738E-3</v>
      </c>
      <c r="G160" s="44">
        <v>3971</v>
      </c>
      <c r="H160" s="44">
        <v>403458</v>
      </c>
      <c r="I160" s="76">
        <v>1908</v>
      </c>
      <c r="J160" s="199">
        <v>333793</v>
      </c>
      <c r="K160" s="414">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0">
        <f t="shared" si="15"/>
        <v>1.3380723395358561E-2</v>
      </c>
      <c r="G161" s="44">
        <v>4676</v>
      </c>
      <c r="H161" s="44">
        <v>408134</v>
      </c>
      <c r="I161" s="76">
        <v>7104</v>
      </c>
      <c r="J161" s="199">
        <v>340897</v>
      </c>
      <c r="K161" s="414">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0">
        <f t="shared" si="15"/>
        <v>1.1737506669037881E-2</v>
      </c>
      <c r="G162" s="44">
        <v>5086</v>
      </c>
      <c r="H162" s="44">
        <v>413220</v>
      </c>
      <c r="I162" s="76">
        <v>10832</v>
      </c>
      <c r="J162" s="199">
        <v>351729</v>
      </c>
      <c r="K162" s="414">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0">
        <f t="shared" si="15"/>
        <v>9.0679038380430191E-3</v>
      </c>
      <c r="G163" s="44">
        <v>4667</v>
      </c>
      <c r="H163" s="44">
        <v>417887</v>
      </c>
      <c r="I163" s="76">
        <v>8590</v>
      </c>
      <c r="J163" s="199">
        <v>360319</v>
      </c>
      <c r="K163" s="414">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0">
        <f t="shared" si="15"/>
        <v>1.31521262604121E-2</v>
      </c>
      <c r="G164" s="44">
        <v>3863</v>
      </c>
      <c r="H164" s="44">
        <v>421750</v>
      </c>
      <c r="I164" s="76">
        <v>10774</v>
      </c>
      <c r="J164" s="199">
        <v>371093</v>
      </c>
      <c r="K164" s="414">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0">
        <f t="shared" si="15"/>
        <v>1.3043478260869565E-2</v>
      </c>
      <c r="G165" s="44">
        <v>3618</v>
      </c>
      <c r="H165" s="106">
        <v>425368</v>
      </c>
      <c r="I165" s="75">
        <v>8673</v>
      </c>
      <c r="J165" s="199">
        <v>379766</v>
      </c>
      <c r="K165" s="414">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0">
        <f t="shared" si="15"/>
        <v>7.8272604588394065E-3</v>
      </c>
      <c r="G166" s="44">
        <v>2946</v>
      </c>
      <c r="H166" s="106">
        <v>428314</v>
      </c>
      <c r="I166" s="75">
        <v>7373</v>
      </c>
      <c r="J166" s="199">
        <v>387139</v>
      </c>
      <c r="K166" s="414">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0">
        <f t="shared" si="15"/>
        <v>1.1866727521679598E-2</v>
      </c>
      <c r="G167" s="44">
        <v>3997</v>
      </c>
      <c r="H167" s="106">
        <v>432311</v>
      </c>
      <c r="I167" s="75">
        <v>5588</v>
      </c>
      <c r="J167" s="199">
        <v>392727</v>
      </c>
      <c r="K167" s="414">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0">
        <f t="shared" si="15"/>
        <v>1.0040589617603077E-2</v>
      </c>
      <c r="G168" s="44">
        <v>4699</v>
      </c>
      <c r="H168" s="106">
        <v>437010</v>
      </c>
      <c r="I168" s="75">
        <v>7179</v>
      </c>
      <c r="J168" s="199">
        <v>399906</v>
      </c>
      <c r="K168" s="414">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0">
        <f t="shared" si="15"/>
        <v>1.0491071428571428E-2</v>
      </c>
      <c r="G169" s="44">
        <v>4997</v>
      </c>
      <c r="H169" s="106">
        <v>442007</v>
      </c>
      <c r="I169" s="75">
        <v>7530</v>
      </c>
      <c r="J169" s="199">
        <v>407436</v>
      </c>
      <c r="K169" s="414">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0">
        <f t="shared" si="15"/>
        <v>1.5606242496998799E-2</v>
      </c>
      <c r="G170" s="44">
        <v>4487</v>
      </c>
      <c r="H170" s="106">
        <v>446494</v>
      </c>
      <c r="I170" s="75">
        <v>9504</v>
      </c>
      <c r="J170" s="199">
        <v>416940</v>
      </c>
      <c r="K170" s="414">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0">
        <f t="shared" si="15"/>
        <v>1.1450381679389313E-2</v>
      </c>
      <c r="G171" s="44">
        <v>4745</v>
      </c>
      <c r="H171" s="106">
        <v>451239</v>
      </c>
      <c r="I171" s="44">
        <v>10578</v>
      </c>
      <c r="J171" s="199">
        <v>427518</v>
      </c>
      <c r="K171" s="414">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0">
        <f t="shared" si="15"/>
        <v>1.0516018586451455E-2</v>
      </c>
      <c r="G172" s="44">
        <v>3849</v>
      </c>
      <c r="H172" s="106">
        <v>455088</v>
      </c>
      <c r="I172" s="75">
        <v>7516</v>
      </c>
      <c r="J172" s="199">
        <v>435034</v>
      </c>
      <c r="K172" s="414">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0">
        <f t="shared" si="15"/>
        <v>6.9948883508205544E-3</v>
      </c>
      <c r="G173" s="44">
        <v>2860</v>
      </c>
      <c r="H173" s="106">
        <v>457948</v>
      </c>
      <c r="I173" s="75">
        <v>7344</v>
      </c>
      <c r="J173" s="199">
        <v>442378</v>
      </c>
      <c r="K173" s="414">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0">
        <f t="shared" si="15"/>
        <v>1.0379156958271553E-2</v>
      </c>
      <c r="G174" s="44">
        <v>4056</v>
      </c>
      <c r="H174" s="106">
        <v>462004</v>
      </c>
      <c r="I174" s="75">
        <v>7493</v>
      </c>
      <c r="J174" s="199">
        <v>449871</v>
      </c>
      <c r="K174" s="414">
        <f t="shared" si="52"/>
        <v>11549</v>
      </c>
      <c r="L174" s="414">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0">
        <f t="shared" si="15"/>
        <v>9.2455621301775152E-3</v>
      </c>
      <c r="G175" s="44">
        <v>5356</v>
      </c>
      <c r="H175" s="106">
        <v>467360</v>
      </c>
      <c r="I175" s="75">
        <v>5262</v>
      </c>
      <c r="J175" s="199">
        <v>455133</v>
      </c>
      <c r="K175" s="414">
        <f t="shared" si="52"/>
        <v>10618</v>
      </c>
      <c r="L175" s="414">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0">
        <f t="shared" si="15"/>
        <v>9.5998005236254836E-3</v>
      </c>
      <c r="G176" s="44">
        <v>4785</v>
      </c>
      <c r="H176" s="106">
        <v>472145</v>
      </c>
      <c r="I176" s="75">
        <v>12116</v>
      </c>
      <c r="J176" s="199">
        <v>467249</v>
      </c>
      <c r="K176" s="414">
        <f t="shared" si="52"/>
        <v>16901</v>
      </c>
      <c r="L176" s="414">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0">
        <f t="shared" si="15"/>
        <v>1.0442712163553464E-2</v>
      </c>
      <c r="G177" s="44">
        <v>5044</v>
      </c>
      <c r="H177" s="106">
        <v>477189</v>
      </c>
      <c r="I177" s="75">
        <v>10275</v>
      </c>
      <c r="J177" s="199">
        <v>477524</v>
      </c>
      <c r="K177" s="414">
        <f t="shared" si="52"/>
        <v>15319</v>
      </c>
      <c r="L177" s="414">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0">
        <f t="shared" si="15"/>
        <v>1.5203955500618047E-2</v>
      </c>
      <c r="G178" s="44">
        <v>5583</v>
      </c>
      <c r="H178" s="106">
        <v>482772</v>
      </c>
      <c r="I178" s="75">
        <v>9513</v>
      </c>
      <c r="J178" s="199">
        <v>487037</v>
      </c>
      <c r="K178" s="414">
        <f t="shared" si="52"/>
        <v>15096</v>
      </c>
      <c r="L178" s="414">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0">
        <f t="shared" si="15"/>
        <v>8.8912694161756827E-3</v>
      </c>
      <c r="G179" s="44">
        <v>3612</v>
      </c>
      <c r="H179" s="106">
        <v>486384</v>
      </c>
      <c r="I179" s="75">
        <v>15182</v>
      </c>
      <c r="J179" s="199">
        <v>502219</v>
      </c>
      <c r="K179" s="414">
        <f t="shared" ref="K179:K184" si="62">G179+I179</f>
        <v>18794</v>
      </c>
      <c r="L179" s="414">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0">
        <f t="shared" si="15"/>
        <v>1.048951048951049E-2</v>
      </c>
      <c r="G180" s="44">
        <v>3293</v>
      </c>
      <c r="H180" s="106">
        <v>489677</v>
      </c>
      <c r="I180" s="75">
        <v>9145</v>
      </c>
      <c r="J180" s="199">
        <v>511364</v>
      </c>
      <c r="K180" s="414">
        <f t="shared" si="62"/>
        <v>12438</v>
      </c>
      <c r="L180" s="414">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25">
      <c r="A181" s="63">
        <v>44068</v>
      </c>
      <c r="B181" s="44">
        <v>462273</v>
      </c>
      <c r="C181" s="44">
        <v>19921</v>
      </c>
      <c r="D181" s="106">
        <v>482194</v>
      </c>
      <c r="E181" s="106">
        <v>44</v>
      </c>
      <c r="F181" s="400">
        <f t="shared" si="15"/>
        <v>8.1481481481481474E-3</v>
      </c>
      <c r="G181" s="44">
        <v>4331</v>
      </c>
      <c r="H181" s="106">
        <v>494008</v>
      </c>
      <c r="I181" s="75">
        <v>12578</v>
      </c>
      <c r="J181" s="199">
        <v>523942</v>
      </c>
      <c r="K181" s="414">
        <f t="shared" si="62"/>
        <v>16909</v>
      </c>
      <c r="L181" s="414">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0">
        <f t="shared" si="15"/>
        <v>5.3642914331465171E-3</v>
      </c>
      <c r="G182" s="44">
        <v>6267</v>
      </c>
      <c r="H182" s="106">
        <v>500275</v>
      </c>
      <c r="I182" s="75">
        <v>15873</v>
      </c>
      <c r="J182" s="199">
        <v>539815</v>
      </c>
      <c r="K182" s="414">
        <f t="shared" si="62"/>
        <v>22140</v>
      </c>
      <c r="L182" s="414">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25">
      <c r="A183" s="63">
        <v>44070</v>
      </c>
      <c r="B183" s="44">
        <v>490756</v>
      </c>
      <c r="C183" s="44">
        <v>20056</v>
      </c>
      <c r="D183" s="106">
        <v>510812</v>
      </c>
      <c r="E183" s="106">
        <v>68</v>
      </c>
      <c r="F183" s="400">
        <f t="shared" si="15"/>
        <v>4.216269841269841E-3</v>
      </c>
      <c r="G183" s="44">
        <v>4964</v>
      </c>
      <c r="H183" s="106">
        <v>509784</v>
      </c>
      <c r="I183" s="75">
        <v>19291</v>
      </c>
      <c r="J183" s="199">
        <v>559106</v>
      </c>
      <c r="K183" s="414">
        <f t="shared" si="62"/>
        <v>24255</v>
      </c>
      <c r="L183" s="414">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25">
      <c r="A184" s="63">
        <v>44071</v>
      </c>
      <c r="B184" s="44">
        <v>499655</v>
      </c>
      <c r="C184" s="44">
        <v>20107</v>
      </c>
      <c r="D184" s="106">
        <v>519762</v>
      </c>
      <c r="E184" s="106">
        <v>51</v>
      </c>
      <c r="F184" s="400">
        <f t="shared" si="15"/>
        <v>5.6983240223463689E-3</v>
      </c>
      <c r="G184" s="44">
        <v>6401</v>
      </c>
      <c r="H184" s="106">
        <v>511640</v>
      </c>
      <c r="I184" s="75">
        <v>9253</v>
      </c>
      <c r="J184" s="199">
        <v>568359</v>
      </c>
      <c r="K184" s="414">
        <f t="shared" si="62"/>
        <v>15654</v>
      </c>
      <c r="L184" s="414">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25">
      <c r="A185" s="63">
        <v>44072</v>
      </c>
      <c r="B185" s="44">
        <v>511940</v>
      </c>
      <c r="C185" s="44">
        <v>20195</v>
      </c>
      <c r="D185" s="106">
        <v>532135</v>
      </c>
      <c r="E185" s="106">
        <v>88</v>
      </c>
      <c r="F185" s="400">
        <f t="shared" si="15"/>
        <v>7.1122605673644224E-3</v>
      </c>
      <c r="G185" s="44">
        <v>5448</v>
      </c>
      <c r="H185" s="106">
        <v>517088</v>
      </c>
      <c r="I185" s="75">
        <v>15664</v>
      </c>
      <c r="J185" s="199">
        <v>584023</v>
      </c>
      <c r="K185" s="414">
        <f t="shared" ref="K185" si="65">G185+I185</f>
        <v>21112</v>
      </c>
      <c r="L185" s="414">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25">
      <c r="A186" s="63">
        <v>44073</v>
      </c>
      <c r="B186" s="44">
        <v>527972</v>
      </c>
      <c r="C186" s="44">
        <v>20318</v>
      </c>
      <c r="D186" s="106">
        <v>548290</v>
      </c>
      <c r="E186" s="106">
        <v>123</v>
      </c>
      <c r="F186" s="400">
        <f t="shared" si="15"/>
        <v>7.613741875580316E-3</v>
      </c>
      <c r="G186" s="44">
        <v>4093</v>
      </c>
      <c r="H186" s="106">
        <v>521181</v>
      </c>
      <c r="I186" s="75">
        <v>22693</v>
      </c>
      <c r="J186" s="199">
        <v>606716</v>
      </c>
      <c r="K186" s="414">
        <f t="shared" ref="K186" si="69">G186+I186</f>
        <v>26786</v>
      </c>
      <c r="L186" s="414">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25">
      <c r="A187" s="63">
        <v>44074</v>
      </c>
      <c r="B187" s="44">
        <v>544807</v>
      </c>
      <c r="C187" s="44">
        <v>20478</v>
      </c>
      <c r="D187" s="106">
        <v>565285</v>
      </c>
      <c r="E187" s="106">
        <v>160</v>
      </c>
      <c r="F187" s="400">
        <f t="shared" si="15"/>
        <v>9.4145336863783458E-3</v>
      </c>
      <c r="G187" s="44">
        <v>3372</v>
      </c>
      <c r="H187" s="106">
        <v>524553</v>
      </c>
      <c r="I187" s="75">
        <v>22946</v>
      </c>
      <c r="J187" s="199">
        <v>629662</v>
      </c>
      <c r="K187" s="414">
        <f t="shared" ref="K187" si="73">G187+I187</f>
        <v>26318</v>
      </c>
      <c r="L187" s="414">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25">
      <c r="A188" s="63">
        <v>44075</v>
      </c>
      <c r="B188" s="44">
        <v>557342</v>
      </c>
      <c r="C188" s="44">
        <v>20632</v>
      </c>
      <c r="D188" s="106">
        <v>577974</v>
      </c>
      <c r="E188" s="106">
        <v>154</v>
      </c>
      <c r="F188" s="400">
        <f t="shared" si="15"/>
        <v>1.2136496177791788E-2</v>
      </c>
      <c r="G188" s="44">
        <v>4620</v>
      </c>
      <c r="H188" s="106">
        <v>529173</v>
      </c>
      <c r="I188" s="75">
        <v>17178</v>
      </c>
      <c r="J188" s="199">
        <v>646840</v>
      </c>
      <c r="K188" s="414">
        <f t="shared" ref="K188" si="77">G188+I188</f>
        <v>21798</v>
      </c>
      <c r="L188" s="414">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25">
      <c r="A189" s="63">
        <v>44076</v>
      </c>
      <c r="B189" s="44">
        <v>573067</v>
      </c>
      <c r="C189" s="44">
        <v>20788</v>
      </c>
      <c r="D189" s="106">
        <v>593855</v>
      </c>
      <c r="E189" s="106">
        <v>156</v>
      </c>
      <c r="F189" s="400">
        <f t="shared" si="15"/>
        <v>9.8230590013223349E-3</v>
      </c>
      <c r="G189" s="44">
        <v>5955</v>
      </c>
      <c r="H189" s="106">
        <v>535128</v>
      </c>
      <c r="I189" s="75">
        <v>21291</v>
      </c>
      <c r="J189" s="199">
        <v>668131</v>
      </c>
      <c r="K189" s="414">
        <f t="shared" ref="K189" si="81">G189+I189</f>
        <v>27246</v>
      </c>
      <c r="L189" s="414">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25">
      <c r="A190" s="63">
        <v>44077</v>
      </c>
      <c r="B190" s="44">
        <v>581906</v>
      </c>
      <c r="C190" s="44">
        <v>20889</v>
      </c>
      <c r="D190" s="106">
        <v>602795</v>
      </c>
      <c r="E190" s="106">
        <v>101</v>
      </c>
      <c r="F190" s="400">
        <f t="shared" si="15"/>
        <v>1.1297539149888142E-2</v>
      </c>
      <c r="G190" s="44">
        <v>6217</v>
      </c>
      <c r="H190" s="106">
        <v>541345</v>
      </c>
      <c r="I190" s="75">
        <v>14341</v>
      </c>
      <c r="J190" s="199">
        <v>682472</v>
      </c>
      <c r="K190" s="414">
        <f t="shared" ref="K190:K193" si="82">G190+I190</f>
        <v>20558</v>
      </c>
      <c r="L190" s="414">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25">
      <c r="A191" s="63">
        <v>44078</v>
      </c>
      <c r="B191" s="44">
        <v>591942</v>
      </c>
      <c r="C191" s="44">
        <v>21048</v>
      </c>
      <c r="D191" s="106">
        <v>612990</v>
      </c>
      <c r="E191" s="106">
        <v>159</v>
      </c>
      <c r="F191" s="400">
        <f t="shared" si="15"/>
        <v>1.5595880333496813E-2</v>
      </c>
      <c r="G191" s="44">
        <v>4943</v>
      </c>
      <c r="H191" s="106">
        <v>546288</v>
      </c>
      <c r="I191" s="75">
        <v>13323</v>
      </c>
      <c r="J191" s="199">
        <v>695795</v>
      </c>
      <c r="K191" s="414">
        <f t="shared" si="82"/>
        <v>18266</v>
      </c>
      <c r="L191" s="414">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25">
      <c r="A192" s="63">
        <v>44079</v>
      </c>
      <c r="B192" s="44">
        <v>600929</v>
      </c>
      <c r="C192" s="44">
        <v>21189</v>
      </c>
      <c r="D192" s="106">
        <v>622118</v>
      </c>
      <c r="E192" s="106">
        <v>141</v>
      </c>
      <c r="F192" s="400">
        <f t="shared" si="15"/>
        <v>1.5446976336546889E-2</v>
      </c>
      <c r="G192" s="44">
        <v>5725</v>
      </c>
      <c r="H192" s="106">
        <v>552013</v>
      </c>
      <c r="I192" s="75">
        <v>9893</v>
      </c>
      <c r="J192" s="199">
        <v>705688</v>
      </c>
      <c r="K192" s="414">
        <f t="shared" si="82"/>
        <v>15618</v>
      </c>
      <c r="L192" s="414">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25">
      <c r="A193" s="63">
        <v>44080</v>
      </c>
      <c r="B193" s="44">
        <v>609956</v>
      </c>
      <c r="C193" s="44">
        <v>21397</v>
      </c>
      <c r="D193" s="106">
        <v>631353</v>
      </c>
      <c r="E193" s="106">
        <v>208</v>
      </c>
      <c r="F193" s="400">
        <f t="shared" si="15"/>
        <v>2.2523010286951813E-2</v>
      </c>
      <c r="G193" s="44">
        <v>4248</v>
      </c>
      <c r="H193" s="106">
        <v>556261</v>
      </c>
      <c r="I193" s="75">
        <v>14170</v>
      </c>
      <c r="J193" s="199">
        <v>719858</v>
      </c>
      <c r="K193" s="414">
        <f t="shared" si="82"/>
        <v>18418</v>
      </c>
      <c r="L193" s="414">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25">
      <c r="A194" s="63">
        <v>44081</v>
      </c>
      <c r="B194" s="44">
        <v>615918</v>
      </c>
      <c r="C194" s="44">
        <v>21543</v>
      </c>
      <c r="D194" s="106">
        <v>637461</v>
      </c>
      <c r="E194" s="106">
        <v>146</v>
      </c>
      <c r="F194" s="400">
        <f t="shared" si="15"/>
        <v>2.3903077930582842E-2</v>
      </c>
      <c r="G194" s="44">
        <v>2878</v>
      </c>
      <c r="H194" s="106">
        <v>559139</v>
      </c>
      <c r="I194" s="75">
        <v>9325</v>
      </c>
      <c r="J194" s="199">
        <v>729183</v>
      </c>
      <c r="K194" s="414">
        <f t="shared" ref="K194" si="83">G194+I194</f>
        <v>12203</v>
      </c>
      <c r="L194" s="414">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25">
      <c r="A195" s="63">
        <v>44082</v>
      </c>
      <c r="B195" s="44">
        <v>623464</v>
      </c>
      <c r="C195" s="44">
        <v>21719</v>
      </c>
      <c r="D195" s="106">
        <v>645183</v>
      </c>
      <c r="E195" s="106">
        <v>176</v>
      </c>
      <c r="F195" s="400">
        <f t="shared" si="15"/>
        <v>2.2792022792022793E-2</v>
      </c>
      <c r="G195" s="44">
        <v>3870</v>
      </c>
      <c r="H195" s="106">
        <v>563009</v>
      </c>
      <c r="I195" s="75">
        <v>15760</v>
      </c>
      <c r="J195" s="199">
        <v>744943</v>
      </c>
      <c r="K195" s="414">
        <f t="shared" ref="K195" si="87">G195+I195</f>
        <v>19630</v>
      </c>
      <c r="L195" s="414">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25">
      <c r="A196" s="63">
        <v>44083</v>
      </c>
      <c r="B196" s="44">
        <v>631562</v>
      </c>
      <c r="C196" s="44">
        <v>21878</v>
      </c>
      <c r="D196" s="106">
        <v>653440</v>
      </c>
      <c r="E196" s="106">
        <v>159</v>
      </c>
      <c r="F196" s="400">
        <f t="shared" si="15"/>
        <v>1.9256388518832504E-2</v>
      </c>
      <c r="G196" s="44">
        <v>6205</v>
      </c>
      <c r="H196" s="106">
        <v>569214</v>
      </c>
      <c r="I196" s="75">
        <v>8136</v>
      </c>
      <c r="J196" s="199">
        <v>753079</v>
      </c>
      <c r="K196" s="414">
        <f t="shared" ref="K196" si="91">G196+I196</f>
        <v>14341</v>
      </c>
      <c r="L196" s="414">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25">
      <c r="A197" s="63">
        <v>44084</v>
      </c>
      <c r="B197" s="44">
        <v>640094</v>
      </c>
      <c r="C197" s="44">
        <v>22039</v>
      </c>
      <c r="D197" s="106">
        <v>662133</v>
      </c>
      <c r="E197" s="106">
        <v>161</v>
      </c>
      <c r="F197" s="400">
        <f t="shared" si="15"/>
        <v>1.8520648797883354E-2</v>
      </c>
      <c r="G197" s="44">
        <v>5745</v>
      </c>
      <c r="H197" s="106">
        <v>574959</v>
      </c>
      <c r="I197" s="75">
        <v>11267</v>
      </c>
      <c r="J197" s="199">
        <v>764346</v>
      </c>
      <c r="K197" s="414">
        <f t="shared" ref="K197:K198" si="95">G197+I197</f>
        <v>17012</v>
      </c>
      <c r="L197" s="414">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25">
      <c r="A198" s="63">
        <v>44085</v>
      </c>
      <c r="B198" s="44">
        <v>646376</v>
      </c>
      <c r="C198" s="44">
        <v>22214</v>
      </c>
      <c r="D198" s="106">
        <v>668590</v>
      </c>
      <c r="E198" s="106">
        <v>175</v>
      </c>
      <c r="F198" s="400">
        <f t="shared" si="15"/>
        <v>2.710236952144959E-2</v>
      </c>
      <c r="G198" s="44">
        <v>5710</v>
      </c>
      <c r="H198" s="106">
        <v>580669</v>
      </c>
      <c r="I198" s="75">
        <v>6993</v>
      </c>
      <c r="J198" s="199">
        <v>771339</v>
      </c>
      <c r="K198" s="414">
        <f t="shared" si="95"/>
        <v>12703</v>
      </c>
      <c r="L198" s="414">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2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4">
        <f t="shared" ref="K199" si="100">G199+I199</f>
        <v>18240</v>
      </c>
      <c r="L199" s="414">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25">
      <c r="A200" s="63">
        <v>44087</v>
      </c>
      <c r="B200" s="44">
        <v>660325</v>
      </c>
      <c r="C200" s="44">
        <v>22679</v>
      </c>
      <c r="D200" s="106">
        <v>683004</v>
      </c>
      <c r="E200" s="106">
        <v>244</v>
      </c>
      <c r="F200" s="400">
        <f t="shared" si="99"/>
        <v>3.7383177570093455E-2</v>
      </c>
      <c r="G200" s="44">
        <v>4319</v>
      </c>
      <c r="H200" s="106">
        <v>590811</v>
      </c>
      <c r="I200" s="75">
        <v>13984</v>
      </c>
      <c r="J200" s="199">
        <v>797740</v>
      </c>
      <c r="K200" s="414">
        <f t="shared" ref="K200:K204" si="104">G200+I200</f>
        <v>18303</v>
      </c>
      <c r="L200" s="414">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25">
      <c r="A201" s="63">
        <v>44088</v>
      </c>
      <c r="B201" s="44">
        <v>662877</v>
      </c>
      <c r="C201" s="44">
        <v>22749</v>
      </c>
      <c r="D201" s="106">
        <v>685626</v>
      </c>
      <c r="E201" s="106">
        <v>70</v>
      </c>
      <c r="F201" s="400">
        <f t="shared" si="99"/>
        <v>2.6697177726926011E-2</v>
      </c>
      <c r="G201" s="44">
        <v>3467</v>
      </c>
      <c r="H201" s="106">
        <v>594278</v>
      </c>
      <c r="I201" s="75">
        <v>8935</v>
      </c>
      <c r="J201" s="199">
        <v>806675</v>
      </c>
      <c r="K201" s="414">
        <f t="shared" si="104"/>
        <v>12402</v>
      </c>
      <c r="L201" s="414">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25">
      <c r="A202" s="63">
        <v>44089</v>
      </c>
      <c r="B202" s="44">
        <v>670022</v>
      </c>
      <c r="C202" s="44">
        <v>23016</v>
      </c>
      <c r="D202" s="106">
        <v>693038</v>
      </c>
      <c r="E202" s="106">
        <v>267</v>
      </c>
      <c r="F202" s="400">
        <f t="shared" si="99"/>
        <v>3.6022665947112793E-2</v>
      </c>
      <c r="G202" s="44">
        <v>4228</v>
      </c>
      <c r="H202" s="106">
        <v>598506</v>
      </c>
      <c r="I202" s="75">
        <v>12846</v>
      </c>
      <c r="J202" s="199">
        <v>819521</v>
      </c>
      <c r="K202" s="414">
        <f t="shared" si="104"/>
        <v>17074</v>
      </c>
      <c r="L202" s="414">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25">
      <c r="A203" s="63">
        <v>44090</v>
      </c>
      <c r="B203" s="44">
        <v>677104</v>
      </c>
      <c r="C203" s="44">
        <v>23283</v>
      </c>
      <c r="D203" s="106">
        <v>700387</v>
      </c>
      <c r="E203" s="106">
        <v>267</v>
      </c>
      <c r="F203" s="400">
        <f t="shared" si="99"/>
        <v>3.6331473669887059E-2</v>
      </c>
      <c r="G203" s="44">
        <v>5797</v>
      </c>
      <c r="H203" s="106">
        <v>604303</v>
      </c>
      <c r="I203" s="75">
        <v>6899</v>
      </c>
      <c r="J203" s="199">
        <v>826420</v>
      </c>
      <c r="K203" s="414">
        <f t="shared" si="104"/>
        <v>12696</v>
      </c>
      <c r="L203" s="414">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25">
      <c r="A204" s="63">
        <v>44091</v>
      </c>
      <c r="B204" s="44">
        <v>684109</v>
      </c>
      <c r="C204" s="44">
        <v>23573</v>
      </c>
      <c r="D204" s="106">
        <v>707682</v>
      </c>
      <c r="E204" s="106">
        <v>290</v>
      </c>
      <c r="F204" s="400">
        <f t="shared" si="99"/>
        <v>3.9753255654557916E-2</v>
      </c>
      <c r="G204" s="44">
        <v>6214</v>
      </c>
      <c r="H204" s="106">
        <v>610517</v>
      </c>
      <c r="I204" s="75">
        <v>12369</v>
      </c>
      <c r="J204" s="199">
        <v>838789</v>
      </c>
      <c r="K204" s="414">
        <f t="shared" si="104"/>
        <v>18583</v>
      </c>
      <c r="L204" s="414">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0">
        <f t="shared" si="99"/>
        <v>4.375943091183445E-2</v>
      </c>
      <c r="G205" s="44">
        <v>6015</v>
      </c>
      <c r="H205" s="106">
        <v>616532</v>
      </c>
      <c r="I205" s="75">
        <v>11274</v>
      </c>
      <c r="J205" s="199">
        <v>850063</v>
      </c>
      <c r="K205" s="414">
        <f t="shared" ref="K205:K210" si="114">G205+I205</f>
        <v>17289</v>
      </c>
      <c r="L205" s="414">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25">
      <c r="A206" s="63">
        <v>44093</v>
      </c>
      <c r="B206" s="44">
        <v>694828</v>
      </c>
      <c r="C206" s="44">
        <v>24126</v>
      </c>
      <c r="D206" s="106">
        <v>718954</v>
      </c>
      <c r="E206" s="106">
        <v>350</v>
      </c>
      <c r="F206" s="400">
        <f t="shared" si="99"/>
        <v>5.2766470676918441E-2</v>
      </c>
      <c r="G206" s="44">
        <v>7411</v>
      </c>
      <c r="H206" s="106">
        <v>623943</v>
      </c>
      <c r="I206" s="75">
        <v>16669</v>
      </c>
      <c r="J206" s="199">
        <v>866732</v>
      </c>
      <c r="K206" s="414">
        <f t="shared" si="114"/>
        <v>24080</v>
      </c>
      <c r="L206" s="414">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25">
      <c r="A207" s="63">
        <v>44094</v>
      </c>
      <c r="B207" s="44">
        <v>699085</v>
      </c>
      <c r="C207" s="44">
        <v>24371</v>
      </c>
      <c r="D207" s="106">
        <v>723456</v>
      </c>
      <c r="E207" s="106">
        <v>245</v>
      </c>
      <c r="F207" s="400">
        <f t="shared" si="99"/>
        <v>5.4420257663260772E-2</v>
      </c>
      <c r="G207" s="44">
        <v>4851</v>
      </c>
      <c r="H207" s="106">
        <v>628794</v>
      </c>
      <c r="I207" s="75">
        <v>10042</v>
      </c>
      <c r="J207" s="199">
        <v>876774</v>
      </c>
      <c r="K207" s="414">
        <f t="shared" si="114"/>
        <v>14893</v>
      </c>
      <c r="L207" s="414">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0">
        <f t="shared" si="99"/>
        <v>6.3432835820895525E-2</v>
      </c>
      <c r="G208" s="44">
        <v>3330</v>
      </c>
      <c r="H208" s="106">
        <v>632124</v>
      </c>
      <c r="I208" s="75">
        <v>8963</v>
      </c>
      <c r="J208" s="199">
        <v>885737</v>
      </c>
      <c r="K208" s="414">
        <f t="shared" si="114"/>
        <v>12293</v>
      </c>
      <c r="L208" s="414">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0">
        <f t="shared" si="99"/>
        <v>7.6234076433121023E-2</v>
      </c>
      <c r="G209" s="44">
        <v>4492</v>
      </c>
      <c r="H209" s="106">
        <v>636616</v>
      </c>
      <c r="I209" s="75">
        <v>8005</v>
      </c>
      <c r="J209" s="199">
        <v>893742</v>
      </c>
      <c r="K209" s="414">
        <f t="shared" si="114"/>
        <v>12497</v>
      </c>
      <c r="L209" s="414">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0">
        <f t="shared" si="99"/>
        <v>7.7972084068666778E-2</v>
      </c>
      <c r="G210" s="44">
        <v>5900</v>
      </c>
      <c r="H210" s="106">
        <v>642516</v>
      </c>
      <c r="I210" s="75">
        <v>6056</v>
      </c>
      <c r="J210" s="199">
        <v>899798</v>
      </c>
      <c r="K210" s="414">
        <f t="shared" si="114"/>
        <v>11956</v>
      </c>
      <c r="L210" s="414">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0">
        <f t="shared" si="99"/>
        <v>7.85472972972973E-2</v>
      </c>
      <c r="G211" s="44">
        <v>5896</v>
      </c>
      <c r="H211" s="106">
        <v>648412</v>
      </c>
      <c r="I211" s="75">
        <v>9466</v>
      </c>
      <c r="J211" s="199">
        <v>909264</v>
      </c>
      <c r="K211" s="414">
        <f t="shared" ref="K211:K212" si="124">G211+I211</f>
        <v>15362</v>
      </c>
      <c r="L211" s="414">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25">
      <c r="A212" s="63">
        <v>44099</v>
      </c>
      <c r="B212" s="44">
        <v>724011</v>
      </c>
      <c r="C212" s="44">
        <v>26518</v>
      </c>
      <c r="D212" s="106">
        <v>750529</v>
      </c>
      <c r="E212" s="106">
        <v>558</v>
      </c>
      <c r="F212" s="400">
        <f t="shared" si="99"/>
        <v>9.4962559564329474E-2</v>
      </c>
      <c r="G212" s="44">
        <v>5834</v>
      </c>
      <c r="H212" s="106">
        <v>654246</v>
      </c>
      <c r="I212" s="75">
        <v>10890</v>
      </c>
      <c r="J212" s="199">
        <v>920154</v>
      </c>
      <c r="K212" s="414">
        <f t="shared" si="124"/>
        <v>16724</v>
      </c>
      <c r="L212" s="414">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25">
      <c r="A213" s="63">
        <v>44100</v>
      </c>
      <c r="B213" s="44">
        <v>729518</v>
      </c>
      <c r="C213" s="44">
        <v>27232</v>
      </c>
      <c r="D213" s="106">
        <v>756750</v>
      </c>
      <c r="E213" s="106">
        <v>714</v>
      </c>
      <c r="F213" s="400">
        <f t="shared" si="99"/>
        <v>0.11477254460697638</v>
      </c>
      <c r="G213" s="44">
        <v>5668</v>
      </c>
      <c r="H213" s="106">
        <v>659914</v>
      </c>
      <c r="I213" s="75">
        <v>11850</v>
      </c>
      <c r="J213" s="199">
        <v>932004</v>
      </c>
      <c r="K213" s="414">
        <f t="shared" ref="K213" si="128">G213+I213</f>
        <v>17518</v>
      </c>
      <c r="L213" s="414">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0">
        <f t="shared" si="99"/>
        <v>9.1246684350132626E-2</v>
      </c>
      <c r="G214" s="44">
        <v>3992</v>
      </c>
      <c r="H214" s="106">
        <v>663906</v>
      </c>
      <c r="I214" s="75">
        <v>13767</v>
      </c>
      <c r="J214" s="199">
        <v>945771</v>
      </c>
      <c r="K214" s="414">
        <f t="shared" ref="K214" si="132">G214+I214</f>
        <v>17759</v>
      </c>
      <c r="L214" s="414">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0">
        <f t="shared" si="99"/>
        <v>6.9051321928460335E-2</v>
      </c>
      <c r="G215" s="44">
        <v>3753</v>
      </c>
      <c r="H215" s="106">
        <v>667659</v>
      </c>
      <c r="I215" s="75">
        <v>9212</v>
      </c>
      <c r="J215" s="199">
        <v>954983</v>
      </c>
      <c r="K215" s="414">
        <f t="shared" ref="K215" si="137">G215+I215</f>
        <v>12965</v>
      </c>
      <c r="L215" s="414">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0">
        <f t="shared" si="99"/>
        <v>0.11524163568773234</v>
      </c>
      <c r="G216" s="44">
        <v>3607</v>
      </c>
      <c r="H216" s="106">
        <v>671266</v>
      </c>
      <c r="I216" s="75">
        <v>9504</v>
      </c>
      <c r="J216" s="199">
        <v>964487</v>
      </c>
      <c r="K216" s="414">
        <f t="shared" ref="K216" si="142">G216+I216</f>
        <v>13111</v>
      </c>
      <c r="L216" s="414">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0">
        <f t="shared" si="99"/>
        <v>0.10272873194221509</v>
      </c>
      <c r="G217" s="44">
        <v>5349</v>
      </c>
      <c r="H217" s="106">
        <v>676615</v>
      </c>
      <c r="I217" s="75">
        <v>10280</v>
      </c>
      <c r="J217" s="199">
        <v>974767</v>
      </c>
      <c r="K217" s="414">
        <f t="shared" ref="K217" si="147">G217+I217</f>
        <v>15629</v>
      </c>
      <c r="L217" s="414">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0">
        <f t="shared" si="99"/>
        <v>0.1078811369509044</v>
      </c>
      <c r="G218" s="44">
        <v>7321</v>
      </c>
      <c r="H218" s="106">
        <v>683936</v>
      </c>
      <c r="I218" s="75">
        <v>6995</v>
      </c>
      <c r="J218" s="199">
        <v>981762</v>
      </c>
      <c r="K218" s="414">
        <f t="shared" ref="K218:K219" si="152">G218+I218</f>
        <v>14316</v>
      </c>
      <c r="L218" s="414">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0">
        <f t="shared" si="99"/>
        <v>0.12601626016260162</v>
      </c>
      <c r="G219" s="44">
        <v>5867</v>
      </c>
      <c r="H219" s="106">
        <v>689803</v>
      </c>
      <c r="I219" s="75">
        <v>11918</v>
      </c>
      <c r="J219" s="199">
        <v>993680</v>
      </c>
      <c r="K219" s="414">
        <f t="shared" si="152"/>
        <v>17785</v>
      </c>
      <c r="L219" s="414">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25">
      <c r="A220" s="63">
        <v>44107</v>
      </c>
      <c r="B220" s="44">
        <v>764178</v>
      </c>
      <c r="C220" s="44">
        <v>31451</v>
      </c>
      <c r="D220" s="106">
        <v>795629</v>
      </c>
      <c r="E220" s="208">
        <v>764</v>
      </c>
      <c r="F220" s="400">
        <f t="shared" si="99"/>
        <v>0.12073324905183312</v>
      </c>
      <c r="G220" s="44">
        <v>6112</v>
      </c>
      <c r="H220" s="113">
        <v>695915</v>
      </c>
      <c r="I220" s="75">
        <v>16032</v>
      </c>
      <c r="J220" s="199">
        <v>1009712</v>
      </c>
      <c r="K220" s="414">
        <f t="shared" ref="K220:K223" si="157">G220+I220</f>
        <v>22144</v>
      </c>
      <c r="L220" s="414">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0">
        <f t="shared" si="99"/>
        <v>0.13321616871704745</v>
      </c>
      <c r="G221" s="44">
        <v>5094</v>
      </c>
      <c r="H221" s="113">
        <v>701009</v>
      </c>
      <c r="I221" s="75">
        <v>9000</v>
      </c>
      <c r="J221" s="199">
        <v>1018712</v>
      </c>
      <c r="K221" s="414">
        <f t="shared" si="157"/>
        <v>14094</v>
      </c>
      <c r="L221" s="414">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25">
      <c r="A222" s="63">
        <v>44109</v>
      </c>
      <c r="B222" s="44">
        <v>773873</v>
      </c>
      <c r="C222" s="44">
        <v>32906</v>
      </c>
      <c r="D222" s="106">
        <v>806779</v>
      </c>
      <c r="E222" s="208">
        <v>697</v>
      </c>
      <c r="F222" s="400">
        <f t="shared" si="99"/>
        <v>0.12765567765567765</v>
      </c>
      <c r="G222" s="44">
        <v>3429</v>
      </c>
      <c r="H222" s="113">
        <v>704438</v>
      </c>
      <c r="I222" s="75">
        <v>11711</v>
      </c>
      <c r="J222" s="199">
        <v>1030423</v>
      </c>
      <c r="K222" s="414">
        <f t="shared" si="157"/>
        <v>15140</v>
      </c>
      <c r="L222" s="414">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25">
      <c r="A223" s="63">
        <v>44110</v>
      </c>
      <c r="B223" s="44">
        <v>779156</v>
      </c>
      <c r="C223" s="44">
        <v>33706</v>
      </c>
      <c r="D223" s="106">
        <v>812862</v>
      </c>
      <c r="E223" s="208">
        <v>800</v>
      </c>
      <c r="F223" s="400">
        <f t="shared" si="99"/>
        <v>0.13151405556468848</v>
      </c>
      <c r="G223" s="44">
        <v>4436</v>
      </c>
      <c r="H223" s="113">
        <v>708874</v>
      </c>
      <c r="I223" s="75">
        <v>9556</v>
      </c>
      <c r="J223" s="199">
        <v>1039979</v>
      </c>
      <c r="K223" s="414">
        <f t="shared" si="157"/>
        <v>13992</v>
      </c>
      <c r="L223" s="414">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25">
      <c r="A224" s="63">
        <v>44111</v>
      </c>
      <c r="B224" s="44">
        <v>786226</v>
      </c>
      <c r="C224" s="44">
        <v>34760</v>
      </c>
      <c r="D224" s="106">
        <v>820986</v>
      </c>
      <c r="E224" s="104">
        <v>1054</v>
      </c>
      <c r="F224" s="400">
        <f t="shared" si="99"/>
        <v>0.12973904480551451</v>
      </c>
      <c r="G224" s="44">
        <v>6828</v>
      </c>
      <c r="H224" s="113">
        <v>715702</v>
      </c>
      <c r="I224" s="75">
        <v>10516</v>
      </c>
      <c r="J224" s="199">
        <v>1050495</v>
      </c>
      <c r="K224" s="414">
        <f t="shared" ref="K224" si="162">G224+I224</f>
        <v>17344</v>
      </c>
      <c r="L224" s="414">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0">
        <f t="shared" si="99"/>
        <v>0.13495400788436268</v>
      </c>
      <c r="G225" s="44">
        <v>8027</v>
      </c>
      <c r="H225" s="113">
        <v>723729</v>
      </c>
      <c r="I225" s="75">
        <v>10769</v>
      </c>
      <c r="J225" s="199">
        <v>1061264</v>
      </c>
      <c r="K225" s="414">
        <f t="shared" ref="K225:K228" si="167">G225+I225</f>
        <v>18796</v>
      </c>
      <c r="L225" s="414">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0">
        <f t="shared" si="99"/>
        <v>0.16152450090744103</v>
      </c>
      <c r="G226" s="44">
        <v>7080</v>
      </c>
      <c r="H226" s="113">
        <v>730809</v>
      </c>
      <c r="I226" s="75">
        <v>11810</v>
      </c>
      <c r="J226" s="199">
        <v>1073074</v>
      </c>
      <c r="K226" s="414">
        <f t="shared" si="167"/>
        <v>18890</v>
      </c>
      <c r="L226" s="414">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25">
      <c r="A227" s="63">
        <v>44114</v>
      </c>
      <c r="B227" s="44">
        <v>805407</v>
      </c>
      <c r="C227" s="44">
        <v>38042</v>
      </c>
      <c r="D227" s="44">
        <v>843449</v>
      </c>
      <c r="E227" s="104">
        <v>1009</v>
      </c>
      <c r="F227" s="400">
        <f t="shared" si="99"/>
        <v>0.14133632161367138</v>
      </c>
      <c r="G227" s="44">
        <v>6384</v>
      </c>
      <c r="H227" s="113">
        <v>737193</v>
      </c>
      <c r="I227" s="75">
        <v>13280</v>
      </c>
      <c r="J227" s="199">
        <v>1086354</v>
      </c>
      <c r="K227" s="414">
        <f t="shared" si="167"/>
        <v>19664</v>
      </c>
      <c r="L227" s="414">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0">
        <f t="shared" si="99"/>
        <v>0.14935166380253084</v>
      </c>
      <c r="G228" s="44">
        <v>4644</v>
      </c>
      <c r="H228" s="113">
        <v>741837</v>
      </c>
      <c r="I228" s="75">
        <v>13378</v>
      </c>
      <c r="J228" s="199">
        <v>1099732</v>
      </c>
      <c r="K228" s="414">
        <f t="shared" si="167"/>
        <v>18022</v>
      </c>
      <c r="L228" s="414">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25">
      <c r="A229" s="63">
        <v>44116</v>
      </c>
      <c r="B229" s="44">
        <v>815499</v>
      </c>
      <c r="C229" s="44">
        <v>39959</v>
      </c>
      <c r="D229" s="44">
        <v>855458</v>
      </c>
      <c r="E229" s="104">
        <v>961</v>
      </c>
      <c r="F229" s="400">
        <f t="shared" si="99"/>
        <v>0.17136233951497859</v>
      </c>
      <c r="G229" s="44">
        <v>3845</v>
      </c>
      <c r="H229" s="113">
        <v>745682</v>
      </c>
      <c r="I229" s="75">
        <v>9149</v>
      </c>
      <c r="J229" s="199">
        <v>1108881</v>
      </c>
      <c r="K229" s="414">
        <f t="shared" ref="K229" si="176">G229+I229</f>
        <v>12994</v>
      </c>
      <c r="L229" s="414">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0">
        <f t="shared" si="99"/>
        <v>0.1721300597213006</v>
      </c>
      <c r="G230" s="44">
        <v>4407</v>
      </c>
      <c r="H230" s="113">
        <v>750089</v>
      </c>
      <c r="I230" s="75">
        <v>15166</v>
      </c>
      <c r="J230" s="199">
        <v>1124047</v>
      </c>
      <c r="K230" s="414">
        <f t="shared" ref="K230" si="181">G230+I230</f>
        <v>19573</v>
      </c>
      <c r="L230" s="414">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0">
        <f t="shared" si="99"/>
        <v>0.16440404970087436</v>
      </c>
      <c r="G231" s="44">
        <v>5134</v>
      </c>
      <c r="H231" s="113">
        <v>755223</v>
      </c>
      <c r="I231" s="75">
        <v>17018</v>
      </c>
      <c r="J231" s="199">
        <v>1141065</v>
      </c>
      <c r="K231" s="414">
        <f t="shared" ref="K231" si="186">G231+I231</f>
        <v>22152</v>
      </c>
      <c r="L231" s="414">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0">
        <f t="shared" si="99"/>
        <v>0.17630170951324547</v>
      </c>
      <c r="G232" s="44">
        <v>8113</v>
      </c>
      <c r="H232" s="113">
        <v>763336</v>
      </c>
      <c r="I232" s="75">
        <v>9972</v>
      </c>
      <c r="J232" s="199">
        <v>1151037</v>
      </c>
      <c r="K232" s="414">
        <f t="shared" ref="K232" si="191">G232+I232</f>
        <v>18085</v>
      </c>
      <c r="L232" s="414">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0">
        <f t="shared" si="99"/>
        <v>0.1694290976058932</v>
      </c>
      <c r="G233" s="44">
        <v>6472</v>
      </c>
      <c r="H233" s="113">
        <v>769808</v>
      </c>
      <c r="I233" s="75">
        <v>14585</v>
      </c>
      <c r="J233" s="199">
        <v>1165622</v>
      </c>
      <c r="K233" s="414">
        <f t="shared" ref="K233:K240" si="196">G233+I233</f>
        <v>21057</v>
      </c>
      <c r="L233" s="414">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25">
      <c r="A234" s="63">
        <v>44121</v>
      </c>
      <c r="B234" s="44">
        <v>846642</v>
      </c>
      <c r="C234" s="44">
        <v>46399</v>
      </c>
      <c r="D234" s="44">
        <v>893041</v>
      </c>
      <c r="E234" s="104">
        <v>1167</v>
      </c>
      <c r="F234" s="400">
        <f t="shared" si="99"/>
        <v>0.17591196864636721</v>
      </c>
      <c r="G234" s="44">
        <v>6159</v>
      </c>
      <c r="H234" s="113">
        <v>775967</v>
      </c>
      <c r="I234" s="75">
        <v>8930</v>
      </c>
      <c r="J234" s="199">
        <v>1174552</v>
      </c>
      <c r="K234" s="414">
        <f t="shared" si="196"/>
        <v>15089</v>
      </c>
      <c r="L234" s="414">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0">
        <f t="shared" si="99"/>
        <v>0.112375533428165</v>
      </c>
      <c r="G235" s="44">
        <v>4746</v>
      </c>
      <c r="H235" s="113">
        <v>780713</v>
      </c>
      <c r="I235" s="75">
        <v>11045</v>
      </c>
      <c r="J235" s="199">
        <v>1185597</v>
      </c>
      <c r="K235" s="414">
        <f t="shared" si="196"/>
        <v>15791</v>
      </c>
      <c r="L235" s="414">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25">
      <c r="A236" s="63">
        <v>44123</v>
      </c>
      <c r="B236" s="44">
        <v>853959</v>
      </c>
      <c r="C236" s="44">
        <v>47708</v>
      </c>
      <c r="D236" s="44">
        <v>901667</v>
      </c>
      <c r="E236" s="104">
        <v>993</v>
      </c>
      <c r="F236" s="400">
        <f t="shared" si="99"/>
        <v>0.17079463364293085</v>
      </c>
      <c r="G236" s="44">
        <v>3634</v>
      </c>
      <c r="H236" s="113">
        <v>784347</v>
      </c>
      <c r="I236" s="75">
        <v>13286</v>
      </c>
      <c r="J236" s="199">
        <v>1198883</v>
      </c>
      <c r="K236" s="414">
        <f t="shared" si="196"/>
        <v>16920</v>
      </c>
      <c r="L236" s="414">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25">
      <c r="A237" s="63">
        <v>44124</v>
      </c>
      <c r="B237" s="44">
        <v>859804</v>
      </c>
      <c r="C237" s="44">
        <v>49164</v>
      </c>
      <c r="D237" s="44">
        <v>908968</v>
      </c>
      <c r="E237" s="104">
        <v>1456</v>
      </c>
      <c r="F237" s="400">
        <f t="shared" si="99"/>
        <v>0.19942473633748803</v>
      </c>
      <c r="G237" s="44">
        <v>4426</v>
      </c>
      <c r="H237" s="113">
        <v>788773</v>
      </c>
      <c r="I237" s="75">
        <v>9681</v>
      </c>
      <c r="J237" s="199">
        <v>1208564</v>
      </c>
      <c r="K237" s="414">
        <f t="shared" si="196"/>
        <v>14107</v>
      </c>
      <c r="L237" s="414">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4">
        <f t="shared" si="196"/>
        <v>20001</v>
      </c>
      <c r="L238" s="414">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0">
        <f t="shared" si="204"/>
        <v>0.19801064075873237</v>
      </c>
      <c r="G239" s="44">
        <v>6999</v>
      </c>
      <c r="H239" s="113">
        <v>801948</v>
      </c>
      <c r="I239" s="75">
        <v>13690</v>
      </c>
      <c r="J239" s="199">
        <v>1236079</v>
      </c>
      <c r="K239" s="414">
        <f t="shared" si="196"/>
        <v>20689</v>
      </c>
      <c r="L239" s="414">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0">
        <f t="shared" si="204"/>
        <v>0.20605971466392117</v>
      </c>
      <c r="G240" s="44">
        <v>6382</v>
      </c>
      <c r="H240" s="113">
        <v>808330</v>
      </c>
      <c r="I240" s="75">
        <v>12632</v>
      </c>
      <c r="J240" s="199">
        <v>1248711</v>
      </c>
      <c r="K240" s="414">
        <f t="shared" si="196"/>
        <v>19014</v>
      </c>
      <c r="L240" s="414">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2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4">
        <f t="shared" ref="K241:K245" si="213">G241+I241</f>
        <v>18293</v>
      </c>
      <c r="L241" s="414">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4">
        <f t="shared" si="213"/>
        <v>18026</v>
      </c>
      <c r="L242" s="414">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4">
        <f t="shared" si="213"/>
        <v>17681</v>
      </c>
      <c r="L243" s="414">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0">
        <f t="shared" si="229"/>
        <v>0.19016910289481226</v>
      </c>
      <c r="G244" s="44">
        <v>5137</v>
      </c>
      <c r="H244" s="113">
        <v>829618</v>
      </c>
      <c r="I244" s="75">
        <v>12006</v>
      </c>
      <c r="J244" s="199">
        <v>1298566</v>
      </c>
      <c r="K244" s="414">
        <f t="shared" si="213"/>
        <v>17143</v>
      </c>
      <c r="L244" s="414">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0">
        <f t="shared" si="229"/>
        <v>0.15969177627208717</v>
      </c>
      <c r="G245" s="44">
        <v>6447</v>
      </c>
      <c r="H245" s="113">
        <v>836065</v>
      </c>
      <c r="I245" s="75">
        <v>13682</v>
      </c>
      <c r="J245" s="199">
        <v>1312248</v>
      </c>
      <c r="K245" s="414">
        <f t="shared" si="213"/>
        <v>20129</v>
      </c>
      <c r="L245" s="414">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4">
        <f t="shared" ref="K246:K251" si="250">G246+I246</f>
        <v>18097</v>
      </c>
      <c r="L246" s="414">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0">
        <f t="shared" si="249"/>
        <v>0.19309617123907144</v>
      </c>
      <c r="G247" s="44">
        <v>7325</v>
      </c>
      <c r="H247" s="113">
        <v>849972</v>
      </c>
      <c r="I247" s="75">
        <v>17729</v>
      </c>
      <c r="J247" s="199">
        <v>1341492</v>
      </c>
      <c r="K247" s="414">
        <f t="shared" si="250"/>
        <v>25054</v>
      </c>
      <c r="L247" s="414">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25">
      <c r="A248" s="63">
        <v>44135</v>
      </c>
      <c r="B248" s="44">
        <v>923576</v>
      </c>
      <c r="C248" s="44">
        <v>63913</v>
      </c>
      <c r="D248" s="106">
        <v>987489</v>
      </c>
      <c r="E248" s="44">
        <v>1101</v>
      </c>
      <c r="F248" s="400">
        <f t="shared" si="249"/>
        <v>0.17732324045740055</v>
      </c>
      <c r="G248" s="44">
        <v>7168</v>
      </c>
      <c r="H248" s="106">
        <v>857140</v>
      </c>
      <c r="I248" s="75">
        <v>13402</v>
      </c>
      <c r="J248" s="199">
        <v>1354894</v>
      </c>
      <c r="K248" s="414">
        <f t="shared" si="250"/>
        <v>20570</v>
      </c>
      <c r="L248" s="414">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4">
        <f t="shared" si="250"/>
        <v>18565</v>
      </c>
      <c r="L249" s="414">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4">
        <f t="shared" si="250"/>
        <v>11090</v>
      </c>
      <c r="L250" s="414">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0">
        <f t="shared" si="271"/>
        <v>0.19572884012539185</v>
      </c>
      <c r="G251" s="44">
        <v>5597</v>
      </c>
      <c r="H251" s="106">
        <v>873878</v>
      </c>
      <c r="I251" s="75">
        <v>5527</v>
      </c>
      <c r="J251" s="199">
        <v>1378935</v>
      </c>
      <c r="K251" s="414">
        <f t="shared" si="250"/>
        <v>11124</v>
      </c>
      <c r="L251" s="414">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4">
        <f t="shared" ref="K252:K254" si="287">G252+I252</f>
        <v>20420</v>
      </c>
      <c r="L252" s="414">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0">
        <f t="shared" si="286"/>
        <v>0.17187279151943463</v>
      </c>
      <c r="G253" s="44">
        <v>7413</v>
      </c>
      <c r="H253" s="106">
        <v>888342</v>
      </c>
      <c r="I253" s="75">
        <v>11364</v>
      </c>
      <c r="J253" s="199">
        <v>1403668</v>
      </c>
      <c r="K253" s="414">
        <f t="shared" si="287"/>
        <v>18777</v>
      </c>
      <c r="L253" s="414">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0">
        <f t="shared" si="286"/>
        <v>0.17171231779593144</v>
      </c>
      <c r="G254" s="44">
        <v>6675</v>
      </c>
      <c r="H254" s="106">
        <v>895017</v>
      </c>
      <c r="I254" s="75">
        <v>16109</v>
      </c>
      <c r="J254" s="199">
        <v>1419777</v>
      </c>
      <c r="K254" s="414">
        <f t="shared" si="287"/>
        <v>22784</v>
      </c>
      <c r="L254" s="414">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25">
      <c r="A255" s="63">
        <v>44142</v>
      </c>
      <c r="B255" s="44">
        <v>961653</v>
      </c>
      <c r="C255" s="44">
        <v>72328</v>
      </c>
      <c r="D255" s="106">
        <v>1033981</v>
      </c>
      <c r="E255" s="44">
        <v>1596</v>
      </c>
      <c r="F255" s="400">
        <f t="shared" si="286"/>
        <v>0.1743119266055046</v>
      </c>
      <c r="G255" s="44">
        <v>7356</v>
      </c>
      <c r="H255" s="106">
        <v>902373</v>
      </c>
      <c r="I255" s="75">
        <v>22288</v>
      </c>
      <c r="J255" s="199">
        <v>1442065</v>
      </c>
      <c r="K255" s="414">
        <f t="shared" ref="K255:K256" si="302">G255+I255</f>
        <v>29644</v>
      </c>
      <c r="L255" s="414">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0">
        <f t="shared" si="286"/>
        <v>0.16968497945518185</v>
      </c>
      <c r="G256" s="44">
        <v>5894</v>
      </c>
      <c r="H256" s="106">
        <v>908267</v>
      </c>
      <c r="I256" s="75">
        <v>11335</v>
      </c>
      <c r="J256" s="199">
        <v>1453400</v>
      </c>
      <c r="K256" s="414">
        <f t="shared" si="302"/>
        <v>17229</v>
      </c>
      <c r="L256" s="414">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2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4">
        <f t="shared" ref="K257" si="311">G257+I257</f>
        <v>11479</v>
      </c>
      <c r="L257" s="414">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4">
        <f t="shared" ref="K258" si="320">G258+I258</f>
        <v>10499</v>
      </c>
      <c r="L258" s="414">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4">
        <f t="shared" ref="K259" si="329">G259+I259</f>
        <v>22096</v>
      </c>
      <c r="L259" s="414">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4">
        <f t="shared" ref="K260:K261" si="337">G260+I260</f>
        <v>22883</v>
      </c>
      <c r="L260" s="414">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0">
        <f t="shared" si="336"/>
        <v>0.17731608519534822</v>
      </c>
      <c r="G261" s="44">
        <v>8967</v>
      </c>
      <c r="H261" s="106">
        <v>945299</v>
      </c>
      <c r="I261" s="75">
        <v>18028</v>
      </c>
      <c r="J261" s="199">
        <v>1510320</v>
      </c>
      <c r="K261" s="414">
        <f t="shared" si="337"/>
        <v>26995</v>
      </c>
      <c r="L261" s="414">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2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4">
        <f t="shared" ref="K262" si="345">G262+I262</f>
        <v>22166</v>
      </c>
      <c r="L262" s="414">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0">
        <f t="shared" si="344"/>
        <v>0.16602205987680849</v>
      </c>
      <c r="G263" s="44">
        <v>6484</v>
      </c>
      <c r="H263" s="106">
        <v>959359</v>
      </c>
      <c r="I263" s="75">
        <v>12248</v>
      </c>
      <c r="J263" s="199">
        <v>1537158</v>
      </c>
      <c r="K263" s="414">
        <f t="shared" ref="K263" si="352">G263+I263</f>
        <v>18732</v>
      </c>
      <c r="L263" s="414">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0">
        <f t="shared" si="344"/>
        <v>0.14838576158940397</v>
      </c>
      <c r="G264" s="44">
        <v>3951</v>
      </c>
      <c r="H264" s="106">
        <v>963310</v>
      </c>
      <c r="I264" s="75">
        <v>6142</v>
      </c>
      <c r="J264" s="199">
        <v>1543300</v>
      </c>
      <c r="K264" s="414">
        <f t="shared" ref="K264:K265" si="359">G264+I264</f>
        <v>10093</v>
      </c>
      <c r="L264" s="414">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0">
        <f t="shared" si="344"/>
        <v>0.17704638955880267</v>
      </c>
      <c r="G265" s="44">
        <v>5793</v>
      </c>
      <c r="H265" s="106">
        <v>969103</v>
      </c>
      <c r="I265" s="75">
        <v>9148</v>
      </c>
      <c r="J265" s="199">
        <v>1552448</v>
      </c>
      <c r="K265" s="414">
        <f t="shared" si="359"/>
        <v>14941</v>
      </c>
      <c r="L265" s="414">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0">
        <f t="shared" si="344"/>
        <v>0.14738805970149255</v>
      </c>
      <c r="G266" s="44">
        <v>7679</v>
      </c>
      <c r="H266" s="106">
        <v>976782</v>
      </c>
      <c r="I266" s="75">
        <v>14076</v>
      </c>
      <c r="J266" s="199">
        <v>1566524</v>
      </c>
      <c r="K266" s="414">
        <f t="shared" ref="K266:K269" si="374">G266+I266</f>
        <v>21755</v>
      </c>
      <c r="L266" s="414">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0">
        <f t="shared" si="344"/>
        <v>0.14053426248548201</v>
      </c>
      <c r="G267" s="44">
        <v>9525</v>
      </c>
      <c r="H267" s="106">
        <v>986307</v>
      </c>
      <c r="I267" s="75">
        <v>17859</v>
      </c>
      <c r="J267" s="199">
        <v>1584383</v>
      </c>
      <c r="K267" s="414">
        <f t="shared" si="374"/>
        <v>27384</v>
      </c>
      <c r="L267" s="414">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0">
        <f t="shared" si="344"/>
        <v>0.15485244904167933</v>
      </c>
      <c r="G268" s="44">
        <v>9139</v>
      </c>
      <c r="H268" s="106">
        <v>995446</v>
      </c>
      <c r="I268" s="75">
        <v>15329</v>
      </c>
      <c r="J268" s="199">
        <v>1599712</v>
      </c>
      <c r="K268" s="414">
        <f t="shared" si="374"/>
        <v>24468</v>
      </c>
      <c r="L268" s="414">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25">
      <c r="A269" s="63">
        <v>44156</v>
      </c>
      <c r="B269" s="44">
        <v>1039413</v>
      </c>
      <c r="C269" s="44">
        <v>87517</v>
      </c>
      <c r="D269" s="106">
        <v>1126930</v>
      </c>
      <c r="E269" s="44">
        <v>887</v>
      </c>
      <c r="F269" s="400">
        <f t="shared" si="344"/>
        <v>0.15301017767810937</v>
      </c>
      <c r="G269" s="44">
        <v>5236</v>
      </c>
      <c r="H269" s="106">
        <v>1000682</v>
      </c>
      <c r="I269" s="75">
        <v>12009</v>
      </c>
      <c r="J269" s="199">
        <v>1611721</v>
      </c>
      <c r="K269" s="414">
        <f t="shared" si="374"/>
        <v>17245</v>
      </c>
      <c r="L269" s="414">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4">
        <f t="shared" ref="K270" si="396">G270+I270</f>
        <v>19664</v>
      </c>
      <c r="L270" s="414">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4">
        <f t="shared" ref="K271:K272" si="405">G271+I271</f>
        <v>13013</v>
      </c>
      <c r="L271" s="414">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0">
        <f t="shared" si="404"/>
        <v>0.16153362664990573</v>
      </c>
      <c r="G272" s="44">
        <v>5485</v>
      </c>
      <c r="H272" s="106">
        <v>1019494</v>
      </c>
      <c r="I272" s="75">
        <v>5831</v>
      </c>
      <c r="J272" s="199">
        <v>1636902</v>
      </c>
      <c r="K272" s="414">
        <f t="shared" si="405"/>
        <v>11316</v>
      </c>
      <c r="L272" s="414">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4">
        <f t="shared" ref="K273:K277" si="421">G273+I273</f>
        <v>15605</v>
      </c>
      <c r="L273" s="414">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0">
        <f t="shared" si="420"/>
        <v>0.14425341497880359</v>
      </c>
      <c r="G274" s="44">
        <v>8548</v>
      </c>
      <c r="H274" s="106">
        <v>1036074</v>
      </c>
      <c r="I274" s="75">
        <v>21396</v>
      </c>
      <c r="J274" s="199">
        <v>1665871</v>
      </c>
      <c r="K274" s="414">
        <f t="shared" si="421"/>
        <v>29944</v>
      </c>
      <c r="L274" s="414">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0">
        <f t="shared" si="420"/>
        <v>0.14755596162631338</v>
      </c>
      <c r="G275" s="44">
        <v>9488</v>
      </c>
      <c r="H275" s="106">
        <v>1043240</v>
      </c>
      <c r="I275" s="75">
        <v>17439</v>
      </c>
      <c r="J275" s="199">
        <v>1683310</v>
      </c>
      <c r="K275" s="414">
        <f t="shared" si="421"/>
        <v>26927</v>
      </c>
      <c r="L275" s="414">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25">
      <c r="A276" s="63">
        <v>44163</v>
      </c>
      <c r="B276" s="44">
        <v>1076945</v>
      </c>
      <c r="C276" s="44">
        <v>93943</v>
      </c>
      <c r="D276" s="106">
        <v>1170888</v>
      </c>
      <c r="E276" s="44">
        <v>788</v>
      </c>
      <c r="F276" s="400">
        <f t="shared" si="420"/>
        <v>0.11780535207056361</v>
      </c>
      <c r="G276" s="44">
        <v>7896</v>
      </c>
      <c r="H276" s="106">
        <v>1051136</v>
      </c>
      <c r="I276" s="75">
        <v>13598</v>
      </c>
      <c r="J276" s="199">
        <v>1696908</v>
      </c>
      <c r="K276" s="414">
        <f t="shared" si="421"/>
        <v>21494</v>
      </c>
      <c r="L276" s="414">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25">
      <c r="A277" s="63">
        <v>44164</v>
      </c>
      <c r="B277" s="44">
        <v>1082284</v>
      </c>
      <c r="C277" s="44">
        <v>94689</v>
      </c>
      <c r="D277" s="106">
        <v>1176973</v>
      </c>
      <c r="E277" s="44">
        <v>746</v>
      </c>
      <c r="F277" s="400">
        <f t="shared" si="420"/>
        <v>0.12259654889071488</v>
      </c>
      <c r="G277" s="44">
        <v>6356</v>
      </c>
      <c r="H277" s="106">
        <v>1057492</v>
      </c>
      <c r="I277" s="75">
        <v>10690</v>
      </c>
      <c r="J277" s="199">
        <v>1707598</v>
      </c>
      <c r="K277" s="414">
        <f t="shared" si="421"/>
        <v>17046</v>
      </c>
      <c r="L277" s="414">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4">
        <v>6693</v>
      </c>
      <c r="L278" s="414">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2" t="s">
        <v>233</v>
      </c>
    </row>
    <row r="279" spans="1:21" x14ac:dyDescent="0.25">
      <c r="A279" s="63">
        <v>44166</v>
      </c>
      <c r="B279" s="44">
        <v>1089047</v>
      </c>
      <c r="C279" s="44">
        <v>95811</v>
      </c>
      <c r="D279" s="106">
        <v>1184858</v>
      </c>
      <c r="E279" s="44">
        <v>754</v>
      </c>
      <c r="F279" s="400">
        <f t="shared" si="441"/>
        <v>0.13442681404885007</v>
      </c>
      <c r="G279" s="44">
        <v>5949</v>
      </c>
      <c r="H279" s="106">
        <v>1067532</v>
      </c>
      <c r="I279" s="75">
        <v>7090</v>
      </c>
      <c r="J279" s="199">
        <v>1717290</v>
      </c>
      <c r="K279" s="414">
        <f t="shared" ref="K279" si="443">G279+I279</f>
        <v>13039</v>
      </c>
      <c r="L279" s="414">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2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4">
        <f t="shared" ref="K280:K291" si="445">G280+I280</f>
        <v>24173</v>
      </c>
      <c r="L280" s="414">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25">
      <c r="A281" s="63">
        <v>44168</v>
      </c>
      <c r="B281" s="44">
        <v>1103860</v>
      </c>
      <c r="C281" s="44">
        <v>97720</v>
      </c>
      <c r="D281" s="106">
        <v>1201580</v>
      </c>
      <c r="E281" s="44">
        <v>958</v>
      </c>
      <c r="F281" s="400">
        <f t="shared" si="444"/>
        <v>0.13103542607030502</v>
      </c>
      <c r="G281" s="44">
        <v>9277</v>
      </c>
      <c r="H281" s="106">
        <v>1085004</v>
      </c>
      <c r="I281" s="75">
        <v>16956</v>
      </c>
      <c r="J281" s="199">
        <v>1750224</v>
      </c>
      <c r="K281" s="414">
        <f t="shared" si="445"/>
        <v>26233</v>
      </c>
      <c r="L281" s="414">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25">
      <c r="A282" s="63">
        <v>44169</v>
      </c>
      <c r="B282" s="44">
        <v>1110733</v>
      </c>
      <c r="C282" s="44">
        <v>98686</v>
      </c>
      <c r="D282" s="106">
        <v>1209419</v>
      </c>
      <c r="E282" s="44">
        <v>966</v>
      </c>
      <c r="F282" s="400">
        <f t="shared" si="444"/>
        <v>0.12323000382701875</v>
      </c>
      <c r="G282" s="44">
        <v>8918</v>
      </c>
      <c r="H282" s="106">
        <v>1093922</v>
      </c>
      <c r="I282" s="75">
        <v>17949</v>
      </c>
      <c r="J282" s="199">
        <v>1768173</v>
      </c>
      <c r="K282" s="414">
        <f t="shared" si="445"/>
        <v>26867</v>
      </c>
      <c r="L282" s="414">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25">
      <c r="A283" s="63">
        <v>44170</v>
      </c>
      <c r="B283" s="44">
        <v>1116611</v>
      </c>
      <c r="C283" s="44">
        <v>99463</v>
      </c>
      <c r="D283" s="106">
        <v>1216074</v>
      </c>
      <c r="E283" s="44">
        <v>777</v>
      </c>
      <c r="F283" s="400">
        <f t="shared" si="444"/>
        <v>0.11675432006010518</v>
      </c>
      <c r="G283" s="44">
        <v>7406</v>
      </c>
      <c r="H283" s="106">
        <v>1101328</v>
      </c>
      <c r="I283" s="75">
        <v>13317</v>
      </c>
      <c r="J283" s="199">
        <v>1781490</v>
      </c>
      <c r="K283" s="414">
        <f t="shared" si="445"/>
        <v>20723</v>
      </c>
      <c r="L283" s="414">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2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4">
        <f t="shared" si="445"/>
        <v>14790</v>
      </c>
      <c r="L284" s="414">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400">
        <f t="shared" si="450"/>
        <v>0.15165770609318996</v>
      </c>
      <c r="G285" s="44">
        <v>5352</v>
      </c>
      <c r="H285" s="106">
        <v>1112263</v>
      </c>
      <c r="I285" s="75">
        <v>6169</v>
      </c>
      <c r="J285" s="199">
        <v>1796866</v>
      </c>
      <c r="K285" s="414">
        <f t="shared" si="445"/>
        <v>11521</v>
      </c>
      <c r="L285" s="414">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400">
        <f t="shared" si="450"/>
        <v>9.3576741041244083E-2</v>
      </c>
      <c r="G286" s="44">
        <v>5934</v>
      </c>
      <c r="H286" s="106">
        <v>1118197</v>
      </c>
      <c r="I286" s="75">
        <v>9267</v>
      </c>
      <c r="J286" s="199">
        <v>1806133</v>
      </c>
      <c r="K286" s="414">
        <f t="shared" si="445"/>
        <v>15201</v>
      </c>
      <c r="L286" s="414">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4">
        <f t="shared" si="445"/>
        <v>22269</v>
      </c>
      <c r="L287" s="414">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400">
        <f t="shared" si="472"/>
        <v>0.17025547445255473</v>
      </c>
      <c r="G288" s="44">
        <v>9020</v>
      </c>
      <c r="H288" s="106">
        <v>1135238</v>
      </c>
      <c r="I288" s="75">
        <v>14478</v>
      </c>
      <c r="J288" s="199">
        <v>1833303</v>
      </c>
      <c r="K288" s="414">
        <f t="shared" si="445"/>
        <v>23498</v>
      </c>
      <c r="L288" s="414">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400">
        <f t="shared" si="472"/>
        <v>0.14980544747081712</v>
      </c>
      <c r="G289" s="44">
        <v>8841</v>
      </c>
      <c r="H289" s="106">
        <v>1144079</v>
      </c>
      <c r="I289" s="75">
        <v>16083</v>
      </c>
      <c r="J289" s="199">
        <v>1849386</v>
      </c>
      <c r="K289" s="414">
        <f t="shared" si="445"/>
        <v>24924</v>
      </c>
      <c r="L289" s="414">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25">
      <c r="A290" s="63">
        <v>44177</v>
      </c>
      <c r="B290" s="44">
        <v>1152835</v>
      </c>
      <c r="C290" s="44">
        <v>105370</v>
      </c>
      <c r="D290" s="106">
        <v>1258205</v>
      </c>
      <c r="E290" s="44">
        <v>1064</v>
      </c>
      <c r="F290" s="400">
        <f t="shared" si="472"/>
        <v>0.16460396039603961</v>
      </c>
      <c r="G290" s="44">
        <v>8564</v>
      </c>
      <c r="H290" s="106">
        <v>1152643</v>
      </c>
      <c r="I290" s="75">
        <v>14731</v>
      </c>
      <c r="J290" s="199">
        <v>1864117</v>
      </c>
      <c r="K290" s="414">
        <f t="shared" si="445"/>
        <v>23295</v>
      </c>
      <c r="L290" s="414">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25">
      <c r="A291" s="63">
        <v>44178</v>
      </c>
      <c r="B291" s="44">
        <v>1157486</v>
      </c>
      <c r="C291" s="44">
        <v>106170</v>
      </c>
      <c r="D291" s="106">
        <v>1263656</v>
      </c>
      <c r="E291" s="44">
        <v>800</v>
      </c>
      <c r="F291" s="400">
        <f t="shared" si="472"/>
        <v>0.1467620620069712</v>
      </c>
      <c r="G291" s="44">
        <v>7239</v>
      </c>
      <c r="H291" s="106">
        <v>1159882</v>
      </c>
      <c r="I291" s="75">
        <v>9997</v>
      </c>
      <c r="J291" s="199">
        <v>1874114</v>
      </c>
      <c r="K291" s="414">
        <f t="shared" si="445"/>
        <v>17236</v>
      </c>
      <c r="L291" s="414">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400">
        <f t="shared" si="472"/>
        <v>0.1667045196456961</v>
      </c>
      <c r="G292" s="44">
        <v>4643</v>
      </c>
      <c r="H292" s="106">
        <v>1164525</v>
      </c>
      <c r="I292" s="75">
        <v>6271</v>
      </c>
      <c r="J292" s="199">
        <v>1880385</v>
      </c>
      <c r="K292" s="414">
        <f t="shared" ref="K292:K298" si="493">G292+I292</f>
        <v>10914</v>
      </c>
      <c r="L292" s="414">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400">
        <f t="shared" si="472"/>
        <v>0.15422522358094543</v>
      </c>
      <c r="G293" s="44">
        <v>6095</v>
      </c>
      <c r="H293" s="106">
        <v>1170620</v>
      </c>
      <c r="I293" s="75">
        <v>7047</v>
      </c>
      <c r="J293" s="199">
        <v>1887432</v>
      </c>
      <c r="K293" s="414">
        <f t="shared" si="493"/>
        <v>13142</v>
      </c>
      <c r="L293" s="414">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400">
        <f t="shared" si="472"/>
        <v>0.13603158933859821</v>
      </c>
      <c r="G294" s="44">
        <v>8034</v>
      </c>
      <c r="H294" s="106">
        <v>1178654</v>
      </c>
      <c r="I294" s="75">
        <v>5791</v>
      </c>
      <c r="J294" s="199">
        <v>1893223</v>
      </c>
      <c r="K294" s="414">
        <f t="shared" si="493"/>
        <v>13825</v>
      </c>
      <c r="L294" s="414">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400">
        <f t="shared" si="472"/>
        <v>0.14916550764951322</v>
      </c>
      <c r="G295" s="44">
        <v>9341</v>
      </c>
      <c r="H295" s="106">
        <v>1187995</v>
      </c>
      <c r="I295" s="75">
        <v>13111</v>
      </c>
      <c r="J295" s="199">
        <v>1906334</v>
      </c>
      <c r="K295" s="414">
        <f t="shared" si="493"/>
        <v>22452</v>
      </c>
      <c r="L295" s="414">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400">
        <f t="shared" si="472"/>
        <v>0.15346534653465346</v>
      </c>
      <c r="G296" s="44">
        <v>8993</v>
      </c>
      <c r="H296" s="106">
        <v>1197028</v>
      </c>
      <c r="I296" s="75">
        <v>11709</v>
      </c>
      <c r="J296" s="199">
        <v>1918003</v>
      </c>
      <c r="K296" s="414">
        <f t="shared" si="493"/>
        <v>20702</v>
      </c>
      <c r="L296" s="414">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75" x14ac:dyDescent="0.2">
      <c r="A297" s="63">
        <v>44184</v>
      </c>
      <c r="B297" s="419">
        <v>1182336</v>
      </c>
      <c r="C297" s="419">
        <v>110612</v>
      </c>
      <c r="D297" s="420">
        <v>1292948</v>
      </c>
      <c r="E297" s="44">
        <v>572</v>
      </c>
      <c r="F297" s="400">
        <f t="shared" si="472"/>
        <v>0.1527369826435247</v>
      </c>
      <c r="G297" s="44">
        <v>6000</v>
      </c>
      <c r="H297" s="420">
        <v>1203028</v>
      </c>
      <c r="I297" s="75">
        <v>9917</v>
      </c>
      <c r="J297" s="51">
        <v>1927920</v>
      </c>
      <c r="K297" s="414">
        <f t="shared" si="493"/>
        <v>15917</v>
      </c>
      <c r="L297" s="421">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25">
      <c r="A298" s="63">
        <v>44185</v>
      </c>
      <c r="B298" s="419">
        <v>1187618</v>
      </c>
      <c r="C298" s="419">
        <v>111546</v>
      </c>
      <c r="D298" s="420">
        <v>1299164</v>
      </c>
      <c r="E298" s="44">
        <v>934</v>
      </c>
      <c r="F298" s="400">
        <f t="shared" ref="F298" si="519">E298/(D298-D297)</f>
        <v>0.15025740025740025</v>
      </c>
      <c r="G298" s="44">
        <v>8890</v>
      </c>
      <c r="H298" s="420">
        <v>1211918</v>
      </c>
      <c r="I298" s="75">
        <v>12033</v>
      </c>
      <c r="J298" s="51">
        <v>1939953</v>
      </c>
      <c r="K298" s="414">
        <f t="shared" si="493"/>
        <v>20923</v>
      </c>
      <c r="L298" s="421">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3" t="s">
        <v>242</v>
      </c>
    </row>
    <row r="299" spans="1:21" x14ac:dyDescent="0.25">
      <c r="A299" s="63">
        <v>44186</v>
      </c>
      <c r="B299" s="419">
        <v>1196386</v>
      </c>
      <c r="C299" s="419">
        <v>113050</v>
      </c>
      <c r="D299" s="420">
        <v>1309436</v>
      </c>
      <c r="E299" s="44">
        <v>1504</v>
      </c>
      <c r="F299" s="400">
        <f t="shared" ref="F299" si="527">E299/(D299-D298)</f>
        <v>0.14641744548286603</v>
      </c>
      <c r="G299" s="44">
        <v>4720</v>
      </c>
      <c r="H299" s="420">
        <v>1216638</v>
      </c>
      <c r="I299" s="75">
        <v>23331</v>
      </c>
      <c r="J299" s="51">
        <v>1963284</v>
      </c>
      <c r="K299" s="414">
        <f t="shared" ref="K299" si="528">G299+I299</f>
        <v>28051</v>
      </c>
      <c r="L299" s="421">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3" t="s">
        <v>243</v>
      </c>
    </row>
    <row r="300" spans="1:21" x14ac:dyDescent="0.25">
      <c r="A300" s="63">
        <v>44187</v>
      </c>
      <c r="B300" s="419">
        <v>1203896</v>
      </c>
      <c r="C300" s="419">
        <v>114366</v>
      </c>
      <c r="D300" s="420">
        <v>1318262</v>
      </c>
      <c r="E300" s="44">
        <v>1316</v>
      </c>
      <c r="F300" s="400">
        <f t="shared" ref="F300" si="536">E300/(D300-D299)</f>
        <v>0.14910491728982553</v>
      </c>
      <c r="G300" s="44">
        <v>5796</v>
      </c>
      <c r="H300" s="420">
        <v>1222434</v>
      </c>
      <c r="I300" s="75">
        <v>13751</v>
      </c>
      <c r="J300" s="51">
        <v>1977035</v>
      </c>
      <c r="K300" s="414">
        <f t="shared" ref="K300" si="537">G300+I300</f>
        <v>19547</v>
      </c>
      <c r="L300" s="421">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25">
      <c r="A301" s="63">
        <v>44188</v>
      </c>
      <c r="B301" s="419">
        <v>1210787</v>
      </c>
      <c r="C301" s="419">
        <v>115556</v>
      </c>
      <c r="D301" s="420">
        <v>1326343</v>
      </c>
      <c r="E301" s="44">
        <v>1190</v>
      </c>
      <c r="F301" s="400">
        <f t="shared" ref="F301" si="545">E301/(D301-D300)</f>
        <v>0.14725900259868829</v>
      </c>
      <c r="G301" s="44">
        <v>8407</v>
      </c>
      <c r="H301" s="420">
        <v>1230841</v>
      </c>
      <c r="I301" s="75">
        <v>18123</v>
      </c>
      <c r="J301" s="51">
        <v>1995158</v>
      </c>
      <c r="K301" s="414">
        <f t="shared" ref="K301" si="546">G301+I301</f>
        <v>26530</v>
      </c>
      <c r="L301" s="421">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25">
      <c r="A302" s="63">
        <v>44189</v>
      </c>
      <c r="B302" s="419">
        <v>1218069</v>
      </c>
      <c r="C302" s="419">
        <v>116870</v>
      </c>
      <c r="D302" s="420">
        <v>1334939</v>
      </c>
      <c r="E302" s="44">
        <v>1314</v>
      </c>
      <c r="F302" s="400">
        <f t="shared" ref="F302:F307" si="554">E302/(D302-D301)</f>
        <v>0.15286179618427176</v>
      </c>
      <c r="G302" s="44">
        <v>9705</v>
      </c>
      <c r="H302" s="420">
        <v>1240546</v>
      </c>
      <c r="I302" s="75">
        <v>18167</v>
      </c>
      <c r="J302" s="51">
        <v>2013325</v>
      </c>
      <c r="K302" s="414">
        <f t="shared" ref="K302:K307" si="555">G302+I302</f>
        <v>27872</v>
      </c>
      <c r="L302" s="421">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x14ac:dyDescent="0.25">
      <c r="A303" s="63">
        <v>44190</v>
      </c>
      <c r="B303" s="419">
        <v>1223532</v>
      </c>
      <c r="C303" s="419">
        <v>118035</v>
      </c>
      <c r="D303" s="420">
        <v>1341567</v>
      </c>
      <c r="E303" s="44">
        <v>1165</v>
      </c>
      <c r="F303" s="400">
        <f t="shared" si="554"/>
        <v>0.17576946288473144</v>
      </c>
      <c r="G303" s="44">
        <v>9243</v>
      </c>
      <c r="H303" s="420">
        <v>1249789</v>
      </c>
      <c r="I303" s="75">
        <v>21376</v>
      </c>
      <c r="J303" s="51">
        <v>2034701</v>
      </c>
      <c r="K303" s="414">
        <f t="shared" si="555"/>
        <v>30619</v>
      </c>
      <c r="L303" s="421">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x14ac:dyDescent="0.25">
      <c r="A304" s="63">
        <v>44191</v>
      </c>
      <c r="B304" s="419">
        <v>1226966</v>
      </c>
      <c r="C304" s="419">
        <v>119184</v>
      </c>
      <c r="D304" s="420">
        <v>1346150</v>
      </c>
      <c r="E304" s="44">
        <v>1149</v>
      </c>
      <c r="F304" s="400">
        <f t="shared" si="554"/>
        <v>0.25070914248308968</v>
      </c>
      <c r="G304" s="44">
        <v>4477</v>
      </c>
      <c r="H304" s="420">
        <v>1254266</v>
      </c>
      <c r="I304" s="75">
        <v>10934</v>
      </c>
      <c r="J304" s="51">
        <v>2045635</v>
      </c>
      <c r="K304" s="414">
        <f t="shared" si="555"/>
        <v>15411</v>
      </c>
      <c r="L304" s="421">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x14ac:dyDescent="0.25">
      <c r="A305" s="63">
        <v>44192</v>
      </c>
      <c r="B305" s="419">
        <v>1228815</v>
      </c>
      <c r="C305" s="419">
        <v>119924</v>
      </c>
      <c r="D305" s="420">
        <v>1348739</v>
      </c>
      <c r="E305" s="44">
        <v>740</v>
      </c>
      <c r="F305" s="400">
        <f t="shared" si="554"/>
        <v>0.28582464271919661</v>
      </c>
      <c r="G305" s="44">
        <v>3311</v>
      </c>
      <c r="H305" s="420">
        <v>1257577</v>
      </c>
      <c r="I305" s="75">
        <v>3482</v>
      </c>
      <c r="J305" s="51">
        <v>2049117</v>
      </c>
      <c r="K305" s="414">
        <f t="shared" si="555"/>
        <v>6793</v>
      </c>
      <c r="L305" s="421">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x14ac:dyDescent="0.25">
      <c r="A306" s="63">
        <v>44193</v>
      </c>
      <c r="B306" s="419">
        <v>1231418</v>
      </c>
      <c r="C306" s="419">
        <v>120891</v>
      </c>
      <c r="D306" s="420">
        <v>1352309</v>
      </c>
      <c r="E306" s="44">
        <v>967</v>
      </c>
      <c r="F306" s="400">
        <f t="shared" si="554"/>
        <v>0.27086834733893556</v>
      </c>
      <c r="G306" s="44">
        <v>4122</v>
      </c>
      <c r="H306" s="420">
        <v>1261699</v>
      </c>
      <c r="I306" s="75">
        <v>4697</v>
      </c>
      <c r="J306" s="51">
        <v>2053814</v>
      </c>
      <c r="K306" s="414">
        <f t="shared" si="555"/>
        <v>8819</v>
      </c>
      <c r="L306" s="421">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x14ac:dyDescent="0.25">
      <c r="A307" s="63">
        <v>44194</v>
      </c>
      <c r="B307" s="419">
        <v>1235580</v>
      </c>
      <c r="C307" s="419">
        <v>122786</v>
      </c>
      <c r="D307" s="420">
        <v>1358366</v>
      </c>
      <c r="E307" s="44">
        <v>1895</v>
      </c>
      <c r="F307" s="400">
        <f t="shared" si="554"/>
        <v>0.31286115238566947</v>
      </c>
      <c r="G307" s="44">
        <v>5121</v>
      </c>
      <c r="H307" s="420">
        <v>1266820</v>
      </c>
      <c r="I307" s="75">
        <v>9058</v>
      </c>
      <c r="J307" s="51">
        <v>2062872</v>
      </c>
      <c r="K307" s="414">
        <f t="shared" si="555"/>
        <v>14179</v>
      </c>
      <c r="L307" s="421">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row r="308" spans="1:19" x14ac:dyDescent="0.25">
      <c r="A308" s="63">
        <v>44195</v>
      </c>
      <c r="B308" s="419">
        <v>1239844</v>
      </c>
      <c r="C308" s="419">
        <v>124831</v>
      </c>
      <c r="D308" s="420">
        <v>1364675</v>
      </c>
      <c r="E308" s="44">
        <v>2045</v>
      </c>
      <c r="F308" s="400">
        <f t="shared" ref="F308" si="570">E308/(D308-D307)</f>
        <v>0.32414011729275638</v>
      </c>
      <c r="G308" s="44">
        <v>8004</v>
      </c>
      <c r="H308" s="420">
        <v>1274824</v>
      </c>
      <c r="I308" s="75">
        <v>11718</v>
      </c>
      <c r="J308" s="51">
        <v>2074590</v>
      </c>
      <c r="K308" s="414">
        <f t="shared" ref="K308" si="571">G308+I308</f>
        <v>19722</v>
      </c>
      <c r="L308" s="421">
        <v>2232</v>
      </c>
      <c r="M308" s="406">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8">
        <f t="shared" ref="R308" si="577">Q308/P308</f>
        <v>8.2955880565571447E-2</v>
      </c>
      <c r="S308" s="92">
        <f t="shared" ref="S308" si="578">P308/5463.3</f>
        <v>22.589826661541558</v>
      </c>
    </row>
    <row r="309" spans="1:19" x14ac:dyDescent="0.25">
      <c r="A309" s="63">
        <v>44196</v>
      </c>
      <c r="B309" s="419">
        <v>1245016</v>
      </c>
      <c r="C309" s="419">
        <v>127453</v>
      </c>
      <c r="D309" s="420">
        <v>1372469</v>
      </c>
      <c r="E309" s="44">
        <v>2622</v>
      </c>
      <c r="F309" s="400">
        <f t="shared" ref="F309:F314" si="579">E309/(D309-D308)</f>
        <v>0.33641262509622788</v>
      </c>
      <c r="G309" s="44">
        <v>10038</v>
      </c>
      <c r="H309" s="420">
        <v>1284862</v>
      </c>
      <c r="I309" s="75">
        <v>18257</v>
      </c>
      <c r="J309" s="51">
        <v>2092847</v>
      </c>
      <c r="K309" s="414">
        <f t="shared" ref="K309:K314" si="580">G309+I309</f>
        <v>28295</v>
      </c>
      <c r="L309" s="421">
        <v>2851</v>
      </c>
      <c r="M309" s="406">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8">
        <f t="shared" ref="R309" si="586">Q309/P309</f>
        <v>9.3662688350910059E-2</v>
      </c>
      <c r="S309" s="92">
        <f t="shared" ref="S309" si="587">P309/5463.3</f>
        <v>22.66725239324218</v>
      </c>
    </row>
    <row r="310" spans="1:19" x14ac:dyDescent="0.25">
      <c r="A310" s="63">
        <v>44197</v>
      </c>
      <c r="B310" s="419">
        <v>1250143</v>
      </c>
      <c r="C310" s="419">
        <v>129992</v>
      </c>
      <c r="D310" s="420">
        <v>1380135</v>
      </c>
      <c r="E310" s="44">
        <v>2539</v>
      </c>
      <c r="F310" s="400">
        <f t="shared" si="579"/>
        <v>0.33120271327941558</v>
      </c>
      <c r="G310" s="44">
        <v>10471</v>
      </c>
      <c r="H310" s="420">
        <v>1295333</v>
      </c>
      <c r="I310" s="75">
        <v>17842</v>
      </c>
      <c r="J310" s="51">
        <v>2110689</v>
      </c>
      <c r="K310" s="414">
        <f t="shared" si="580"/>
        <v>28313</v>
      </c>
      <c r="L310" s="421">
        <v>2747</v>
      </c>
      <c r="M310" s="406">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8">
        <f t="shared" ref="R310:R314" si="593">Q310/P310</f>
        <v>0.10726393048744363</v>
      </c>
      <c r="S310" s="92">
        <f t="shared" ref="S310:S314" si="594">P310/5463.3</f>
        <v>22.245163179763146</v>
      </c>
    </row>
    <row r="311" spans="1:19" x14ac:dyDescent="0.25">
      <c r="A311" s="63">
        <v>44198</v>
      </c>
      <c r="B311" s="419">
        <v>1254763</v>
      </c>
      <c r="C311" s="419">
        <v>132129</v>
      </c>
      <c r="D311" s="420">
        <v>1386892</v>
      </c>
      <c r="E311" s="44">
        <v>2137</v>
      </c>
      <c r="F311" s="400">
        <f t="shared" si="579"/>
        <v>0.31626461447387894</v>
      </c>
      <c r="G311" s="44">
        <v>5667</v>
      </c>
      <c r="H311" s="420">
        <v>1301000</v>
      </c>
      <c r="I311" s="75">
        <v>15784</v>
      </c>
      <c r="J311" s="51">
        <v>2126473</v>
      </c>
      <c r="K311" s="414">
        <f t="shared" si="580"/>
        <v>21451</v>
      </c>
      <c r="L311" s="421">
        <v>2316</v>
      </c>
      <c r="M311" s="406">
        <f t="shared" si="588"/>
        <v>0.10796699454570882</v>
      </c>
      <c r="N311" s="91">
        <f t="shared" si="589"/>
        <v>40742</v>
      </c>
      <c r="O311" s="91">
        <f t="shared" si="590"/>
        <v>12945</v>
      </c>
      <c r="P311" s="153">
        <f t="shared" si="591"/>
        <v>127572</v>
      </c>
      <c r="Q311" s="153">
        <f t="shared" si="592"/>
        <v>14090</v>
      </c>
      <c r="R311" s="408">
        <f t="shared" si="593"/>
        <v>0.11044743360612047</v>
      </c>
      <c r="S311" s="92">
        <f t="shared" si="594"/>
        <v>23.350722091043874</v>
      </c>
    </row>
    <row r="312" spans="1:19" x14ac:dyDescent="0.25">
      <c r="A312" s="63">
        <v>44199</v>
      </c>
      <c r="B312" s="419">
        <v>1259214</v>
      </c>
      <c r="C312" s="419">
        <v>134593</v>
      </c>
      <c r="D312" s="420">
        <v>1393807</v>
      </c>
      <c r="E312" s="44">
        <v>2464</v>
      </c>
      <c r="F312" s="400">
        <f t="shared" si="579"/>
        <v>0.35632682574114244</v>
      </c>
      <c r="G312" s="44">
        <v>4482</v>
      </c>
      <c r="H312" s="420">
        <v>1305482</v>
      </c>
      <c r="I312" s="75">
        <v>12846</v>
      </c>
      <c r="J312" s="51">
        <v>2139319</v>
      </c>
      <c r="K312" s="414">
        <f t="shared" si="580"/>
        <v>17328</v>
      </c>
      <c r="L312" s="421">
        <v>2629</v>
      </c>
      <c r="M312" s="406">
        <f t="shared" si="588"/>
        <v>0.15171975992613113</v>
      </c>
      <c r="N312" s="91">
        <f t="shared" si="589"/>
        <v>45068</v>
      </c>
      <c r="O312" s="91">
        <f t="shared" si="590"/>
        <v>14669</v>
      </c>
      <c r="P312" s="153">
        <f t="shared" si="591"/>
        <v>138107</v>
      </c>
      <c r="Q312" s="153">
        <f t="shared" si="592"/>
        <v>15885</v>
      </c>
      <c r="R312" s="408">
        <f t="shared" si="593"/>
        <v>0.11501951385519923</v>
      </c>
      <c r="S312" s="92">
        <f t="shared" si="594"/>
        <v>25.279043801365475</v>
      </c>
    </row>
    <row r="313" spans="1:19" x14ac:dyDescent="0.25">
      <c r="A313" s="63">
        <v>44200</v>
      </c>
      <c r="B313" s="419">
        <v>1263297</v>
      </c>
      <c r="C313" s="419">
        <v>136498</v>
      </c>
      <c r="D313" s="420">
        <v>1399795</v>
      </c>
      <c r="E313" s="44">
        <v>1905</v>
      </c>
      <c r="F313" s="400">
        <f t="shared" si="579"/>
        <v>0.31813627254509019</v>
      </c>
      <c r="G313" s="44">
        <v>4410</v>
      </c>
      <c r="H313" s="420">
        <v>1309892</v>
      </c>
      <c r="I313" s="75">
        <v>9400</v>
      </c>
      <c r="J313" s="51">
        <v>2148719</v>
      </c>
      <c r="K313" s="414">
        <f t="shared" si="580"/>
        <v>13810</v>
      </c>
      <c r="L313" s="421">
        <v>2077</v>
      </c>
      <c r="M313" s="406">
        <f t="shared" si="588"/>
        <v>0.1503982621288921</v>
      </c>
      <c r="N313" s="91">
        <f t="shared" si="589"/>
        <v>47486</v>
      </c>
      <c r="O313" s="91">
        <f t="shared" si="590"/>
        <v>15607</v>
      </c>
      <c r="P313" s="153">
        <f t="shared" si="591"/>
        <v>143098</v>
      </c>
      <c r="Q313" s="153">
        <f t="shared" si="592"/>
        <v>16890</v>
      </c>
      <c r="R313" s="408">
        <f t="shared" si="593"/>
        <v>0.11803099973444772</v>
      </c>
      <c r="S313" s="92">
        <f t="shared" si="594"/>
        <v>26.192594219610857</v>
      </c>
    </row>
    <row r="314" spans="1:19" x14ac:dyDescent="0.25">
      <c r="A314" s="63">
        <v>44201</v>
      </c>
      <c r="B314" s="419">
        <v>1268789</v>
      </c>
      <c r="C314" s="419">
        <v>139027</v>
      </c>
      <c r="D314" s="420">
        <v>1407816</v>
      </c>
      <c r="E314" s="44">
        <v>2529</v>
      </c>
      <c r="F314" s="400">
        <f t="shared" si="579"/>
        <v>0.31529734447076424</v>
      </c>
      <c r="G314" s="44">
        <v>6360</v>
      </c>
      <c r="H314" s="420">
        <v>1316252</v>
      </c>
      <c r="I314" s="75">
        <v>11976</v>
      </c>
      <c r="J314" s="51">
        <v>2160695</v>
      </c>
      <c r="K314" s="414">
        <f t="shared" si="580"/>
        <v>18336</v>
      </c>
      <c r="L314" s="421">
        <v>2722</v>
      </c>
      <c r="M314" s="406">
        <f t="shared" si="588"/>
        <v>0.14845113438045376</v>
      </c>
      <c r="N314" s="91">
        <f t="shared" si="589"/>
        <v>49450</v>
      </c>
      <c r="O314" s="91">
        <f t="shared" si="590"/>
        <v>16241</v>
      </c>
      <c r="P314" s="153">
        <f t="shared" si="591"/>
        <v>147255</v>
      </c>
      <c r="Q314" s="153">
        <f t="shared" si="592"/>
        <v>17574</v>
      </c>
      <c r="R314" s="408">
        <f t="shared" si="593"/>
        <v>0.11934399511052256</v>
      </c>
      <c r="S314" s="92">
        <f t="shared" si="594"/>
        <v>26.953489649113173</v>
      </c>
    </row>
    <row r="315" spans="1:19" x14ac:dyDescent="0.25">
      <c r="A315" s="63">
        <v>44202</v>
      </c>
      <c r="B315" s="419">
        <v>1273698</v>
      </c>
      <c r="C315" s="419">
        <v>141066</v>
      </c>
      <c r="D315" s="420">
        <v>1414764</v>
      </c>
      <c r="E315" s="44">
        <v>2039</v>
      </c>
      <c r="F315" s="400">
        <f t="shared" ref="F315:F317" si="595">E315/(D315-D314)</f>
        <v>0.29346574553828442</v>
      </c>
      <c r="G315" s="44">
        <v>7861</v>
      </c>
      <c r="H315" s="420">
        <v>1324113</v>
      </c>
      <c r="I315" s="75">
        <v>13240</v>
      </c>
      <c r="J315" s="51">
        <v>2173935</v>
      </c>
      <c r="K315" s="414">
        <f t="shared" ref="K315:K317" si="596">G315+I315</f>
        <v>21101</v>
      </c>
      <c r="L315" s="421">
        <v>2220</v>
      </c>
      <c r="M315" s="406">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8">
        <f t="shared" ref="R315" si="602">Q315/P315</f>
        <v>0.11815600737381757</v>
      </c>
      <c r="S315" s="92">
        <f t="shared" ref="S315" si="603">P315/5463.3</f>
        <v>27.205901195248291</v>
      </c>
    </row>
    <row r="316" spans="1:19" x14ac:dyDescent="0.25">
      <c r="A316" s="63">
        <v>44203</v>
      </c>
      <c r="B316" s="419">
        <v>1280173</v>
      </c>
      <c r="C316" s="419">
        <v>143715</v>
      </c>
      <c r="D316" s="420">
        <v>1423888</v>
      </c>
      <c r="E316" s="44">
        <v>2649</v>
      </c>
      <c r="F316" s="400">
        <f t="shared" si="595"/>
        <v>0.29033318719859713</v>
      </c>
      <c r="G316" s="44">
        <v>11365</v>
      </c>
      <c r="H316" s="420">
        <v>1335478</v>
      </c>
      <c r="I316" s="75">
        <v>15601</v>
      </c>
      <c r="J316" s="51">
        <v>2189536</v>
      </c>
      <c r="K316" s="414">
        <f t="shared" si="596"/>
        <v>26966</v>
      </c>
      <c r="L316" s="421">
        <v>3051</v>
      </c>
      <c r="M316" s="406">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8">
        <f t="shared" ref="R316:R317" si="609">Q316/P316</f>
        <v>0.12057974949933811</v>
      </c>
      <c r="S316" s="92">
        <f t="shared" ref="S316:S317" si="610">P316/5463.3</f>
        <v>26.962641626855561</v>
      </c>
    </row>
    <row r="317" spans="1:19" x14ac:dyDescent="0.25">
      <c r="A317" s="63">
        <v>44204</v>
      </c>
      <c r="B317" s="419">
        <v>1286020</v>
      </c>
      <c r="C317" s="419">
        <v>146024</v>
      </c>
      <c r="D317" s="420">
        <v>1432044</v>
      </c>
      <c r="E317" s="44">
        <v>2309</v>
      </c>
      <c r="F317" s="400">
        <f t="shared" si="595"/>
        <v>0.28310446297204511</v>
      </c>
      <c r="G317" s="44">
        <v>11694</v>
      </c>
      <c r="H317" s="420">
        <v>1347172</v>
      </c>
      <c r="I317" s="75">
        <v>19750</v>
      </c>
      <c r="J317" s="51">
        <v>2209286</v>
      </c>
      <c r="K317" s="414">
        <f t="shared" si="596"/>
        <v>31444</v>
      </c>
      <c r="L317" s="421">
        <v>2557</v>
      </c>
      <c r="M317" s="406">
        <f t="shared" si="604"/>
        <v>8.1319170588983594E-2</v>
      </c>
      <c r="N317" s="91">
        <f t="shared" si="605"/>
        <v>51909</v>
      </c>
      <c r="O317" s="91">
        <f t="shared" si="606"/>
        <v>16032</v>
      </c>
      <c r="P317" s="153">
        <f t="shared" si="607"/>
        <v>150436</v>
      </c>
      <c r="Q317" s="153">
        <f t="shared" si="608"/>
        <v>17572</v>
      </c>
      <c r="R317" s="408">
        <f t="shared" si="609"/>
        <v>0.11680714722539817</v>
      </c>
      <c r="S317" s="92">
        <f t="shared" si="610"/>
        <v>27.535738473084031</v>
      </c>
    </row>
    <row r="318" spans="1:19" x14ac:dyDescent="0.25">
      <c r="A318" s="63">
        <v>44205</v>
      </c>
      <c r="B318" s="419">
        <v>1291523</v>
      </c>
      <c r="C318" s="419">
        <v>147889</v>
      </c>
      <c r="D318" s="420">
        <v>1439412</v>
      </c>
      <c r="E318" s="44">
        <v>1865</v>
      </c>
      <c r="F318" s="400">
        <f t="shared" ref="F318:F319" si="611">E318/(D318-D317)</f>
        <v>0.25312160694896851</v>
      </c>
      <c r="G318" s="44">
        <v>9392</v>
      </c>
      <c r="H318" s="420">
        <v>1356564</v>
      </c>
      <c r="I318" s="75">
        <v>16960</v>
      </c>
      <c r="J318" s="51">
        <v>2226246</v>
      </c>
      <c r="K318" s="414">
        <f t="shared" ref="K318:K319" si="612">G318+I318</f>
        <v>26352</v>
      </c>
      <c r="L318" s="421">
        <v>2299</v>
      </c>
      <c r="M318" s="406">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8">
        <f t="shared" ref="R318:R319" si="618">Q318/P318</f>
        <v>0.11301235378564026</v>
      </c>
      <c r="S318" s="92">
        <f t="shared" ref="S318:S319" si="619">P318/5463.3</f>
        <v>28.432815331393112</v>
      </c>
    </row>
    <row r="319" spans="1:19" x14ac:dyDescent="0.25">
      <c r="A319" s="63">
        <v>44206</v>
      </c>
      <c r="B319" s="44">
        <v>1296879</v>
      </c>
      <c r="C319" s="44">
        <v>149766</v>
      </c>
      <c r="D319" s="420">
        <v>1446645</v>
      </c>
      <c r="E319" s="420">
        <v>1877</v>
      </c>
      <c r="F319" s="400">
        <f t="shared" si="611"/>
        <v>0.25950504631549842</v>
      </c>
      <c r="G319" s="44">
        <v>7187</v>
      </c>
      <c r="H319" s="420">
        <v>1363751</v>
      </c>
      <c r="I319" s="75">
        <v>13781</v>
      </c>
      <c r="J319" s="51">
        <v>2240027</v>
      </c>
      <c r="K319" s="414">
        <f t="shared" si="612"/>
        <v>20968</v>
      </c>
      <c r="L319" s="421">
        <v>2099</v>
      </c>
      <c r="M319" s="406">
        <f t="shared" si="613"/>
        <v>0.10010492178557802</v>
      </c>
      <c r="N319" s="91">
        <f t="shared" si="614"/>
        <v>52838</v>
      </c>
      <c r="O319" s="91">
        <f t="shared" si="615"/>
        <v>15173</v>
      </c>
      <c r="P319" s="153">
        <f t="shared" si="616"/>
        <v>158977</v>
      </c>
      <c r="Q319" s="153">
        <f t="shared" si="617"/>
        <v>17025</v>
      </c>
      <c r="R319" s="408">
        <f t="shared" si="618"/>
        <v>0.10709096284368179</v>
      </c>
      <c r="S319" s="92">
        <f t="shared" si="619"/>
        <v>29.099079311039116</v>
      </c>
    </row>
    <row r="320" spans="1:19" x14ac:dyDescent="0.25">
      <c r="A320" s="63">
        <v>44207</v>
      </c>
      <c r="B320" s="44">
        <v>1301985</v>
      </c>
      <c r="C320" s="44">
        <v>151548</v>
      </c>
      <c r="D320" s="420">
        <v>1453533</v>
      </c>
      <c r="E320" s="420">
        <v>1782</v>
      </c>
      <c r="F320" s="400">
        <f t="shared" ref="F320:F321" si="620">E320/(D320-D319)</f>
        <v>0.25871080139372821</v>
      </c>
      <c r="G320" s="44">
        <v>5636</v>
      </c>
      <c r="H320" s="420">
        <v>1369387</v>
      </c>
      <c r="I320" s="75">
        <v>12094</v>
      </c>
      <c r="J320" s="51">
        <v>2252121</v>
      </c>
      <c r="K320" s="414">
        <f t="shared" ref="K320:K321" si="621">G320+I320</f>
        <v>17730</v>
      </c>
      <c r="L320" s="421">
        <v>2041</v>
      </c>
      <c r="M320" s="406">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8">
        <f t="shared" ref="R320" si="627">Q320/P320</f>
        <v>0.1042928967384298</v>
      </c>
      <c r="S320" s="92">
        <f t="shared" ref="S320" si="628">P320/5463.3</f>
        <v>29.816594366042501</v>
      </c>
    </row>
    <row r="321" spans="1:19" x14ac:dyDescent="0.25">
      <c r="A321" s="63">
        <v>44208</v>
      </c>
      <c r="B321" s="44">
        <v>1306708</v>
      </c>
      <c r="C321" s="44">
        <v>153423</v>
      </c>
      <c r="D321" s="420">
        <v>1460131</v>
      </c>
      <c r="E321" s="420">
        <v>1875</v>
      </c>
      <c r="F321" s="400">
        <f t="shared" si="620"/>
        <v>0.28417702334040618</v>
      </c>
      <c r="G321" s="44">
        <v>7296</v>
      </c>
      <c r="H321" s="420">
        <v>1376683</v>
      </c>
      <c r="I321" s="75">
        <v>10221</v>
      </c>
      <c r="J321" s="51">
        <v>2262342</v>
      </c>
      <c r="K321" s="414">
        <f t="shared" si="621"/>
        <v>17517</v>
      </c>
      <c r="L321" s="421">
        <v>2098</v>
      </c>
      <c r="M321" s="406">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8">
        <f t="shared" ref="R321" si="634">Q321/P321</f>
        <v>0.10096990337985415</v>
      </c>
      <c r="S321" s="92">
        <f t="shared" ref="S321" si="635">P321/5463.3</f>
        <v>29.66668497062215</v>
      </c>
    </row>
    <row r="322" spans="1:19" x14ac:dyDescent="0.25">
      <c r="A322" s="63">
        <v>44209</v>
      </c>
      <c r="B322" s="44">
        <v>1312242</v>
      </c>
      <c r="C322" s="44">
        <v>155372</v>
      </c>
      <c r="D322" s="420">
        <v>1467614</v>
      </c>
      <c r="E322" s="420">
        <v>1949</v>
      </c>
      <c r="F322" s="400">
        <f t="shared" ref="F322:F326" si="636">E322/(D322-D321)</f>
        <v>0.26045703594814912</v>
      </c>
      <c r="G322" s="44">
        <v>10691</v>
      </c>
      <c r="H322" s="420">
        <v>1387374</v>
      </c>
      <c r="I322" s="75">
        <v>12741</v>
      </c>
      <c r="J322" s="51">
        <v>2275083</v>
      </c>
      <c r="K322" s="414">
        <f t="shared" ref="K322:K328" si="637">G322+I322</f>
        <v>23432</v>
      </c>
      <c r="L322" s="421">
        <v>2382</v>
      </c>
      <c r="M322" s="406">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8">
        <f t="shared" ref="R322" si="643">Q322/P322</f>
        <v>0.10052369395835994</v>
      </c>
      <c r="S322" s="92">
        <f t="shared" ref="S322" si="644">P322/5463.3</f>
        <v>30.093350172972379</v>
      </c>
    </row>
    <row r="323" spans="1:19" x14ac:dyDescent="0.25">
      <c r="A323" s="63">
        <v>44210</v>
      </c>
      <c r="B323" s="44">
        <v>1316406</v>
      </c>
      <c r="C323" s="44">
        <v>157079</v>
      </c>
      <c r="D323" s="420">
        <v>1473485</v>
      </c>
      <c r="E323" s="420">
        <v>1707</v>
      </c>
      <c r="F323" s="400">
        <f t="shared" si="636"/>
        <v>0.2907511497189576</v>
      </c>
      <c r="G323" s="44">
        <v>13777</v>
      </c>
      <c r="H323" s="420">
        <v>1401151</v>
      </c>
      <c r="I323" s="75">
        <v>11604</v>
      </c>
      <c r="J323" s="51">
        <v>2286687</v>
      </c>
      <c r="K323" s="414">
        <f t="shared" si="637"/>
        <v>25381</v>
      </c>
      <c r="L323" s="421">
        <v>2111</v>
      </c>
      <c r="M323" s="406">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8">
        <f t="shared" ref="R323:R324" si="650">Q323/P323</f>
        <v>9.5729130840662313E-2</v>
      </c>
      <c r="S323" s="92">
        <f t="shared" ref="S323:S324" si="651">P323/5463.3</f>
        <v>29.803232478538611</v>
      </c>
    </row>
    <row r="324" spans="1:19" x14ac:dyDescent="0.25">
      <c r="A324" s="63">
        <v>44211</v>
      </c>
      <c r="B324" s="44">
        <v>1321989</v>
      </c>
      <c r="C324" s="44">
        <v>159239</v>
      </c>
      <c r="D324" s="420">
        <v>1481228</v>
      </c>
      <c r="E324" s="420">
        <v>2160</v>
      </c>
      <c r="F324" s="400">
        <f t="shared" si="636"/>
        <v>0.27896164277411856</v>
      </c>
      <c r="G324" s="44">
        <v>11062</v>
      </c>
      <c r="H324" s="420">
        <v>1412213</v>
      </c>
      <c r="I324" s="75">
        <v>23870</v>
      </c>
      <c r="J324" s="51">
        <v>2310557</v>
      </c>
      <c r="K324" s="414">
        <f t="shared" si="637"/>
        <v>34932</v>
      </c>
      <c r="L324" s="421">
        <v>2617</v>
      </c>
      <c r="M324" s="406">
        <f t="shared" si="645"/>
        <v>7.4916981564181834E-2</v>
      </c>
      <c r="N324" s="91">
        <f t="shared" si="646"/>
        <v>49184</v>
      </c>
      <c r="O324" s="91">
        <f t="shared" si="647"/>
        <v>13215</v>
      </c>
      <c r="P324" s="153">
        <f t="shared" si="648"/>
        <v>166312</v>
      </c>
      <c r="Q324" s="153">
        <f t="shared" si="649"/>
        <v>15647</v>
      </c>
      <c r="R324" s="408">
        <f t="shared" si="650"/>
        <v>9.4082206936360574E-2</v>
      </c>
      <c r="S324" s="92">
        <f t="shared" si="651"/>
        <v>30.441674445847745</v>
      </c>
    </row>
    <row r="325" spans="1:19" x14ac:dyDescent="0.25">
      <c r="A325" s="63">
        <v>44212</v>
      </c>
      <c r="B325" s="44">
        <v>1326282</v>
      </c>
      <c r="C325" s="44">
        <v>160992</v>
      </c>
      <c r="D325" s="44">
        <v>1487274</v>
      </c>
      <c r="E325" s="104">
        <v>1753</v>
      </c>
      <c r="F325" s="400">
        <f t="shared" si="636"/>
        <v>0.28994376447237841</v>
      </c>
      <c r="G325" s="44">
        <v>10577</v>
      </c>
      <c r="H325" s="44">
        <v>1422790</v>
      </c>
      <c r="I325" s="49">
        <v>13737</v>
      </c>
      <c r="J325" s="75">
        <v>2324294</v>
      </c>
      <c r="K325" s="414">
        <f t="shared" si="637"/>
        <v>24314</v>
      </c>
      <c r="L325" s="51">
        <v>2046</v>
      </c>
      <c r="M325" s="406">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8">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400">
        <f t="shared" si="636"/>
        <v>0.24916387959866221</v>
      </c>
      <c r="G326" s="44">
        <v>5883</v>
      </c>
      <c r="H326" s="44">
        <v>1428673</v>
      </c>
      <c r="I326" s="49">
        <v>10373</v>
      </c>
      <c r="J326" s="75">
        <v>2334667</v>
      </c>
      <c r="K326" s="414">
        <f t="shared" si="637"/>
        <v>16256</v>
      </c>
      <c r="L326" s="51">
        <v>1551</v>
      </c>
      <c r="M326" s="406">
        <f t="shared" si="645"/>
        <v>9.5410925196850391E-2</v>
      </c>
      <c r="N326" s="91">
        <f t="shared" si="652"/>
        <v>46011</v>
      </c>
      <c r="O326" s="91">
        <f t="shared" ref="O326" si="658">SUM(E320:E326)</f>
        <v>12567</v>
      </c>
      <c r="P326" s="153">
        <f t="shared" ref="P326" si="659">SUM(K320:K326)</f>
        <v>159562</v>
      </c>
      <c r="Q326" s="153">
        <f t="shared" ref="Q326" si="660">SUM(L320:L326)</f>
        <v>14846</v>
      </c>
      <c r="R326" s="408">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400">
        <f t="shared" ref="F327:F328" si="663">E327/(D327-D326)</f>
        <v>0.28574285142971406</v>
      </c>
      <c r="G327" s="44">
        <v>5533</v>
      </c>
      <c r="H327" s="44">
        <v>1434206</v>
      </c>
      <c r="I327" s="49">
        <v>7761</v>
      </c>
      <c r="J327" s="75">
        <v>2342428</v>
      </c>
      <c r="K327" s="414">
        <f t="shared" si="637"/>
        <v>13294</v>
      </c>
      <c r="L327" s="51">
        <v>1629</v>
      </c>
      <c r="M327" s="406">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8">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400">
        <f t="shared" si="663"/>
        <v>0.27593557555660825</v>
      </c>
      <c r="G328" s="44">
        <v>7580</v>
      </c>
      <c r="H328" s="44">
        <v>1441786</v>
      </c>
      <c r="I328" s="49">
        <v>5613</v>
      </c>
      <c r="J328" s="75">
        <v>2348041</v>
      </c>
      <c r="K328" s="414">
        <f t="shared" si="637"/>
        <v>13193</v>
      </c>
      <c r="L328" s="51">
        <v>1461</v>
      </c>
      <c r="M328" s="406">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8">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400">
        <f t="shared" ref="F329" si="677">E329/(D329-D328)</f>
        <v>0.24203449283835135</v>
      </c>
      <c r="G329" s="44">
        <v>11712</v>
      </c>
      <c r="H329" s="44">
        <v>1453498</v>
      </c>
      <c r="I329" s="49">
        <v>13764</v>
      </c>
      <c r="J329" s="75">
        <v>2361805</v>
      </c>
      <c r="K329" s="414">
        <f t="shared" ref="K329" si="678">G329+I329</f>
        <v>25476</v>
      </c>
      <c r="L329" s="51">
        <v>1910</v>
      </c>
      <c r="M329" s="406">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8">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400">
        <f t="shared" ref="F330:F331" si="686">E330/(D330-D329)</f>
        <v>0.24571943526584561</v>
      </c>
      <c r="G330" s="44">
        <v>12238</v>
      </c>
      <c r="H330" s="44">
        <v>1465736</v>
      </c>
      <c r="I330" s="49">
        <v>15635</v>
      </c>
      <c r="J330" s="75">
        <v>2377440</v>
      </c>
      <c r="K330" s="414">
        <f t="shared" ref="K330:K331" si="687">G330+I330</f>
        <v>27873</v>
      </c>
      <c r="L330" s="51">
        <v>1940</v>
      </c>
      <c r="M330" s="406">
        <f t="shared" ref="M330:M331" si="688">L330/K330</f>
        <v>6.9601406378933015E-2</v>
      </c>
      <c r="N330" s="91">
        <f t="shared" ref="N330:N331" si="689">D330-D323</f>
        <v>41894</v>
      </c>
      <c r="O330" s="91">
        <f t="shared" ref="O330:O331" si="690">SUM(E324:E330)</f>
        <v>11140</v>
      </c>
      <c r="P330" s="153">
        <f t="shared" ref="P330:P331" si="691">SUM(K324:K330)</f>
        <v>155338</v>
      </c>
      <c r="Q330" s="153">
        <f t="shared" ref="Q330:Q331" si="692">SUM(L324:L330)</f>
        <v>13154</v>
      </c>
      <c r="R330" s="408">
        <f t="shared" ref="R330:R331" si="693">Q330/P330</f>
        <v>8.4679859403365559E-2</v>
      </c>
      <c r="S330" s="92">
        <f t="shared" ref="S330:S331" si="694">P330/5463.3</f>
        <v>28.43299837094796</v>
      </c>
    </row>
    <row r="331" spans="1:19" x14ac:dyDescent="0.25">
      <c r="A331" s="63">
        <v>44218</v>
      </c>
      <c r="B331" s="44">
        <v>1351422</v>
      </c>
      <c r="C331" s="44">
        <v>169699</v>
      </c>
      <c r="D331" s="44">
        <v>1521121</v>
      </c>
      <c r="E331" s="104">
        <v>1480</v>
      </c>
      <c r="F331" s="400">
        <f t="shared" si="686"/>
        <v>0.25774991292232674</v>
      </c>
      <c r="G331" s="44">
        <v>13920</v>
      </c>
      <c r="H331" s="44">
        <v>1479656</v>
      </c>
      <c r="I331" s="49">
        <v>12134</v>
      </c>
      <c r="J331" s="75">
        <v>2389574</v>
      </c>
      <c r="K331" s="414">
        <f t="shared" si="687"/>
        <v>26054</v>
      </c>
      <c r="L331" s="51">
        <v>1794</v>
      </c>
      <c r="M331" s="406">
        <f t="shared" si="688"/>
        <v>6.8856989329853388E-2</v>
      </c>
      <c r="N331" s="91">
        <f t="shared" si="689"/>
        <v>39893</v>
      </c>
      <c r="O331" s="91">
        <f t="shared" si="690"/>
        <v>10460</v>
      </c>
      <c r="P331" s="153">
        <f t="shared" si="691"/>
        <v>146460</v>
      </c>
      <c r="Q331" s="153">
        <f t="shared" si="692"/>
        <v>12331</v>
      </c>
      <c r="R331" s="408">
        <f t="shared" si="693"/>
        <v>8.4193636487778237E-2</v>
      </c>
      <c r="S331" s="92">
        <f t="shared" si="694"/>
        <v>26.807973203009169</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2021-01-22T13:14:31Z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vA46215844</value>
    </field>
    <field name="Objective-Version">
      <value order="0">115.152</value>
    </field>
    <field name="Objective-VersionNumber">
      <value order="0">814</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10 - Vaccinations</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u204186</cp:lastModifiedBy>
  <dcterms:created xsi:type="dcterms:W3CDTF">2020-04-08T13:34:50Z</dcterms:created>
  <dcterms:modified xsi:type="dcterms:W3CDTF">2021-01-22T13:45:48Z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2021-01-22T13:14:31Z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vA46215844</vt:lpwstr>
  </property>
  <property fmtid="{D5CDD505-2E9C-101B-9397-08002B2CF9AE}" pid="16" name="Objective-Version">
    <vt:lpwstr>115.152</vt:lpwstr>
  </property>
  <property fmtid="{D5CDD505-2E9C-101B-9397-08002B2CF9AE}" pid="17" name="Objective-VersionNumber">
    <vt:r8>814</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